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 Related Files\Power Pivot and Power Query and Data Normalization\Done by Me\"/>
    </mc:Choice>
  </mc:AlternateContent>
  <xr:revisionPtr revIDLastSave="0" documentId="13_ncr:1_{3966C6E4-FEED-495D-BA7E-E3DA6789D7D9}" xr6:coauthVersionLast="47" xr6:coauthVersionMax="47" xr10:uidLastSave="{00000000-0000-0000-0000-000000000000}"/>
  <bookViews>
    <workbookView xWindow="-108" yWindow="-108" windowWidth="23256" windowHeight="12456" xr2:uid="{EFBE5DAC-525E-44D5-9390-96D67383282E}"/>
  </bookViews>
  <sheets>
    <sheet name="Dashboard " sheetId="3" r:id="rId1"/>
    <sheet name="Backend Work" sheetId="1" r:id="rId2"/>
  </sheets>
  <definedNames>
    <definedName name="Slicer_Category">#N/A</definedName>
    <definedName name="Slicer_Category1">#N/A</definedName>
    <definedName name="Slicer_Category2">#N/A</definedName>
    <definedName name="Slicer_Segment">#N/A</definedName>
    <definedName name="Slicer_Segment1">#N/A</definedName>
    <definedName name="Slicer_Segment2">#N/A</definedName>
    <definedName name="Slicer_Ship_Mode">#N/A</definedName>
    <definedName name="Source">#REF!</definedName>
  </definedNames>
  <calcPr calcId="191029"/>
  <pivotCaches>
    <pivotCache cacheId="640" r:id="rId3"/>
    <pivotCache cacheId="643" r:id="rId4"/>
    <pivotCache cacheId="646" r:id="rId5"/>
    <pivotCache cacheId="649" r:id="rId6"/>
    <pivotCache cacheId="661" r:id="rId7"/>
    <pivotCache cacheId="664" r:id="rId8"/>
    <pivotCache cacheId="670"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_data_4756c387-36d8-4be9-93bc-dd77261da344" name="Source_data" connection="Query - Source_data"/>
        </x15:modelTables>
        <x15:extLst>
          <ext xmlns:x16="http://schemas.microsoft.com/office/spreadsheetml/2014/11/main" uri="{9835A34E-60A6-4A7C-AAB8-D5F71C897F49}">
            <x16:modelTimeGroupings>
              <x16:modelTimeGrouping tableName="Source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3" i="1" l="1"/>
  <c r="E63" i="1"/>
  <c r="D64" i="1"/>
  <c r="V15" i="3" a="1"/>
  <c r="V15" i="3" s="1"/>
  <c r="U15" i="3" a="1"/>
  <c r="U15" i="3" s="1"/>
  <c r="Q15" i="3" a="1"/>
  <c r="Q15" i="3" s="1"/>
  <c r="Q25" i="3" s="1"/>
  <c r="P15" i="3" a="1"/>
  <c r="P15" i="3" s="1"/>
  <c r="O15" i="3" a="1"/>
  <c r="O15" i="3" s="1"/>
  <c r="K15" i="3" a="1"/>
  <c r="K15" i="3" s="1"/>
  <c r="K25" i="3" s="1"/>
  <c r="J15" i="3" a="1"/>
  <c r="J15" i="3" s="1"/>
  <c r="I15" i="3" a="1"/>
  <c r="I15" i="3" s="1"/>
  <c r="E15" i="3" a="1"/>
  <c r="E15" i="3" s="1"/>
  <c r="E25" i="3" s="1"/>
  <c r="D15" i="3" a="1"/>
  <c r="D15" i="3" s="1"/>
  <c r="D25" i="3" s="1"/>
  <c r="C15" i="3" a="1"/>
  <c r="C15" i="3" s="1"/>
  <c r="G42" i="1"/>
  <c r="H42" i="1"/>
  <c r="I42" i="1" s="1"/>
  <c r="G43" i="1"/>
  <c r="H43" i="1"/>
  <c r="I43" i="1" s="1"/>
  <c r="G44" i="1"/>
  <c r="H44" i="1"/>
  <c r="I44" i="1" s="1"/>
  <c r="G45" i="1"/>
  <c r="H45" i="1"/>
  <c r="I45" i="1" s="1"/>
  <c r="G46" i="1"/>
  <c r="H46" i="1"/>
  <c r="I46" i="1" s="1"/>
  <c r="G47" i="1"/>
  <c r="H47" i="1"/>
  <c r="I47" i="1" s="1"/>
  <c r="G48" i="1"/>
  <c r="H48" i="1"/>
  <c r="I48" i="1" s="1"/>
  <c r="G49" i="1"/>
  <c r="H49" i="1"/>
  <c r="I49" i="1" s="1"/>
  <c r="G50" i="1"/>
  <c r="H50" i="1"/>
  <c r="I50" i="1" s="1"/>
  <c r="G51" i="1"/>
  <c r="H51" i="1"/>
  <c r="I51" i="1" s="1"/>
  <c r="G52" i="1"/>
  <c r="H52" i="1"/>
  <c r="I52" i="1" s="1"/>
  <c r="G53" i="1"/>
  <c r="H53" i="1"/>
  <c r="I53" i="1" s="1"/>
  <c r="G54" i="1"/>
  <c r="H54" i="1"/>
  <c r="I54" i="1" s="1"/>
  <c r="G55" i="1"/>
  <c r="H55" i="1"/>
  <c r="I55" i="1" s="1"/>
  <c r="G56" i="1"/>
  <c r="H56" i="1"/>
  <c r="I56" i="1" s="1"/>
  <c r="G57" i="1"/>
  <c r="H57" i="1"/>
  <c r="I57" i="1" s="1"/>
  <c r="F46" i="1"/>
  <c r="F50" i="1"/>
  <c r="F54" i="1"/>
  <c r="F42" i="1"/>
  <c r="W15" i="3" a="1"/>
  <c r="W15" i="3" s="1"/>
  <c r="W25" i="3" s="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62" i="1"/>
  <c r="F3" i="1"/>
  <c r="E3" i="1"/>
  <c r="F15" i="3" l="1"/>
  <c r="X15" i="3"/>
  <c r="L15" i="3"/>
  <c r="F25" i="3"/>
  <c r="F16" i="3"/>
  <c r="R21" i="3"/>
  <c r="X18" i="3"/>
  <c r="R22" i="3"/>
  <c r="X19" i="3"/>
  <c r="F19" i="3"/>
  <c r="R15" i="3"/>
  <c r="R23" i="3"/>
  <c r="X20" i="3"/>
  <c r="R16" i="3"/>
  <c r="R24" i="3"/>
  <c r="X21" i="3"/>
  <c r="F24" i="3"/>
  <c r="R17" i="3"/>
  <c r="X22" i="3"/>
  <c r="F23" i="3"/>
  <c r="R18" i="3"/>
  <c r="X23" i="3"/>
  <c r="F22" i="3"/>
  <c r="R19" i="3"/>
  <c r="X16" i="3"/>
  <c r="X24" i="3"/>
  <c r="F17" i="3"/>
  <c r="R20" i="3"/>
  <c r="X17" i="3"/>
  <c r="L20" i="3"/>
  <c r="L21" i="3"/>
  <c r="L22" i="3"/>
  <c r="L23" i="3"/>
  <c r="L16" i="3"/>
  <c r="L24" i="3"/>
  <c r="F21" i="3"/>
  <c r="L17" i="3"/>
  <c r="F20" i="3"/>
  <c r="L18" i="3"/>
  <c r="F18" i="3"/>
  <c r="L19" i="3"/>
  <c r="V25" i="3"/>
  <c r="X25" i="3" s="1"/>
  <c r="P25" i="3"/>
  <c r="R25" i="3" s="1"/>
  <c r="J25" i="3"/>
  <c r="L2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9FAB12-4946-4B20-9B57-6CD1AD323DE3}" name="Query - Source_data" description="Connection to the 'Source_data' query in the workbook." type="100" refreshedVersion="8" minRefreshableVersion="5">
    <extLst>
      <ext xmlns:x15="http://schemas.microsoft.com/office/spreadsheetml/2010/11/main" uri="{DE250136-89BD-433C-8126-D09CA5730AF9}">
        <x15:connection id="5f68f54f-3b58-4613-a84c-35743eaf4ed9"/>
      </ext>
    </extLst>
  </connection>
  <connection id="2" xr16:uid="{E6C0191F-7932-47A5-AA3C-56F59029FB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<sst xmlns="http://schemas.openxmlformats.org/spreadsheetml/2006/main" count="159" uniqueCount="93">
  <si>
    <t>Chairs</t>
  </si>
  <si>
    <t>Los Angeles</t>
  </si>
  <si>
    <t>Tables</t>
  </si>
  <si>
    <t>Storage</t>
  </si>
  <si>
    <t>Furnishings</t>
  </si>
  <si>
    <t>Phones</t>
  </si>
  <si>
    <t>Binders</t>
  </si>
  <si>
    <t>Appliances</t>
  </si>
  <si>
    <t>Seattle</t>
  </si>
  <si>
    <t>San Francisco</t>
  </si>
  <si>
    <t>Philadelphia</t>
  </si>
  <si>
    <t>Accessories</t>
  </si>
  <si>
    <t>Houston</t>
  </si>
  <si>
    <t>New York City</t>
  </si>
  <si>
    <t>Chicago</t>
  </si>
  <si>
    <t>Columbus</t>
  </si>
  <si>
    <t>Machines</t>
  </si>
  <si>
    <t>Detroit</t>
  </si>
  <si>
    <t>Copiers</t>
  </si>
  <si>
    <t>Lafayette</t>
  </si>
  <si>
    <t>Row Labels</t>
  </si>
  <si>
    <t>Grand Total</t>
  </si>
  <si>
    <t>2016</t>
  </si>
  <si>
    <t>2017</t>
  </si>
  <si>
    <t>Sum of Profit</t>
  </si>
  <si>
    <t>Sum of Sales</t>
  </si>
  <si>
    <t>Sales vs PY</t>
  </si>
  <si>
    <t>Profit vs PY</t>
  </si>
  <si>
    <t>Column Labels</t>
  </si>
  <si>
    <t>2014</t>
  </si>
  <si>
    <t>Qtr1</t>
  </si>
  <si>
    <t>Qtr2</t>
  </si>
  <si>
    <t>Qtr3</t>
  </si>
  <si>
    <t>Qtr4</t>
  </si>
  <si>
    <t>2015</t>
  </si>
  <si>
    <t>Sum of Quantity</t>
  </si>
  <si>
    <t>Order Date (Year)</t>
  </si>
  <si>
    <t>Order Date (Quarter)</t>
  </si>
  <si>
    <t>Sales</t>
  </si>
  <si>
    <t>Price</t>
  </si>
  <si>
    <t>State</t>
  </si>
  <si>
    <t>Alabama</t>
  </si>
  <si>
    <t>Arizona</t>
  </si>
  <si>
    <t>Arkansas</t>
  </si>
  <si>
    <t>California</t>
  </si>
  <si>
    <t>Colorado</t>
  </si>
  <si>
    <t>Connecticut</t>
  </si>
  <si>
    <t>Delaware</t>
  </si>
  <si>
    <t>District of Columbia</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</si>
  <si>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</si>
  <si>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</si>
  <si>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</si>
  <si>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</si>
  <si>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</si>
  <si>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</si>
  <si>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</si>
  <si>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</si>
  <si>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</si>
  <si>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</si>
  <si>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</si>
  <si>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</si>
  <si>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</si>
  <si>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</si>
  <si>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</si>
  <si>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</si>
  <si>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</si>
  <si>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</si>
  <si>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</si>
  <si>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</si>
  <si>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</si>
  <si>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</si>
  <si>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</si>
  <si>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</si>
  <si>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</si>
  <si>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</si>
  <si>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</si>
  <si>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</si>
  <si>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</si>
  <si>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</si>
  <si>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</si>
  <si>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</si>
  <si>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</si>
  <si>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</si>
  <si>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</si>
  <si>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</si>
  <si>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</si>
  <si>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</si>
  <si>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</si>
  <si>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</si>
  <si>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</si>
  <si>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vs PY</t>
  </si>
  <si>
    <t>Sub Category</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</si>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</sst>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 * #,##0_ ;_ * \-#,##0_ ;_ * &quot;-&quot;??_ ;_ @_ "/>
    <numFmt numFmtId="165" formatCode="&quot;₹&quot;\ #,##0"/>
    <numFmt numFmtId="166" formatCode="[Blue]0.0%;[Red]\(0.0%\)"/>
    <numFmt numFmtId="167" formatCode="[Blue]0.0%\▲;[Red]\(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0"/>
      <name val="Calibri"/>
      <family val="2"/>
    </font>
  </fonts>
  <fills count="3">
    <fill>
      <patternFill patternType="none"/>
    </fill>
    <fill>
      <patternFill patternType="gray125"/>
    </fill>
    <fill>
      <patternFill patternType="solid">
        <fgColor theme="3" tint="0.249977111117893"/>
        <bgColor indexed="64"/>
      </patternFill>
    </fill>
  </fills>
  <borders count="2">
    <border>
      <left/>
      <right/>
      <top/>
      <bottom/>
      <diagonal/>
    </border>
    <border>
      <left/>
      <right/>
      <top style="thin">
        <color indexed="64"/>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43" fontId="0" fillId="0" borderId="0" xfId="0" pivotButton="1" applyNumberFormat="1"/>
    <xf numFmtId="164" fontId="0" fillId="0" borderId="0" xfId="0" applyNumberFormat="1"/>
    <xf numFmtId="9" fontId="0" fillId="0" borderId="0" xfId="1" applyFont="1"/>
    <xf numFmtId="165" fontId="0" fillId="0" borderId="0" xfId="0" applyNumberFormat="1"/>
    <xf numFmtId="164" fontId="0" fillId="0" borderId="0" xfId="0" pivotButton="1" applyNumberFormat="1"/>
    <xf numFmtId="164" fontId="0" fillId="0" borderId="0" xfId="2" applyNumberFormat="1" applyFont="1" applyBorder="1" applyAlignment="1">
      <alignment horizontal="right"/>
    </xf>
    <xf numFmtId="0" fontId="2" fillId="0" borderId="1" xfId="0" applyFont="1" applyBorder="1"/>
    <xf numFmtId="164" fontId="2" fillId="0" borderId="1" xfId="2" applyNumberFormat="1" applyFont="1" applyBorder="1" applyAlignment="1">
      <alignment horizontal="right"/>
    </xf>
    <xf numFmtId="166" fontId="3" fillId="0" borderId="0" xfId="0" applyNumberFormat="1" applyFont="1"/>
    <xf numFmtId="167" fontId="0" fillId="0" borderId="0" xfId="0" applyNumberFormat="1" applyAlignment="1">
      <alignment horizontal="right"/>
    </xf>
    <xf numFmtId="167" fontId="2" fillId="0" borderId="1" xfId="0" applyNumberFormat="1" applyFont="1" applyBorder="1" applyAlignment="1">
      <alignment horizontal="right"/>
    </xf>
    <xf numFmtId="0" fontId="4" fillId="2" borderId="0" xfId="0" applyFont="1" applyFill="1" applyAlignment="1">
      <alignment horizontal="left" vertical="center"/>
    </xf>
    <xf numFmtId="0" fontId="4" fillId="2" borderId="0" xfId="0" applyFont="1" applyFill="1" applyAlignment="1">
      <alignment horizontal="right" vertical="center"/>
    </xf>
  </cellXfs>
  <cellStyles count="3">
    <cellStyle name="Comma" xfId="2" builtinId="3"/>
    <cellStyle name="Normal" xfId="0" builtinId="0"/>
    <cellStyle name="Percent" xfId="1" builtinId="5"/>
  </cellStyles>
  <dxfs count="575">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310A9FCA-76C8-45A8-84FD-585FBA3F5183}">
      <tableStyleElement type="wholeTable" dxfId="574"/>
      <tableStyleElement type="headerRow" dxfId="57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microsoft.com/office/2007/relationships/slicerCache" Target="slicerCaches/slicerCache5.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759449742832242E-2"/>
          <c:y val="0.17171296296296298"/>
          <c:w val="0.91602372238903496"/>
          <c:h val="0.64432159521726451"/>
        </c:manualLayout>
      </c:layout>
      <c:barChart>
        <c:barDir val="col"/>
        <c:grouping val="clustered"/>
        <c:varyColors val="0"/>
        <c:ser>
          <c:idx val="0"/>
          <c:order val="0"/>
          <c:tx>
            <c:strRef>
              <c:f>'Backend Work'!$H$41</c:f>
              <c:strCache>
                <c:ptCount val="1"/>
              </c:strCache>
            </c:strRef>
          </c:tx>
          <c:spPr>
            <a:solidFill>
              <a:schemeClr val="accent1"/>
            </a:solidFill>
            <a:ln>
              <a:noFill/>
            </a:ln>
            <a:effectLst>
              <a:outerShdw blurRad="50800" dist="38100" dir="2700000" algn="tl" rotWithShape="0">
                <a:prstClr val="black">
                  <a:alpha val="40000"/>
                </a:prstClr>
              </a:outerShdw>
            </a:effectLst>
          </c:spPr>
          <c:invertIfNegative val="0"/>
          <c:cat>
            <c:multiLvlStrRef>
              <c:f>'Backend Work'!$F$42:$G$57</c:f>
              <c:multiLvlStrCache>
                <c:ptCount val="16"/>
                <c:lvl>
                  <c:pt idx="0">
                    <c:v> Qtr1 </c:v>
                  </c:pt>
                  <c:pt idx="1">
                    <c:v> Qtr2 </c:v>
                  </c:pt>
                  <c:pt idx="2">
                    <c:v> Qtr3 </c:v>
                  </c:pt>
                  <c:pt idx="3">
                    <c:v> Qtr4 </c:v>
                  </c:pt>
                  <c:pt idx="4">
                    <c:v> Qtr1 </c:v>
                  </c:pt>
                  <c:pt idx="5">
                    <c:v> Qtr2 </c:v>
                  </c:pt>
                  <c:pt idx="6">
                    <c:v> Qtr3 </c:v>
                  </c:pt>
                  <c:pt idx="7">
                    <c:v> Qtr4 </c:v>
                  </c:pt>
                  <c:pt idx="8">
                    <c:v> Qtr1 </c:v>
                  </c:pt>
                  <c:pt idx="9">
                    <c:v> Qtr2 </c:v>
                  </c:pt>
                  <c:pt idx="10">
                    <c:v> Qtr3 </c:v>
                  </c:pt>
                  <c:pt idx="11">
                    <c:v> Qtr4 </c:v>
                  </c:pt>
                  <c:pt idx="12">
                    <c:v> Qtr1 </c:v>
                  </c:pt>
                  <c:pt idx="13">
                    <c:v> Qtr2 </c:v>
                  </c:pt>
                  <c:pt idx="14">
                    <c:v> Qtr3 </c:v>
                  </c:pt>
                  <c:pt idx="15">
                    <c:v> Qtr4 </c:v>
                  </c:pt>
                </c:lvl>
                <c:lvl>
                  <c:pt idx="0">
                    <c:v> 2014 </c:v>
                  </c:pt>
                  <c:pt idx="4">
                    <c:v> 2015 </c:v>
                  </c:pt>
                  <c:pt idx="8">
                    <c:v> 2016 </c:v>
                  </c:pt>
                  <c:pt idx="12">
                    <c:v> 2017 </c:v>
                  </c:pt>
                </c:lvl>
              </c:multiLvlStrCache>
            </c:multiLvlStrRef>
          </c:cat>
          <c:val>
            <c:numRef>
              <c:f>'Backend Work'!$H$42:$H$57</c:f>
              <c:numCache>
                <c:formatCode>_ * #,##0_ ;_ * \-#,##0_ ;_ * "-"??_ ;_ @_ </c:formatCode>
                <c:ptCount val="16"/>
                <c:pt idx="0">
                  <c:v>74447.796000000002</c:v>
                </c:pt>
                <c:pt idx="1">
                  <c:v>86538.759600000005</c:v>
                </c:pt>
                <c:pt idx="2">
                  <c:v>143633.21230000001</c:v>
                </c:pt>
                <c:pt idx="3">
                  <c:v>179627.73019999999</c:v>
                </c:pt>
                <c:pt idx="4">
                  <c:v>68851.738599999997</c:v>
                </c:pt>
                <c:pt idx="5">
                  <c:v>89124.187000000005</c:v>
                </c:pt>
                <c:pt idx="6">
                  <c:v>130259.57520000001</c:v>
                </c:pt>
                <c:pt idx="7">
                  <c:v>182297.00820000001</c:v>
                </c:pt>
                <c:pt idx="8">
                  <c:v>93237.180999999997</c:v>
                </c:pt>
                <c:pt idx="9">
                  <c:v>136082.30100000001</c:v>
                </c:pt>
                <c:pt idx="10">
                  <c:v>143787.3622</c:v>
                </c:pt>
                <c:pt idx="11">
                  <c:v>236098.75380000001</c:v>
                </c:pt>
                <c:pt idx="12">
                  <c:v>123144.8602</c:v>
                </c:pt>
                <c:pt idx="13">
                  <c:v>133764.372</c:v>
                </c:pt>
                <c:pt idx="14">
                  <c:v>196251.95600000001</c:v>
                </c:pt>
                <c:pt idx="15">
                  <c:v>280054.06699999998</c:v>
                </c:pt>
              </c:numCache>
            </c:numRef>
          </c:val>
          <c:extLst>
            <c:ext xmlns:c16="http://schemas.microsoft.com/office/drawing/2014/chart" uri="{C3380CC4-5D6E-409C-BE32-E72D297353CC}">
              <c16:uniqueId val="{00000000-277C-4295-BBA5-F05398CC17DC}"/>
            </c:ext>
          </c:extLst>
        </c:ser>
        <c:dLbls>
          <c:showLegendKey val="0"/>
          <c:showVal val="0"/>
          <c:showCatName val="0"/>
          <c:showSerName val="0"/>
          <c:showPercent val="0"/>
          <c:showBubbleSize val="0"/>
        </c:dLbls>
        <c:gapWidth val="100"/>
        <c:axId val="1129294847"/>
        <c:axId val="1129295807"/>
      </c:barChart>
      <c:lineChart>
        <c:grouping val="standard"/>
        <c:varyColors val="0"/>
        <c:ser>
          <c:idx val="1"/>
          <c:order val="1"/>
          <c:tx>
            <c:strRef>
              <c:f>'Backend Work'!$I$41</c:f>
              <c:strCache>
                <c:ptCount val="1"/>
                <c:pt idx="0">
                  <c:v>Price</c:v>
                </c:pt>
              </c:strCache>
            </c:strRef>
          </c:tx>
          <c:spPr>
            <a:ln w="28575" cap="rnd">
              <a:solidFill>
                <a:schemeClr val="accent2"/>
              </a:solidFill>
              <a:round/>
            </a:ln>
            <a:effectLst>
              <a:outerShdw blurRad="50800" dist="38100" dir="2700000" algn="tl" rotWithShape="0">
                <a:prstClr val="black">
                  <a:alpha val="40000"/>
                </a:prstClr>
              </a:outerShdw>
            </a:effectLst>
          </c:spPr>
          <c:marker>
            <c:symbol val="circle"/>
            <c:size val="5"/>
            <c:spPr>
              <a:solidFill>
                <a:schemeClr val="accent2"/>
              </a:solidFill>
              <a:ln w="9525">
                <a:solidFill>
                  <a:schemeClr val="accent2"/>
                </a:solidFill>
              </a:ln>
              <a:effectLst>
                <a:outerShdw blurRad="50800" dist="38100" dir="2700000" algn="tl" rotWithShape="0">
                  <a:prstClr val="black">
                    <a:alpha val="40000"/>
                  </a:prstClr>
                </a:outerShdw>
              </a:effectLst>
            </c:spPr>
          </c:marker>
          <c:dLbls>
            <c:numFmt formatCode="[$$-409]#,##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'Backend Work'!$I$42:$I$57</c:f>
              <c:numCache>
                <c:formatCode>"₹"\ #,##0</c:formatCode>
                <c:ptCount val="16"/>
                <c:pt idx="0">
                  <c:v>72.420035019455256</c:v>
                </c:pt>
                <c:pt idx="1">
                  <c:v>56.821247275114906</c:v>
                </c:pt>
                <c:pt idx="2">
                  <c:v>66.527657387679483</c:v>
                </c:pt>
                <c:pt idx="3">
                  <c:v>62.566259212817833</c:v>
                </c:pt>
                <c:pt idx="4">
                  <c:v>69.547210707070704</c:v>
                </c:pt>
                <c:pt idx="5">
                  <c:v>55.563707605985037</c:v>
                </c:pt>
                <c:pt idx="6">
                  <c:v>58.12564712182062</c:v>
                </c:pt>
                <c:pt idx="7">
                  <c:v>57.982508969465655</c:v>
                </c:pt>
                <c:pt idx="8">
                  <c:v>75.009799678197908</c:v>
                </c:pt>
                <c:pt idx="9">
                  <c:v>60.75102723214286</c:v>
                </c:pt>
                <c:pt idx="10">
                  <c:v>51.965074882544272</c:v>
                </c:pt>
                <c:pt idx="11">
                  <c:v>65.820672930025097</c:v>
                </c:pt>
                <c:pt idx="12">
                  <c:v>66.745181680216803</c:v>
                </c:pt>
                <c:pt idx="13">
                  <c:v>52.436053312426502</c:v>
                </c:pt>
                <c:pt idx="14">
                  <c:v>57.9940768321513</c:v>
                </c:pt>
                <c:pt idx="15">
                  <c:v>59.636726362862007</c:v>
                </c:pt>
              </c:numCache>
            </c:numRef>
          </c:val>
          <c:smooth val="0"/>
          <c:extLst>
            <c:ext xmlns:c16="http://schemas.microsoft.com/office/drawing/2014/chart" uri="{C3380CC4-5D6E-409C-BE32-E72D297353CC}">
              <c16:uniqueId val="{00000001-277C-4295-BBA5-F05398CC17DC}"/>
            </c:ext>
          </c:extLst>
        </c:ser>
        <c:dLbls>
          <c:showLegendKey val="0"/>
          <c:showVal val="0"/>
          <c:showCatName val="0"/>
          <c:showSerName val="0"/>
          <c:showPercent val="0"/>
          <c:showBubbleSize val="0"/>
        </c:dLbls>
        <c:marker val="1"/>
        <c:smooth val="0"/>
        <c:axId val="422817264"/>
        <c:axId val="422818704"/>
      </c:lineChart>
      <c:catAx>
        <c:axId val="112929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29295807"/>
        <c:crosses val="autoZero"/>
        <c:auto val="1"/>
        <c:lblAlgn val="ctr"/>
        <c:lblOffset val="100"/>
        <c:noMultiLvlLbl val="0"/>
      </c:catAx>
      <c:valAx>
        <c:axId val="1129295807"/>
        <c:scaling>
          <c:orientation val="minMax"/>
        </c:scaling>
        <c:delete val="0"/>
        <c:axPos val="l"/>
        <c:majorGridlines>
          <c:spPr>
            <a:ln w="9525" cap="flat" cmpd="sng" algn="ctr">
              <a:no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129294847"/>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422818704"/>
        <c:scaling>
          <c:orientation val="minMax"/>
        </c:scaling>
        <c:delete val="0"/>
        <c:axPos val="r"/>
        <c:numFmt formatCode="&quot;₹&quot;\ #,##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2817264"/>
        <c:crosses val="max"/>
        <c:crossBetween val="between"/>
      </c:valAx>
      <c:catAx>
        <c:axId val="422817264"/>
        <c:scaling>
          <c:orientation val="minMax"/>
        </c:scaling>
        <c:delete val="1"/>
        <c:axPos val="b"/>
        <c:majorTickMark val="out"/>
        <c:minorTickMark val="none"/>
        <c:tickLblPos val="nextTo"/>
        <c:crossAx val="422818704"/>
        <c:crosses val="autoZero"/>
        <c:auto val="1"/>
        <c:lblAlgn val="ctr"/>
        <c:lblOffset val="100"/>
        <c:noMultiLvlLbl val="0"/>
      </c:catAx>
      <c:spPr>
        <a:noFill/>
        <a:ln>
          <a:noFill/>
        </a:ln>
        <a:effectLst/>
      </c:spPr>
    </c:plotArea>
    <c:legend>
      <c:legendPos val="r"/>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0.77785362740553055"/>
          <c:y val="3.0291842938998158E-3"/>
          <c:w val="0.21332383617777154"/>
          <c:h val="0.16147160869614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States</a:t>
            </a:r>
            <a:r>
              <a:rPr lang="en-US" b="1" baseline="0">
                <a:solidFill>
                  <a:schemeClr val="tx1"/>
                </a:solidFill>
                <a:latin typeface="Calibri" panose="020F0502020204030204" pitchFamily="34" charset="0"/>
                <a:ea typeface="Calibri" panose="020F0502020204030204" pitchFamily="34" charset="0"/>
                <a:cs typeface="Calibri" panose="020F0502020204030204" pitchFamily="34" charset="0"/>
              </a:rPr>
              <a:t> with highest all time Sales</a:t>
            </a:r>
            <a:endParaRPr lang="en-US"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5033818770466041"/>
          <c:y val="3.19581273040677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8.5951673060116696E-2"/>
          <c:y val="0.17171296296296298"/>
          <c:w val="0.88349281237548949"/>
          <c:h val="0.72125801983085447"/>
        </c:manualLayout>
      </c:layout>
      <c:barChart>
        <c:barDir val="col"/>
        <c:grouping val="clustered"/>
        <c:varyColors val="0"/>
        <c:ser>
          <c:idx val="0"/>
          <c:order val="0"/>
          <c:tx>
            <c:strRef>
              <c:f>'Backend Work'!$E$62</c:f>
              <c:strCache>
                <c:ptCount val="1"/>
                <c:pt idx="0">
                  <c:v> Sales </c:v>
                </c:pt>
              </c:strCache>
            </c:strRef>
          </c:tx>
          <c:spPr>
            <a:solidFill>
              <a:schemeClr val="accent1"/>
            </a:solidFill>
            <a:ln>
              <a:noFill/>
            </a:ln>
            <a:effectLst>
              <a:outerShdw blurRad="50800" dist="38100" dir="2700000" algn="tl" rotWithShape="0">
                <a:prstClr val="black">
                  <a:alpha val="40000"/>
                </a:prstClr>
              </a:outerShdw>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 Work'!$D$63:$D$73</c:f>
              <c:strCache>
                <c:ptCount val="11"/>
                <c:pt idx="0">
                  <c:v> California </c:v>
                </c:pt>
                <c:pt idx="1">
                  <c:v> New York </c:v>
                </c:pt>
                <c:pt idx="2">
                  <c:v> Texas </c:v>
                </c:pt>
                <c:pt idx="3">
                  <c:v> Washington </c:v>
                </c:pt>
                <c:pt idx="4">
                  <c:v> Pennsylvania </c:v>
                </c:pt>
                <c:pt idx="5">
                  <c:v> Florida </c:v>
                </c:pt>
                <c:pt idx="6">
                  <c:v> Illinois </c:v>
                </c:pt>
                <c:pt idx="7">
                  <c:v> Ohio </c:v>
                </c:pt>
                <c:pt idx="8">
                  <c:v> Michigan </c:v>
                </c:pt>
                <c:pt idx="9">
                  <c:v> Virginia </c:v>
                </c:pt>
                <c:pt idx="10">
                  <c:v> North Carolina </c:v>
                </c:pt>
              </c:strCache>
            </c:strRef>
          </c:cat>
          <c:val>
            <c:numRef>
              <c:f>'Backend Work'!$E$63:$E$73</c:f>
              <c:numCache>
                <c:formatCode>_ * #,##0_ ;_ * \-#,##0_ ;_ * "-"??_ ;_ @_ </c:formatCode>
                <c:ptCount val="11"/>
                <c:pt idx="0">
                  <c:v>457687.63150000002</c:v>
                </c:pt>
                <c:pt idx="1">
                  <c:v>310876.27100000001</c:v>
                </c:pt>
                <c:pt idx="2">
                  <c:v>170188.04579999999</c:v>
                </c:pt>
                <c:pt idx="3">
                  <c:v>138641.26999999999</c:v>
                </c:pt>
                <c:pt idx="4">
                  <c:v>116511.914</c:v>
                </c:pt>
                <c:pt idx="5">
                  <c:v>89473.707999999999</c:v>
                </c:pt>
                <c:pt idx="6">
                  <c:v>80166.100999999995</c:v>
                </c:pt>
                <c:pt idx="7">
                  <c:v>78258.135999999999</c:v>
                </c:pt>
                <c:pt idx="8">
                  <c:v>76269.614000000001</c:v>
                </c:pt>
                <c:pt idx="9">
                  <c:v>70636.72</c:v>
                </c:pt>
                <c:pt idx="10">
                  <c:v>55603.163999999997</c:v>
                </c:pt>
              </c:numCache>
            </c:numRef>
          </c:val>
          <c:extLst>
            <c:ext xmlns:c16="http://schemas.microsoft.com/office/drawing/2014/chart" uri="{C3380CC4-5D6E-409C-BE32-E72D297353CC}">
              <c16:uniqueId val="{00000000-FCE2-4A22-AAA6-AF9CE0CE0379}"/>
            </c:ext>
          </c:extLst>
        </c:ser>
        <c:dLbls>
          <c:showLegendKey val="0"/>
          <c:showVal val="0"/>
          <c:showCatName val="0"/>
          <c:showSerName val="0"/>
          <c:showPercent val="0"/>
          <c:showBubbleSize val="0"/>
        </c:dLbls>
        <c:gapWidth val="114"/>
        <c:overlap val="-27"/>
        <c:axId val="897977152"/>
        <c:axId val="897974752"/>
      </c:barChart>
      <c:catAx>
        <c:axId val="8979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7974752"/>
        <c:crosses val="autoZero"/>
        <c:auto val="1"/>
        <c:lblAlgn val="ctr"/>
        <c:lblOffset val="100"/>
        <c:noMultiLvlLbl val="0"/>
      </c:catAx>
      <c:valAx>
        <c:axId val="897974752"/>
        <c:scaling>
          <c:orientation val="minMax"/>
        </c:scaling>
        <c:delete val="0"/>
        <c:axPos val="l"/>
        <c:majorGridlines>
          <c:spPr>
            <a:ln w="9525" cap="flat" cmpd="sng" algn="ctr">
              <a:no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97977152"/>
        <c:crosses val="autoZero"/>
        <c:crossBetween val="between"/>
        <c:dispUnits>
          <c:builtInUnit val="thousands"/>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75363</xdr:colOff>
      <xdr:row>10</xdr:row>
      <xdr:rowOff>0</xdr:rowOff>
    </xdr:from>
    <xdr:to>
      <xdr:col>25</xdr:col>
      <xdr:colOff>376813</xdr:colOff>
      <xdr:row>10</xdr:row>
      <xdr:rowOff>8373</xdr:rowOff>
    </xdr:to>
    <xdr:cxnSp macro="">
      <xdr:nvCxnSpPr>
        <xdr:cNvPr id="4" name="Straight Connector 3">
          <a:extLst>
            <a:ext uri="{FF2B5EF4-FFF2-40B4-BE49-F238E27FC236}">
              <a16:creationId xmlns:a16="http://schemas.microsoft.com/office/drawing/2014/main" id="{D61674ED-A466-6080-7D9E-17AD16D8E01E}"/>
            </a:ext>
          </a:extLst>
        </xdr:cNvPr>
        <xdr:cNvCxnSpPr/>
      </xdr:nvCxnSpPr>
      <xdr:spPr>
        <a:xfrm>
          <a:off x="75363" y="1842198"/>
          <a:ext cx="15583318" cy="8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50242</xdr:colOff>
      <xdr:row>28</xdr:row>
      <xdr:rowOff>175846</xdr:rowOff>
    </xdr:from>
    <xdr:to>
      <xdr:col>25</xdr:col>
      <xdr:colOff>364435</xdr:colOff>
      <xdr:row>29</xdr:row>
      <xdr:rowOff>0</xdr:rowOff>
    </xdr:to>
    <xdr:cxnSp macro="">
      <xdr:nvCxnSpPr>
        <xdr:cNvPr id="9" name="Straight Connector 8">
          <a:extLst>
            <a:ext uri="{FF2B5EF4-FFF2-40B4-BE49-F238E27FC236}">
              <a16:creationId xmlns:a16="http://schemas.microsoft.com/office/drawing/2014/main" id="{132DE01C-C4B0-E37C-DA22-AFD0975CC2A5}"/>
            </a:ext>
          </a:extLst>
        </xdr:cNvPr>
        <xdr:cNvCxnSpPr/>
      </xdr:nvCxnSpPr>
      <xdr:spPr>
        <a:xfrm>
          <a:off x="50242" y="5432542"/>
          <a:ext cx="18458628" cy="118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2</xdr:col>
      <xdr:colOff>34591</xdr:colOff>
      <xdr:row>3</xdr:row>
      <xdr:rowOff>85301</xdr:rowOff>
    </xdr:from>
    <xdr:to>
      <xdr:col>4</xdr:col>
      <xdr:colOff>340759</xdr:colOff>
      <xdr:row>8</xdr:row>
      <xdr:rowOff>157301</xdr:rowOff>
    </xdr:to>
    <xdr:sp macro="" textlink="'Backend Work'!B3">
      <xdr:nvSpPr>
        <xdr:cNvPr id="2" name="Rectangle: Rounded Corners 1">
          <a:extLst>
            <a:ext uri="{FF2B5EF4-FFF2-40B4-BE49-F238E27FC236}">
              <a16:creationId xmlns:a16="http://schemas.microsoft.com/office/drawing/2014/main" id="{160456A4-A2E2-1F5F-1A7F-7C7180B5A73F}"/>
            </a:ext>
          </a:extLst>
        </xdr:cNvPr>
        <xdr:cNvSpPr>
          <a:spLocks/>
        </xdr:cNvSpPr>
      </xdr:nvSpPr>
      <xdr:spPr>
        <a:xfrm>
          <a:off x="246794" y="635098"/>
          <a:ext cx="2273864" cy="988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algn="ctr"/>
          <a:fld id="{ABC11B49-F61A-44BE-9FA1-531CC69AC904}"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7,33,215 </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2</xdr:col>
      <xdr:colOff>202451</xdr:colOff>
      <xdr:row>4</xdr:row>
      <xdr:rowOff>29954</xdr:rowOff>
    </xdr:from>
    <xdr:to>
      <xdr:col>4</xdr:col>
      <xdr:colOff>289625</xdr:colOff>
      <xdr:row>5</xdr:row>
      <xdr:rowOff>170324</xdr:rowOff>
    </xdr:to>
    <xdr:sp macro="" textlink="">
      <xdr:nvSpPr>
        <xdr:cNvPr id="12" name="TextBox 11">
          <a:extLst>
            <a:ext uri="{FF2B5EF4-FFF2-40B4-BE49-F238E27FC236}">
              <a16:creationId xmlns:a16="http://schemas.microsoft.com/office/drawing/2014/main" id="{DA11D580-76E7-A73A-D1F2-D284D002E967}"/>
            </a:ext>
          </a:extLst>
        </xdr:cNvPr>
        <xdr:cNvSpPr txBox="1">
          <a:spLocks/>
        </xdr:cNvSpPr>
      </xdr:nvSpPr>
      <xdr:spPr>
        <a:xfrm>
          <a:off x="412001" y="753854"/>
          <a:ext cx="2058849" cy="321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Sales Latest Year</a:t>
          </a:r>
        </a:p>
      </xdr:txBody>
    </xdr:sp>
    <xdr:clientData/>
  </xdr:twoCellAnchor>
  <xdr:twoCellAnchor editAs="absolute">
    <xdr:from>
      <xdr:col>5</xdr:col>
      <xdr:colOff>279399</xdr:colOff>
      <xdr:row>3</xdr:row>
      <xdr:rowOff>85301</xdr:rowOff>
    </xdr:from>
    <xdr:to>
      <xdr:col>8</xdr:col>
      <xdr:colOff>587776</xdr:colOff>
      <xdr:row>8</xdr:row>
      <xdr:rowOff>157301</xdr:rowOff>
    </xdr:to>
    <xdr:sp macro="" textlink="'Backend Work'!B2">
      <xdr:nvSpPr>
        <xdr:cNvPr id="24" name="Rectangle: Rounded Corners 23">
          <a:extLst>
            <a:ext uri="{FF2B5EF4-FFF2-40B4-BE49-F238E27FC236}">
              <a16:creationId xmlns:a16="http://schemas.microsoft.com/office/drawing/2014/main" id="{83EEB71A-7057-473F-BCD4-623BC2A7AF96}"/>
            </a:ext>
          </a:extLst>
        </xdr:cNvPr>
        <xdr:cNvSpPr>
          <a:spLocks/>
        </xdr:cNvSpPr>
      </xdr:nvSpPr>
      <xdr:spPr>
        <a:xfrm>
          <a:off x="3269526" y="635098"/>
          <a:ext cx="2237491" cy="988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marL="0" indent="0" algn="ctr"/>
          <a:fld id="{79A4BD59-0C8F-465A-8F27-1FEF02AF8737}"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 6,09,206 </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5</xdr:col>
      <xdr:colOff>419259</xdr:colOff>
      <xdr:row>4</xdr:row>
      <xdr:rowOff>40538</xdr:rowOff>
    </xdr:from>
    <xdr:to>
      <xdr:col>8</xdr:col>
      <xdr:colOff>509596</xdr:colOff>
      <xdr:row>6</xdr:row>
      <xdr:rowOff>991</xdr:rowOff>
    </xdr:to>
    <xdr:sp macro="" textlink="">
      <xdr:nvSpPr>
        <xdr:cNvPr id="25" name="TextBox 24">
          <a:extLst>
            <a:ext uri="{FF2B5EF4-FFF2-40B4-BE49-F238E27FC236}">
              <a16:creationId xmlns:a16="http://schemas.microsoft.com/office/drawing/2014/main" id="{56CF4500-DB87-41AF-89C9-9406F416F9F7}"/>
            </a:ext>
          </a:extLst>
        </xdr:cNvPr>
        <xdr:cNvSpPr txBox="1">
          <a:spLocks/>
        </xdr:cNvSpPr>
      </xdr:nvSpPr>
      <xdr:spPr>
        <a:xfrm>
          <a:off x="3410109" y="764438"/>
          <a:ext cx="2023912" cy="322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Sales Last Year</a:t>
          </a:r>
        </a:p>
      </xdr:txBody>
    </xdr:sp>
    <xdr:clientData/>
  </xdr:twoCellAnchor>
  <xdr:twoCellAnchor editAs="absolute">
    <xdr:from>
      <xdr:col>9</xdr:col>
      <xdr:colOff>131851</xdr:colOff>
      <xdr:row>3</xdr:row>
      <xdr:rowOff>85301</xdr:rowOff>
    </xdr:from>
    <xdr:to>
      <xdr:col>12</xdr:col>
      <xdr:colOff>31645</xdr:colOff>
      <xdr:row>8</xdr:row>
      <xdr:rowOff>157301</xdr:rowOff>
    </xdr:to>
    <xdr:sp macro="" textlink="'Backend Work'!E3">
      <xdr:nvSpPr>
        <xdr:cNvPr id="34" name="Rectangle: Rounded Corners 33">
          <a:extLst>
            <a:ext uri="{FF2B5EF4-FFF2-40B4-BE49-F238E27FC236}">
              <a16:creationId xmlns:a16="http://schemas.microsoft.com/office/drawing/2014/main" id="{04D056B7-BC0C-44BA-8C5A-EFB93FF501D0}"/>
            </a:ext>
          </a:extLst>
        </xdr:cNvPr>
        <xdr:cNvSpPr>
          <a:spLocks/>
        </xdr:cNvSpPr>
      </xdr:nvSpPr>
      <xdr:spPr>
        <a:xfrm>
          <a:off x="6218326" y="628226"/>
          <a:ext cx="2261994" cy="976875"/>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marL="0" indent="0" algn="ctr"/>
          <a:fld id="{CFE2C9E7-BC10-4565-827A-9EE073AA62C1}"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20%</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9</xdr:col>
      <xdr:colOff>251480</xdr:colOff>
      <xdr:row>4</xdr:row>
      <xdr:rowOff>29953</xdr:rowOff>
    </xdr:from>
    <xdr:to>
      <xdr:col>11</xdr:col>
      <xdr:colOff>674543</xdr:colOff>
      <xdr:row>5</xdr:row>
      <xdr:rowOff>170323</xdr:rowOff>
    </xdr:to>
    <xdr:sp macro="" textlink="">
      <xdr:nvSpPr>
        <xdr:cNvPr id="35" name="TextBox 34">
          <a:extLst>
            <a:ext uri="{FF2B5EF4-FFF2-40B4-BE49-F238E27FC236}">
              <a16:creationId xmlns:a16="http://schemas.microsoft.com/office/drawing/2014/main" id="{77C4D8FA-8B17-4A48-894C-D7979AF7464B}"/>
            </a:ext>
          </a:extLst>
        </xdr:cNvPr>
        <xdr:cNvSpPr txBox="1">
          <a:spLocks/>
        </xdr:cNvSpPr>
      </xdr:nvSpPr>
      <xdr:spPr>
        <a:xfrm>
          <a:off x="6337955" y="753853"/>
          <a:ext cx="2042313" cy="321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Sales Growth</a:t>
          </a:r>
          <a:r>
            <a:rPr lang="en-IN" sz="1100" b="0" i="1" baseline="0">
              <a:solidFill>
                <a:schemeClr val="bg1"/>
              </a:solidFill>
              <a:latin typeface="Calibri" panose="020F0502020204030204" pitchFamily="34" charset="0"/>
              <a:ea typeface="Calibri" panose="020F0502020204030204" pitchFamily="34" charset="0"/>
              <a:cs typeface="Calibri" panose="020F0502020204030204" pitchFamily="34" charset="0"/>
            </a:rPr>
            <a:t> vs PY</a:t>
          </a:r>
          <a:endPar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21</xdr:col>
      <xdr:colOff>386206</xdr:colOff>
      <xdr:row>3</xdr:row>
      <xdr:rowOff>85301</xdr:rowOff>
    </xdr:from>
    <xdr:to>
      <xdr:col>24</xdr:col>
      <xdr:colOff>532117</xdr:colOff>
      <xdr:row>8</xdr:row>
      <xdr:rowOff>157301</xdr:rowOff>
    </xdr:to>
    <xdr:sp macro="" textlink="'Backend Work'!F3">
      <xdr:nvSpPr>
        <xdr:cNvPr id="38" name="Rectangle: Rounded Corners 37">
          <a:extLst>
            <a:ext uri="{FF2B5EF4-FFF2-40B4-BE49-F238E27FC236}">
              <a16:creationId xmlns:a16="http://schemas.microsoft.com/office/drawing/2014/main" id="{C1DDC393-4078-46DA-ABA9-996558FEA933}"/>
            </a:ext>
          </a:extLst>
        </xdr:cNvPr>
        <xdr:cNvSpPr>
          <a:spLocks/>
        </xdr:cNvSpPr>
      </xdr:nvSpPr>
      <xdr:spPr>
        <a:xfrm>
          <a:off x="15577978" y="635098"/>
          <a:ext cx="2229354" cy="988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marL="0" indent="0" algn="ctr"/>
          <a:fld id="{8D16E2A9-6658-4DEC-BA09-100DFB45A67E}"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14%</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21</xdr:col>
      <xdr:colOff>505835</xdr:colOff>
      <xdr:row>4</xdr:row>
      <xdr:rowOff>72288</xdr:rowOff>
    </xdr:from>
    <xdr:to>
      <xdr:col>24</xdr:col>
      <xdr:colOff>438767</xdr:colOff>
      <xdr:row>6</xdr:row>
      <xdr:rowOff>32741</xdr:rowOff>
    </xdr:to>
    <xdr:sp macro="" textlink="">
      <xdr:nvSpPr>
        <xdr:cNvPr id="39" name="TextBox 38">
          <a:extLst>
            <a:ext uri="{FF2B5EF4-FFF2-40B4-BE49-F238E27FC236}">
              <a16:creationId xmlns:a16="http://schemas.microsoft.com/office/drawing/2014/main" id="{97E714A6-528C-4D49-B827-75875BC1F675}"/>
            </a:ext>
          </a:extLst>
        </xdr:cNvPr>
        <xdr:cNvSpPr txBox="1">
          <a:spLocks/>
        </xdr:cNvSpPr>
      </xdr:nvSpPr>
      <xdr:spPr>
        <a:xfrm>
          <a:off x="15697607" y="805351"/>
          <a:ext cx="2016375" cy="32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Profit Growth vs PY</a:t>
          </a:r>
        </a:p>
      </xdr:txBody>
    </xdr:sp>
    <xdr:clientData/>
  </xdr:twoCellAnchor>
  <xdr:twoCellAnchor editAs="absolute">
    <xdr:from>
      <xdr:col>14</xdr:col>
      <xdr:colOff>25969</xdr:colOff>
      <xdr:row>3</xdr:row>
      <xdr:rowOff>85301</xdr:rowOff>
    </xdr:from>
    <xdr:to>
      <xdr:col>16</xdr:col>
      <xdr:colOff>477056</xdr:colOff>
      <xdr:row>8</xdr:row>
      <xdr:rowOff>157301</xdr:rowOff>
    </xdr:to>
    <xdr:sp macro="" textlink="'Backend Work'!C3">
      <xdr:nvSpPr>
        <xdr:cNvPr id="40" name="Rectangle: Rounded Corners 39">
          <a:extLst>
            <a:ext uri="{FF2B5EF4-FFF2-40B4-BE49-F238E27FC236}">
              <a16:creationId xmlns:a16="http://schemas.microsoft.com/office/drawing/2014/main" id="{D156063E-33E8-4B29-9FF4-F9A0B29990BB}"/>
            </a:ext>
          </a:extLst>
        </xdr:cNvPr>
        <xdr:cNvSpPr>
          <a:spLocks/>
        </xdr:cNvSpPr>
      </xdr:nvSpPr>
      <xdr:spPr>
        <a:xfrm>
          <a:off x="9681184" y="635098"/>
          <a:ext cx="2254809" cy="988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marL="0" indent="0" algn="ctr"/>
          <a:fld id="{F825E047-9904-4163-92FA-F269E6934014}"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 93,439 </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14</xdr:col>
      <xdr:colOff>145598</xdr:colOff>
      <xdr:row>4</xdr:row>
      <xdr:rowOff>51121</xdr:rowOff>
    </xdr:from>
    <xdr:to>
      <xdr:col>16</xdr:col>
      <xdr:colOff>382610</xdr:colOff>
      <xdr:row>6</xdr:row>
      <xdr:rowOff>11574</xdr:rowOff>
    </xdr:to>
    <xdr:sp macro="" textlink="">
      <xdr:nvSpPr>
        <xdr:cNvPr id="41" name="TextBox 40">
          <a:extLst>
            <a:ext uri="{FF2B5EF4-FFF2-40B4-BE49-F238E27FC236}">
              <a16:creationId xmlns:a16="http://schemas.microsoft.com/office/drawing/2014/main" id="{6C26ADF3-F964-4BD8-9E63-1F4543742437}"/>
            </a:ext>
          </a:extLst>
        </xdr:cNvPr>
        <xdr:cNvSpPr txBox="1">
          <a:spLocks/>
        </xdr:cNvSpPr>
      </xdr:nvSpPr>
      <xdr:spPr>
        <a:xfrm>
          <a:off x="9800813" y="784184"/>
          <a:ext cx="2040734" cy="32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Profit Latest Year</a:t>
          </a:r>
        </a:p>
      </xdr:txBody>
    </xdr:sp>
    <xdr:clientData/>
  </xdr:twoCellAnchor>
  <xdr:twoCellAnchor editAs="absolute">
    <xdr:from>
      <xdr:col>17</xdr:col>
      <xdr:colOff>491365</xdr:colOff>
      <xdr:row>3</xdr:row>
      <xdr:rowOff>85301</xdr:rowOff>
    </xdr:from>
    <xdr:to>
      <xdr:col>20</xdr:col>
      <xdr:colOff>803209</xdr:colOff>
      <xdr:row>8</xdr:row>
      <xdr:rowOff>157301</xdr:rowOff>
    </xdr:to>
    <xdr:sp macro="" textlink="'Backend Work'!C2">
      <xdr:nvSpPr>
        <xdr:cNvPr id="42" name="Rectangle: Rounded Corners 41">
          <a:extLst>
            <a:ext uri="{FF2B5EF4-FFF2-40B4-BE49-F238E27FC236}">
              <a16:creationId xmlns:a16="http://schemas.microsoft.com/office/drawing/2014/main" id="{65093CA3-5705-4461-B6A8-CE02124CC46A}"/>
            </a:ext>
          </a:extLst>
        </xdr:cNvPr>
        <xdr:cNvSpPr>
          <a:spLocks/>
        </xdr:cNvSpPr>
      </xdr:nvSpPr>
      <xdr:spPr>
        <a:xfrm>
          <a:off x="12596555" y="635098"/>
          <a:ext cx="2240958" cy="98833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b"/>
        <a:lstStyle/>
        <a:p>
          <a:pPr marL="0" indent="0" algn="ctr"/>
          <a:fld id="{4346F46B-40DB-4ECB-A1DE-F87C687CB3CD}"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marL="0" indent="0" algn="ctr"/>
            <a:t> 81,795 </a:t>
          </a:fld>
          <a:endPar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absolute">
    <xdr:from>
      <xdr:col>17</xdr:col>
      <xdr:colOff>610994</xdr:colOff>
      <xdr:row>4</xdr:row>
      <xdr:rowOff>51121</xdr:rowOff>
    </xdr:from>
    <xdr:to>
      <xdr:col>20</xdr:col>
      <xdr:colOff>704386</xdr:colOff>
      <xdr:row>6</xdr:row>
      <xdr:rowOff>11574</xdr:rowOff>
    </xdr:to>
    <xdr:sp macro="" textlink="">
      <xdr:nvSpPr>
        <xdr:cNvPr id="43" name="TextBox 42">
          <a:extLst>
            <a:ext uri="{FF2B5EF4-FFF2-40B4-BE49-F238E27FC236}">
              <a16:creationId xmlns:a16="http://schemas.microsoft.com/office/drawing/2014/main" id="{C7B9E815-63CD-4EC7-AD08-8FA31219FE25}"/>
            </a:ext>
          </a:extLst>
        </xdr:cNvPr>
        <xdr:cNvSpPr txBox="1">
          <a:spLocks/>
        </xdr:cNvSpPr>
      </xdr:nvSpPr>
      <xdr:spPr>
        <a:xfrm>
          <a:off x="12716184" y="784184"/>
          <a:ext cx="2022506" cy="32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0" i="1">
              <a:solidFill>
                <a:schemeClr val="bg1"/>
              </a:solidFill>
              <a:latin typeface="Calibri" panose="020F0502020204030204" pitchFamily="34" charset="0"/>
              <a:ea typeface="Calibri" panose="020F0502020204030204" pitchFamily="34" charset="0"/>
              <a:cs typeface="Calibri" panose="020F0502020204030204" pitchFamily="34" charset="0"/>
            </a:rPr>
            <a:t>Sales Last Year</a:t>
          </a:r>
        </a:p>
      </xdr:txBody>
    </xdr:sp>
    <xdr:clientData/>
  </xdr:twoCellAnchor>
  <xdr:twoCellAnchor>
    <xdr:from>
      <xdr:col>1</xdr:col>
      <xdr:colOff>19050</xdr:colOff>
      <xdr:row>32</xdr:row>
      <xdr:rowOff>85077</xdr:rowOff>
    </xdr:from>
    <xdr:to>
      <xdr:col>12</xdr:col>
      <xdr:colOff>331896</xdr:colOff>
      <xdr:row>46</xdr:row>
      <xdr:rowOff>173865</xdr:rowOff>
    </xdr:to>
    <xdr:graphicFrame macro="">
      <xdr:nvGraphicFramePr>
        <xdr:cNvPr id="3" name="Chart 2">
          <a:extLst>
            <a:ext uri="{FF2B5EF4-FFF2-40B4-BE49-F238E27FC236}">
              <a16:creationId xmlns:a16="http://schemas.microsoft.com/office/drawing/2014/main" id="{32D6F3CE-5C87-47C3-B17E-1FB9F9C9F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257577</xdr:colOff>
      <xdr:row>32</xdr:row>
      <xdr:rowOff>118000</xdr:rowOff>
    </xdr:from>
    <xdr:to>
      <xdr:col>24</xdr:col>
      <xdr:colOff>419100</xdr:colOff>
      <xdr:row>46</xdr:row>
      <xdr:rowOff>0</xdr:rowOff>
    </xdr:to>
    <xdr:graphicFrame macro="">
      <xdr:nvGraphicFramePr>
        <xdr:cNvPr id="5" name="Chart 4">
          <a:extLst>
            <a:ext uri="{FF2B5EF4-FFF2-40B4-BE49-F238E27FC236}">
              <a16:creationId xmlns:a16="http://schemas.microsoft.com/office/drawing/2014/main" id="{F6B637E4-8736-44E0-908B-1BB0A34CB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85996</xdr:colOff>
      <xdr:row>0</xdr:row>
      <xdr:rowOff>73448</xdr:rowOff>
    </xdr:from>
    <xdr:to>
      <xdr:col>9</xdr:col>
      <xdr:colOff>646332</xdr:colOff>
      <xdr:row>3</xdr:row>
      <xdr:rowOff>32385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5222FB4D-CC46-4753-9192-CD5D6B8F749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01743" y="73448"/>
              <a:ext cx="6521298" cy="508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42888</xdr:colOff>
      <xdr:row>10</xdr:row>
      <xdr:rowOff>74083</xdr:rowOff>
    </xdr:from>
    <xdr:to>
      <xdr:col>9</xdr:col>
      <xdr:colOff>673430</xdr:colOff>
      <xdr:row>12</xdr:row>
      <xdr:rowOff>127000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B0C3E4A8-D64F-449C-A099-DA74A49DA7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8635" y="1906741"/>
              <a:ext cx="6591504" cy="419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547354</xdr:colOff>
      <xdr:row>10</xdr:row>
      <xdr:rowOff>64982</xdr:rowOff>
    </xdr:from>
    <xdr:to>
      <xdr:col>21</xdr:col>
      <xdr:colOff>376789</xdr:colOff>
      <xdr:row>12</xdr:row>
      <xdr:rowOff>136101</xdr:rowOff>
    </xdr:to>
    <mc:AlternateContent xmlns:mc="http://schemas.openxmlformats.org/markup-compatibility/2006" xmlns:a14="http://schemas.microsoft.com/office/drawing/2010/main">
      <mc:Choice Requires="a14">
        <xdr:graphicFrame macro="">
          <xdr:nvGraphicFramePr>
            <xdr:cNvPr id="10" name="Segment for table">
              <a:extLst>
                <a:ext uri="{FF2B5EF4-FFF2-40B4-BE49-F238E27FC236}">
                  <a16:creationId xmlns:a16="http://schemas.microsoft.com/office/drawing/2014/main" id="{1F5D7C89-B7FA-44BE-8AE0-4F0149EC23AC}"/>
                </a:ext>
              </a:extLst>
            </xdr:cNvPr>
            <xdr:cNvGraphicFramePr/>
          </xdr:nvGraphicFramePr>
          <xdr:xfrm>
            <a:off x="0" y="0"/>
            <a:ext cx="0" cy="0"/>
          </xdr:xfrm>
          <a:graphic>
            <a:graphicData uri="http://schemas.microsoft.com/office/drawing/2010/slicer">
              <sle:slicer xmlns:sle="http://schemas.microsoft.com/office/drawing/2010/slicer" name="Segment for table"/>
            </a:graphicData>
          </a:graphic>
        </xdr:graphicFrame>
      </mc:Choice>
      <mc:Fallback xmlns="">
        <xdr:sp macro="" textlink="">
          <xdr:nvSpPr>
            <xdr:cNvPr id="0" name=""/>
            <xdr:cNvSpPr>
              <a:spLocks noTextEdit="1"/>
            </xdr:cNvSpPr>
          </xdr:nvSpPr>
          <xdr:spPr>
            <a:xfrm>
              <a:off x="9691354" y="1874732"/>
              <a:ext cx="5992110" cy="433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418283</xdr:colOff>
      <xdr:row>29</xdr:row>
      <xdr:rowOff>62583</xdr:rowOff>
    </xdr:from>
    <xdr:to>
      <xdr:col>23</xdr:col>
      <xdr:colOff>101902</xdr:colOff>
      <xdr:row>31</xdr:row>
      <xdr:rowOff>146300</xdr:rowOff>
    </xdr:to>
    <mc:AlternateContent xmlns:mc="http://schemas.openxmlformats.org/markup-compatibility/2006" xmlns:a14="http://schemas.microsoft.com/office/drawing/2010/main">
      <mc:Choice Requires="a14">
        <xdr:graphicFrame macro="">
          <xdr:nvGraphicFramePr>
            <xdr:cNvPr id="11" name="Segment_chart">
              <a:extLst>
                <a:ext uri="{FF2B5EF4-FFF2-40B4-BE49-F238E27FC236}">
                  <a16:creationId xmlns:a16="http://schemas.microsoft.com/office/drawing/2014/main" id="{6177AEC4-361A-4891-8501-08B5DDDB0B47}"/>
                </a:ext>
              </a:extLst>
            </xdr:cNvPr>
            <xdr:cNvGraphicFramePr/>
          </xdr:nvGraphicFramePr>
          <xdr:xfrm>
            <a:off x="0" y="0"/>
            <a:ext cx="0" cy="0"/>
          </xdr:xfrm>
          <a:graphic>
            <a:graphicData uri="http://schemas.microsoft.com/office/drawing/2010/slicer">
              <sle:slicer xmlns:sle="http://schemas.microsoft.com/office/drawing/2010/slicer" name="Segment_chart"/>
            </a:graphicData>
          </a:graphic>
        </xdr:graphicFrame>
      </mc:Choice>
      <mc:Fallback xmlns="">
        <xdr:sp macro="" textlink="">
          <xdr:nvSpPr>
            <xdr:cNvPr id="0" name=""/>
            <xdr:cNvSpPr>
              <a:spLocks noTextEdit="1"/>
            </xdr:cNvSpPr>
          </xdr:nvSpPr>
          <xdr:spPr>
            <a:xfrm>
              <a:off x="12256114" y="5353653"/>
              <a:ext cx="5361056" cy="448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518585</xdr:colOff>
      <xdr:row>29</xdr:row>
      <xdr:rowOff>77765</xdr:rowOff>
    </xdr:from>
    <xdr:to>
      <xdr:col>10</xdr:col>
      <xdr:colOff>47213</xdr:colOff>
      <xdr:row>31</xdr:row>
      <xdr:rowOff>138997</xdr:rowOff>
    </xdr:to>
    <mc:AlternateContent xmlns:mc="http://schemas.openxmlformats.org/markup-compatibility/2006" xmlns:a14="http://schemas.microsoft.com/office/drawing/2010/main">
      <mc:Choice Requires="a14">
        <xdr:graphicFrame macro="">
          <xdr:nvGraphicFramePr>
            <xdr:cNvPr id="13" name="Category_Chart">
              <a:extLst>
                <a:ext uri="{FF2B5EF4-FFF2-40B4-BE49-F238E27FC236}">
                  <a16:creationId xmlns:a16="http://schemas.microsoft.com/office/drawing/2014/main" id="{41385851-0465-4AA7-9DF6-2D41666B2571}"/>
                </a:ext>
              </a:extLst>
            </xdr:cNvPr>
            <xdr:cNvGraphicFramePr/>
          </xdr:nvGraphicFramePr>
          <xdr:xfrm>
            <a:off x="0" y="0"/>
            <a:ext cx="0" cy="0"/>
          </xdr:xfrm>
          <a:graphic>
            <a:graphicData uri="http://schemas.microsoft.com/office/drawing/2010/slicer">
              <sle:slicer xmlns:sle="http://schemas.microsoft.com/office/drawing/2010/slicer" name="Category_Chart"/>
            </a:graphicData>
          </a:graphic>
        </xdr:graphicFrame>
      </mc:Choice>
      <mc:Fallback xmlns="">
        <xdr:sp macro="" textlink="">
          <xdr:nvSpPr>
            <xdr:cNvPr id="0" name=""/>
            <xdr:cNvSpPr>
              <a:spLocks noTextEdit="1"/>
            </xdr:cNvSpPr>
          </xdr:nvSpPr>
          <xdr:spPr>
            <a:xfrm>
              <a:off x="1130331" y="5368835"/>
              <a:ext cx="6720003" cy="426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331720</xdr:colOff>
      <xdr:row>29</xdr:row>
      <xdr:rowOff>73937</xdr:rowOff>
    </xdr:from>
    <xdr:to>
      <xdr:col>15</xdr:col>
      <xdr:colOff>70135</xdr:colOff>
      <xdr:row>31</xdr:row>
      <xdr:rowOff>172358</xdr:rowOff>
    </xdr:to>
    <mc:AlternateContent xmlns:mc="http://schemas.openxmlformats.org/markup-compatibility/2006" xmlns:a14="http://schemas.microsoft.com/office/drawing/2010/main">
      <mc:Choice Requires="a14">
        <xdr:graphicFrame macro="">
          <xdr:nvGraphicFramePr>
            <xdr:cNvPr id="14" name="Ship Mode_chart">
              <a:extLst>
                <a:ext uri="{FF2B5EF4-FFF2-40B4-BE49-F238E27FC236}">
                  <a16:creationId xmlns:a16="http://schemas.microsoft.com/office/drawing/2014/main" id="{B0202221-690C-4166-85DD-1876B5A6DE88}"/>
                </a:ext>
              </a:extLst>
            </xdr:cNvPr>
            <xdr:cNvGraphicFramePr/>
          </xdr:nvGraphicFramePr>
          <xdr:xfrm>
            <a:off x="0" y="0"/>
            <a:ext cx="0" cy="0"/>
          </xdr:xfrm>
          <a:graphic>
            <a:graphicData uri="http://schemas.microsoft.com/office/drawing/2010/slicer">
              <sle:slicer xmlns:sle="http://schemas.microsoft.com/office/drawing/2010/slicer" name="Ship Mode_chart"/>
            </a:graphicData>
          </a:graphic>
        </xdr:graphicFrame>
      </mc:Choice>
      <mc:Fallback xmlns="">
        <xdr:sp macro="" textlink="">
          <xdr:nvSpPr>
            <xdr:cNvPr id="0" name=""/>
            <xdr:cNvSpPr>
              <a:spLocks noTextEdit="1"/>
            </xdr:cNvSpPr>
          </xdr:nvSpPr>
          <xdr:spPr>
            <a:xfrm>
              <a:off x="7313545" y="5322212"/>
              <a:ext cx="3672240" cy="460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530505</xdr:colOff>
      <xdr:row>32</xdr:row>
      <xdr:rowOff>173621</xdr:rowOff>
    </xdr:from>
    <xdr:ext cx="482279" cy="248851"/>
    <xdr:sp macro="" textlink="">
      <xdr:nvSpPr>
        <xdr:cNvPr id="15" name="TextBox 14">
          <a:extLst>
            <a:ext uri="{FF2B5EF4-FFF2-40B4-BE49-F238E27FC236}">
              <a16:creationId xmlns:a16="http://schemas.microsoft.com/office/drawing/2014/main" id="{9A36131D-5A52-BFFB-DDF8-269EDB8BF5AD}"/>
            </a:ext>
          </a:extLst>
        </xdr:cNvPr>
        <xdr:cNvSpPr txBox="1"/>
      </xdr:nvSpPr>
      <xdr:spPr>
        <a:xfrm>
          <a:off x="7417442" y="6038127"/>
          <a:ext cx="48227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t>Sales</a:t>
          </a:r>
        </a:p>
      </xdr:txBody>
    </xdr:sp>
    <xdr:clientData/>
  </xdr:oneCellAnchor>
  <xdr:twoCellAnchor editAs="oneCell">
    <xdr:from>
      <xdr:col>13</xdr:col>
      <xdr:colOff>549796</xdr:colOff>
      <xdr:row>0</xdr:row>
      <xdr:rowOff>57871</xdr:rowOff>
    </xdr:from>
    <xdr:to>
      <xdr:col>21</xdr:col>
      <xdr:colOff>231493</xdr:colOff>
      <xdr:row>2</xdr:row>
      <xdr:rowOff>178171</xdr:rowOff>
    </xdr:to>
    <mc:AlternateContent xmlns:mc="http://schemas.openxmlformats.org/markup-compatibility/2006">
      <mc:Choice xmlns:a14="http://schemas.microsoft.com/office/drawing/2010/main" Requires="a14">
        <xdr:graphicFrame macro="">
          <xdr:nvGraphicFramePr>
            <xdr:cNvPr id="16" name="Category 2">
              <a:extLst>
                <a:ext uri="{FF2B5EF4-FFF2-40B4-BE49-F238E27FC236}">
                  <a16:creationId xmlns:a16="http://schemas.microsoft.com/office/drawing/2014/main" id="{E6CDF14B-B6DA-429F-AC5B-C6BF989FBC4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9597340" y="57871"/>
              <a:ext cx="5825925" cy="486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0835069441" backgroundQuery="1" createdVersion="8" refreshedVersion="8" minRefreshableVersion="3" recordCount="0" supportSubquery="1" supportAdvancedDrill="1" xr:uid="{1415C780-AA33-4A47-8449-D2DC41825693}">
  <cacheSource type="external" connectionId="2"/>
  <cacheFields count="4">
    <cacheField name="[Source_data].[Order Date (Year)].[Order Date (Year)]" caption="Order Date (Year)" numFmtId="0" hierarchy="21" level="1">
      <sharedItems count="2">
        <s v="2016"/>
        <s v="2017"/>
      </sharedItems>
    </cacheField>
    <cacheField name="[Source_data].[Sub-Category].[Sub-Category]" caption="Sub-Category" numFmtId="0" hierarchy="15" level="1">
      <sharedItems count="10">
        <s v="Accessories"/>
        <s v="Appliances"/>
        <s v="Binders"/>
        <s v="Chairs"/>
        <s v="Copiers"/>
        <s v="Furnishings"/>
        <s v="Machines"/>
        <s v="Phones"/>
        <s v="Storage"/>
        <s v="Tables"/>
      </sharedItems>
    </cacheField>
    <cacheField name="[Measures].[Sum of Sales]" caption="Sum of Sales" numFmtId="0" hierarchy="28" level="32767"/>
    <cacheField name="[Source_data].[Category].[Category]" caption="Category" numFmtId="0" hierarchy="14"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0"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3"/>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0"/>
      </fieldsUsage>
    </cacheHierarchy>
    <cacheHierarchy uniqueName="[Source_data].[Order Date (Quarter)]" caption="Order Date (Quarter)" attribute="1" defaultMemberUniqueName="[Source_data].[Order Date (Quarter)].[All]" allUniqueName="[Source_data].[Order Date (Quarter)].[All]" dimensionUniqueName="[Source_data]" displayFolder="" count="0"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083553241" backgroundQuery="1" createdVersion="8" refreshedVersion="8" minRefreshableVersion="3" recordCount="0" supportSubquery="1" supportAdvancedDrill="1" xr:uid="{4AD94C32-90C6-4972-9D2D-BBE218FF5C81}">
  <cacheSource type="external" connectionId="2"/>
  <cacheFields count="5">
    <cacheField name="[Source_data].[Order Date (Year)].[Order Date (Year)]" caption="Order Date (Year)" numFmtId="0" hierarchy="21" level="1">
      <sharedItems count="2">
        <s v="2016"/>
        <s v="2017"/>
      </sharedItems>
    </cacheField>
    <cacheField name="[Source_data].[Sub-Category].[Sub-Category]" caption="Sub-Category" numFmtId="0" hierarchy="15" level="1">
      <sharedItems count="10">
        <s v="Accessories"/>
        <s v="Appliances"/>
        <s v="Binders"/>
        <s v="Chairs"/>
        <s v="Copiers"/>
        <s v="Furnishings"/>
        <s v="Machines"/>
        <s v="Phones"/>
        <s v="Storage"/>
        <s v="Tables"/>
      </sharedItems>
    </cacheField>
    <cacheField name="[Measures].[Sum of Sales]" caption="Sum of Sales" numFmtId="0" hierarchy="28" level="32767"/>
    <cacheField name="[Source_data].[City].[City]" caption="City" numFmtId="0" hierarchy="9" level="1">
      <sharedItems count="10">
        <s v="Chicago"/>
        <s v="Columbus"/>
        <s v="Detroit"/>
        <s v="Houston"/>
        <s v="Lafayette"/>
        <s v="Los Angeles"/>
        <s v="New York City"/>
        <s v="Philadelphia"/>
        <s v="San Francisco"/>
        <s v="Seattle"/>
      </sharedItems>
    </cacheField>
    <cacheField name="[Source_data].[Category].[Category]" caption="Category" numFmtId="0" hierarchy="14"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0"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2" memberValueDatatype="130" unbalanced="0">
      <fieldsUsage count="2">
        <fieldUsage x="-1"/>
        <fieldUsage x="3"/>
      </fieldsUsage>
    </cacheHierarchy>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4"/>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0"/>
      </fieldsUsage>
    </cacheHierarchy>
    <cacheHierarchy uniqueName="[Source_data].[Order Date (Quarter)]" caption="Order Date (Quarter)" attribute="1" defaultMemberUniqueName="[Source_data].[Order Date (Quarter)].[All]" allUniqueName="[Source_data].[Order Date (Quarter)].[All]" dimensionUniqueName="[Source_data]" displayFolder="" count="0"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0979976853" backgroundQuery="1" createdVersion="8" refreshedVersion="8" minRefreshableVersion="3" recordCount="0" supportSubquery="1" supportAdvancedDrill="1" xr:uid="{B7D1DFBE-22CE-4028-93AF-0D1C6DDCFD18}">
  <cacheSource type="external" connectionId="2"/>
  <cacheFields count="4">
    <cacheField name="[Source_data].[Order Date (Year)].[Order Date (Year)]" caption="Order Date (Year)" numFmtId="0" hierarchy="21" level="1">
      <sharedItems count="2">
        <s v="2016"/>
        <s v="2017"/>
      </sharedItems>
    </cacheField>
    <cacheField name="[Source_data].[Sub-Category].[Sub-Category]" caption="Sub-Category" numFmtId="0" hierarchy="15" level="1">
      <sharedItems count="10">
        <s v="Accessories"/>
        <s v="Appliances"/>
        <s v="Binders"/>
        <s v="Chairs"/>
        <s v="Copiers"/>
        <s v="Furnishings"/>
        <s v="Machines"/>
        <s v="Phones"/>
        <s v="Storage"/>
        <s v="Tables"/>
      </sharedItems>
    </cacheField>
    <cacheField name="[Measures].[Sum of Sales]" caption="Sum of Sales" numFmtId="0" hierarchy="28" level="32767"/>
    <cacheField name="[Source_data].[Segment].[Segment]" caption="Segment" numFmtId="0" hierarchy="7"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fieldsUsage count="2">
        <fieldUsage x="-1"/>
        <fieldUsage x="3"/>
      </fieldsUsage>
    </cacheHierarchy>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0" memberValueDatatype="130" unbalanced="0"/>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0"/>
      </fieldsUsage>
    </cacheHierarchy>
    <cacheHierarchy uniqueName="[Source_data].[Order Date (Quarter)]" caption="Order Date (Quarter)" attribute="1" defaultMemberUniqueName="[Source_data].[Order Date (Quarter)].[All]" allUniqueName="[Source_data].[Order Date (Quarter)].[All]" dimensionUniqueName="[Source_data]" displayFolder="" count="0"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0980324076" backgroundQuery="1" createdVersion="8" refreshedVersion="8" minRefreshableVersion="3" recordCount="0" supportSubquery="1" supportAdvancedDrill="1" xr:uid="{01095CC9-50FB-48F1-84DA-8F693D32D1AE}">
  <cacheSource type="external" connectionId="2"/>
  <cacheFields count="5">
    <cacheField name="[Source_data].[Order Date (Year)].[Order Date (Year)]" caption="Order Date (Year)" numFmtId="0" hierarchy="21" level="1">
      <sharedItems count="2">
        <s v="2016"/>
        <s v="2017"/>
      </sharedItems>
    </cacheField>
    <cacheField name="[Source_data].[Sub-Category].[Sub-Category]" caption="Sub-Category" numFmtId="0" hierarchy="15" level="1">
      <sharedItems count="10">
        <s v="Accessories"/>
        <s v="Appliances"/>
        <s v="Binders"/>
        <s v="Chairs"/>
        <s v="Copiers"/>
        <s v="Furnishings"/>
        <s v="Machines"/>
        <s v="Phones"/>
        <s v="Storage"/>
        <s v="Tables"/>
      </sharedItems>
    </cacheField>
    <cacheField name="[Measures].[Sum of Sales]" caption="Sum of Sales" numFmtId="0" hierarchy="28" level="32767"/>
    <cacheField name="[Source_data].[City].[City]" caption="City" numFmtId="0" hierarchy="9" level="1">
      <sharedItems count="10">
        <s v="Chicago"/>
        <s v="Columbus"/>
        <s v="Detroit"/>
        <s v="Houston"/>
        <s v="Lafayette"/>
        <s v="Los Angeles"/>
        <s v="New York City"/>
        <s v="Philadelphia"/>
        <s v="San Francisco"/>
        <s v="Seattle"/>
      </sharedItems>
    </cacheField>
    <cacheField name="[Source_data].[Segment].[Segment]" caption="Segment" numFmtId="0" hierarchy="7"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fieldsUsage count="2">
        <fieldUsage x="-1"/>
        <fieldUsage x="4"/>
      </fieldsUsage>
    </cacheHierarchy>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2" memberValueDatatype="130" unbalanced="0">
      <fieldsUsage count="2">
        <fieldUsage x="-1"/>
        <fieldUsage x="3"/>
      </fieldsUsage>
    </cacheHierarchy>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0" memberValueDatatype="130" unbalanced="0"/>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0"/>
      </fieldsUsage>
    </cacheHierarchy>
    <cacheHierarchy uniqueName="[Source_data].[Order Date (Quarter)]" caption="Order Date (Quarter)" attribute="1" defaultMemberUniqueName="[Source_data].[Order Date (Quarter)].[All]" allUniqueName="[Source_data].[Order Date (Quarter)].[All]" dimensionUniqueName="[Source_data]" displayFolder="" count="0"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6087615737" backgroundQuery="1" createdVersion="8" refreshedVersion="8" minRefreshableVersion="3" recordCount="0" supportSubquery="1" supportAdvancedDrill="1" xr:uid="{69249548-1524-43FF-BB6D-D04126AF9445}">
  <cacheSource type="external" connectionId="2"/>
  <cacheFields count="5">
    <cacheField name="[Measures].[Sum of Sales]" caption="Sum of Sales" numFmtId="0" hierarchy="28" level="32767"/>
    <cacheField name="[Source_data].[Order Date (Quarter)].[Order Date (Quarter)]" caption="Order Date (Quarter)" numFmtId="0" hierarchy="22" level="1">
      <sharedItems count="4">
        <s v="Qtr1"/>
        <s v="Qtr2"/>
        <s v="Qtr3"/>
        <s v="Qtr4"/>
      </sharedItems>
    </cacheField>
    <cacheField name="[Source_data].[Order Date (Year)].[Order Date (Year)]" caption="Order Date (Year)" numFmtId="0" hierarchy="21" level="1">
      <sharedItems count="4">
        <s v="2014"/>
        <s v="2015"/>
        <s v="2016"/>
        <s v="2017"/>
      </sharedItems>
    </cacheField>
    <cacheField name="[Measures].[Sum of Quantity]" caption="Sum of Quantity" numFmtId="0" hierarchy="29" level="32767"/>
    <cacheField name="[Source_data].[Segment].[Segment]" caption="Segment" numFmtId="0" hierarchy="7"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2"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fieldsUsage count="2">
        <fieldUsage x="-1"/>
        <fieldUsage x="4"/>
      </fieldsUsage>
    </cacheHierarchy>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2"/>
      </fieldsUsage>
    </cacheHierarchy>
    <cacheHierarchy uniqueName="[Source_data].[Order Date (Quarter)]" caption="Order Date (Quarter)" attribute="1" defaultMemberUniqueName="[Source_data].[Order Date (Quarter)].[All]" allUniqueName="[Source_data].[Order Date (Quarter)].[All]" dimensionUniqueName="[Source_data]" displayFolder="" count="2" memberValueDatatype="130" unbalanced="0">
      <fieldsUsage count="2">
        <fieldUsage x="-1"/>
        <fieldUsage x="1"/>
      </fieldsUsage>
    </cacheHierarchy>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oneField="1" hidden="1">
      <fieldsUsage count="1">
        <fieldUsage x="3"/>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66088078707" backgroundQuery="1" createdVersion="8" refreshedVersion="8" minRefreshableVersion="3" recordCount="0" supportSubquery="1" supportAdvancedDrill="1" xr:uid="{4A00D322-81F3-4DB7-8722-087D9A3A6CBD}">
  <cacheSource type="external" connectionId="2"/>
  <cacheFields count="3">
    <cacheField name="[Measures].[Sum of Sales]" caption="Sum of Sales" numFmtId="0" hierarchy="28" level="32767"/>
    <cacheField name="[Source_data].[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Source_data].[Segment].[Segment]" caption="Segment" numFmtId="0" hierarchy="7"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2"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fieldsUsage count="2">
        <fieldUsage x="-1"/>
        <fieldUsage x="2"/>
      </fieldsUsage>
    </cacheHierarchy>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2" memberValueDatatype="130" unbalanced="0">
      <fieldsUsage count="2">
        <fieldUsage x="-1"/>
        <fieldUsage x="1"/>
      </fieldsUsage>
    </cacheHierarchy>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cacheHierarchy uniqueName="[Source_data].[Order Date (Quarter)]" caption="Order Date (Quarter)" attribute="1" defaultMemberUniqueName="[Source_data].[Order Date (Quarter)].[All]" allUniqueName="[Source_data].[Order Date (Quarter)].[All]" dimensionUniqueName="[Source_data]" displayFolder="" count="2"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106.381581481481" backgroundQuery="1" createdVersion="8" refreshedVersion="8" minRefreshableVersion="3" recordCount="0" supportSubquery="1" supportAdvancedDrill="1" xr:uid="{E7EE8783-0349-4476-A038-2A04C72C518C}">
  <cacheSource type="external" connectionId="2"/>
  <cacheFields count="7">
    <cacheField name="[Source_data].[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Source_data].[Order Date (Month)].[Order Date (Month)]" caption="Order Date (Month)" numFmtId="0" hierarchy="23" level="1">
      <sharedItems count="12">
        <s v="Jan"/>
        <s v="Feb"/>
        <s v="Mar"/>
        <s v="Apr"/>
        <s v="May"/>
        <s v="Jun"/>
        <s v="Jul"/>
        <s v="Aug"/>
        <s v="Sep"/>
        <s v="Oct"/>
        <s v="Nov"/>
        <s v="Dec"/>
      </sharedItems>
    </cacheField>
    <cacheField name="[Source_data].[Order Date (Quarter)].[Order Date (Quarter)]" caption="Order Date (Quarter)" numFmtId="0" hierarchy="22" level="1">
      <sharedItems count="4">
        <s v="Qtr1"/>
        <s v="Qtr2"/>
        <s v="Qtr3"/>
        <s v="Qtr4"/>
      </sharedItems>
    </cacheField>
    <cacheField name="[Source_data].[Order Date (Year)].[Order Date (Year)]" caption="Order Date (Year)" numFmtId="0" hierarchy="21" level="1">
      <sharedItems count="3">
        <s v="2016"/>
        <s v="2017"/>
        <s v="2014" u="1"/>
      </sharedItems>
    </cacheField>
    <cacheField name="[Measures].[Sum of Profit]" caption="Sum of Profit" numFmtId="0" hierarchy="27" level="32767"/>
    <cacheField name="[Measures].[Sum of Sales]" caption="Sum of Sales" numFmtId="0" hierarchy="28" level="32767"/>
    <cacheField name="[Source_data].[Category].[Category]" caption="Category" numFmtId="0" hierarchy="14" level="1">
      <sharedItems containsSemiMixedTypes="0" containsNonDate="0" containsString="0"/>
    </cacheField>
  </cacheFields>
  <cacheHierarchies count="30">
    <cacheHierarchy uniqueName="[Source_data].[Row ID]" caption="Row ID" attribute="1" defaultMemberUniqueName="[Source_data].[Row ID].[All]" allUniqueName="[Source_data].[Row ID].[All]" dimensionUniqueName="[Source_data]" displayFolder="" count="2" memberValueDatatype="20" unbalanced="0"/>
    <cacheHierarchy uniqueName="[Source_data].[Order ID]" caption="Order ID" attribute="1" defaultMemberUniqueName="[Source_data].[Order ID].[All]" allUniqueName="[Source_data].[Order ID].[All]" dimensionUniqueName="[Source_data]" displayFolder="" count="2" memberValueDatatype="130" unbalanced="0"/>
    <cacheHierarchy uniqueName="[Source_data].[Order Date]" caption="Order Date" attribute="1" time="1" defaultMemberUniqueName="[Source_data].[Order Date].[All]" allUniqueName="[Source_data].[Order Date].[All]" dimensionUniqueName="[Source_data]" displayFolder="" count="2" memberValueDatatype="7" unbalanced="0">
      <fieldsUsage count="2">
        <fieldUsage x="-1"/>
        <fieldUsage x="0"/>
      </fieldsUsage>
    </cacheHierarchy>
    <cacheHierarchy uniqueName="[Source_data].[Ship Date]" caption="Ship Date" attribute="1" time="1" defaultMemberUniqueName="[Source_data].[Ship Date].[All]" allUniqueName="[Source_data].[Ship Date].[All]" dimensionUniqueName="[Source_data]" displayFolder="" count="2" memberValueDatatype="7" unbalanced="0"/>
    <cacheHierarchy uniqueName="[Source_data].[Ship Mode]" caption="Ship Mode" attribute="1" defaultMemberUniqueName="[Source_data].[Ship Mode].[All]" allUniqueName="[Source_data].[Ship Mode].[All]" dimensionUniqueName="[Source_data]" displayFolder="" count="2" memberValueDatatype="130" unbalanced="0"/>
    <cacheHierarchy uniqueName="[Source_data].[Customer ID]" caption="Customer ID" attribute="1" defaultMemberUniqueName="[Source_data].[Customer ID].[All]" allUniqueName="[Source_data].[Customer ID].[All]" dimensionUniqueName="[Source_data]" displayFolder="" count="2" memberValueDatatype="130" unbalanced="0"/>
    <cacheHierarchy uniqueName="[Source_data].[Customer Name]" caption="Customer Name" attribute="1" defaultMemberUniqueName="[Source_data].[Customer Name].[All]" allUniqueName="[Source_data].[Customer Name].[All]" dimensionUniqueName="[Source_data]" displayFolder="" count="2"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2" memberValueDatatype="130" unbalanced="0"/>
    <cacheHierarchy uniqueName="[Source_data].[City]" caption="City" attribute="1" defaultMemberUniqueName="[Source_data].[City].[All]" allUniqueName="[Source_data].[City].[All]" dimensionUniqueName="[Source_data]" displayFolder="" count="2" memberValueDatatype="130" unbalanced="0"/>
    <cacheHierarchy uniqueName="[Source_data].[State]" caption="State" attribute="1" defaultMemberUniqueName="[Source_data].[State].[All]" allUniqueName="[Source_data].[State].[All]" dimensionUniqueName="[Source_data]" displayFolder="" count="2" memberValueDatatype="130" unbalanced="0"/>
    <cacheHierarchy uniqueName="[Source_data].[Postal Code]" caption="Postal Code" attribute="1" defaultMemberUniqueName="[Source_data].[Postal Code].[All]" allUniqueName="[Source_data].[Postal Code].[All]" dimensionUniqueName="[Source_data]" displayFolder="" count="2"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2"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6"/>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cacheHierarchy uniqueName="[Source_data].[Product Name]" caption="Product Name" attribute="1" defaultMemberUniqueName="[Source_data].[Product Name].[All]" allUniqueName="[Source_data].[Product Name].[All]" dimensionUniqueName="[Source_data]" displayFolder="" count="2" memberValueDatatype="130" unbalanced="0"/>
    <cacheHierarchy uniqueName="[Source_data].[Sales]" caption="Sales" attribute="1" defaultMemberUniqueName="[Source_data].[Sales].[All]" allUniqueName="[Source_data].[Sales].[All]" dimensionUniqueName="[Source_data]" displayFolder="" count="2" memberValueDatatype="5" unbalanced="0"/>
    <cacheHierarchy uniqueName="[Source_data].[Quantity]" caption="Quantity" attribute="1" defaultMemberUniqueName="[Source_data].[Quantity].[All]" allUniqueName="[Source_data].[Quantity].[All]" dimensionUniqueName="[Source_data]" displayFolder="" count="2" memberValueDatatype="20" unbalanced="0"/>
    <cacheHierarchy uniqueName="[Source_data].[Discount]" caption="Discount" attribute="1" defaultMemberUniqueName="[Source_data].[Discount].[All]" allUniqueName="[Source_data].[Discount].[All]" dimensionUniqueName="[Source_data]" displayFolder="" count="2" memberValueDatatype="5" unbalanced="0"/>
    <cacheHierarchy uniqueName="[Source_data].[Profit]" caption="Profit" attribute="1" defaultMemberUniqueName="[Source_data].[Profit].[All]" allUniqueName="[Source_data].[Profit].[All]" dimensionUniqueName="[Source_data]" displayFolder="" count="2" memberValueDatatype="5" unbalanced="0"/>
    <cacheHierarchy uniqueName="[Source_data].[Order Date (Year)]" caption="Order Date (Year)" attribute="1" defaultMemberUniqueName="[Source_data].[Order Date (Year)].[All]" allUniqueName="[Source_data].[Order Date (Year)].[All]" dimensionUniqueName="[Source_data]" displayFolder="" count="2" memberValueDatatype="130" unbalanced="0">
      <fieldsUsage count="2">
        <fieldUsage x="-1"/>
        <fieldUsage x="3"/>
      </fieldsUsage>
    </cacheHierarchy>
    <cacheHierarchy uniqueName="[Source_data].[Order Date (Quarter)]" caption="Order Date (Quarter)" attribute="1" defaultMemberUniqueName="[Source_data].[Order Date (Quarter)].[All]" allUniqueName="[Source_data].[Order Date (Quarter)].[All]" dimensionUniqueName="[Source_data]" displayFolder="" count="2" memberValueDatatype="130" unbalanced="0">
      <fieldsUsage count="2">
        <fieldUsage x="-1"/>
        <fieldUsage x="2"/>
      </fieldsUsage>
    </cacheHierarchy>
    <cacheHierarchy uniqueName="[Source_data].[Order Date (Month)]" caption="Order Date (Month)" attribute="1" defaultMemberUniqueName="[Source_data].[Order Date (Month)].[All]" allUniqueName="[Source_data].[Order Date (Month)].[All]" dimensionUniqueName="[Source_data]" displayFolder="" count="2" memberValueDatatype="130" unbalanced="0">
      <fieldsUsage count="2">
        <fieldUsage x="-1"/>
        <fieldUsage x="1"/>
      </fieldsUsage>
    </cacheHierarchy>
    <cacheHierarchy uniqueName="[Source_data].[Order Date (Month Index)]" caption="Order Date (Month Index)" attribute="1" defaultMemberUniqueName="[Source_data].[Order Date (Month Index)].[All]" allUniqueName="[Source_data].[Order Date (Month Index)].[All]" dimensionUniqueName="[Source_data]" displayFolder="" count="2"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oneField="1" hidden="1">
      <fieldsUsage count="1">
        <fieldUsage x="5"/>
      </fieldsUsage>
      <extLst>
        <ext xmlns:x15="http://schemas.microsoft.com/office/spreadsheetml/2010/11/main" uri="{B97F6D7D-B522-45F9-BDA1-12C45D357490}">
          <x15:cacheHierarchy aggregatedColumn="17"/>
        </ext>
      </extLst>
    </cacheHierarchy>
    <cacheHierarchy uniqueName="[Measures].[Sum of Quantity]" caption="Sum of Quantity" measure="1" displayFolder="" measureGroup="Source_data"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ource_data" uniqueName="[Source_data]" caption="Source_data"/>
  </dimensions>
  <measureGroups count="1">
    <measureGroup name="Source_data" caption="Sourc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fmin" refreshedDate="46061.761419097224" backgroundQuery="1" createdVersion="3" refreshedVersion="8" minRefreshableVersion="3" recordCount="0" supportSubquery="1" supportAdvancedDrill="1" xr:uid="{C468DF62-7D19-495D-96F4-B683EFF3F56D}">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Source_data].[Row ID]" caption="Row ID" attribute="1" defaultMemberUniqueName="[Source_data].[Row ID].[All]" allUniqueName="[Source_data].[Row ID].[All]" dimensionUniqueName="[Source_data]"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2"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20"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Order Date (Year)]" caption="Order Date (Year)" attribute="1" defaultMemberUniqueName="[Source_data].[Order Date (Year)].[All]" allUniqueName="[Source_data].[Order Date (Year)].[All]" dimensionUniqueName="[Source_data]" displayFolder="" count="0" memberValueDatatype="130" unbalanced="0"/>
    <cacheHierarchy uniqueName="[Source_data].[Order Date (Quarter)]" caption="Order Date (Quarter)" attribute="1" defaultMemberUniqueName="[Source_data].[Order Date (Quarter)].[All]" allUniqueName="[Source_data].[Order Date (Quarter)].[All]" dimensionUniqueName="[Source_data]" displayFolder="" count="0" memberValueDatatype="130" unbalanced="0"/>
    <cacheHierarchy uniqueName="[Source_data].[Order Date (Month)]" caption="Order Date (Month)" attribute="1" defaultMemberUniqueName="[Source_data].[Order Date (Month)].[All]" allUniqueName="[Source_data].[Order Date (Month)].[All]" dimensionUniqueName="[Source_data]" displayFolder="" count="0" memberValueDatatype="130" unbalanced="0"/>
    <cacheHierarchy uniqueName="[Source_data].[Order Date (Month Index)]" caption="Order Date (Month Index)" attribute="1" defaultMemberUniqueName="[Source_data].[Order Date (Month Index)].[All]" allUniqueName="[Source_data].[Order Date (Month Index)].[All]" dimensionUniqueName="[Source_data]" displayFolder="" count="0" memberValueDatatype="20" unbalanced="0" hidden="1"/>
    <cacheHierarchy uniqueName="[Measures].[__XL_Count Source_data]" caption="__XL_Count Source_data" measure="1" displayFolder="" measureGroup="Source_data" count="0" hidden="1"/>
    <cacheHierarchy uniqueName="[Measures].[__No measures defined]" caption="__No measures defined" measure="1" displayFolder="" count="0" hidden="1"/>
    <cacheHierarchy uniqueName="[Measures].[Sum of Profit]" caption="Sum of Profit" measure="1" displayFolder="" measureGroup="Source_data"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ource_data"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4694054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C4799-1670-45F0-A1A3-3CC0EDB635D2}" name="PivotTable4" cacheId="64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25:H36" firstHeaderRow="1" firstDataRow="2" firstDataCol="1"/>
  <pivotFields count="5">
    <pivotField axis="axisCol" allDrilled="1" subtotalTop="0" showAll="0" dataSourceSort="1" defaultSubtotal="0">
      <items count="2">
        <item s="1" x="0" e="0"/>
        <item s="1" x="1" e="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0">
    <i>
      <x/>
    </i>
    <i>
      <x v="1"/>
    </i>
    <i>
      <x v="2"/>
    </i>
    <i>
      <x v="3"/>
    </i>
    <i>
      <x v="4"/>
    </i>
    <i>
      <x v="5"/>
    </i>
    <i>
      <x v="6"/>
    </i>
    <i>
      <x v="7"/>
    </i>
    <i>
      <x v="8"/>
    </i>
    <i>
      <x v="9"/>
    </i>
  </rowItems>
  <colFields count="1">
    <field x="0"/>
  </colFields>
  <colItems count="2">
    <i>
      <x/>
    </i>
    <i>
      <x v="1"/>
    </i>
  </colItems>
  <dataFields count="1">
    <dataField name="Sum of Sales" fld="2" baseField="0" baseItem="0"/>
  </dataFields>
  <formats count="2">
    <format dxfId="548">
      <pivotArea field="0" type="button" dataOnly="0" labelOnly="1" outline="0" axis="axisCol" fieldPosition="0"/>
    </format>
    <format dxfId="547">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9537B-D9B8-4987-97AB-267BC84DBDAA}" name="PivotTable2" cacheId="64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9:C20" firstHeaderRow="1" firstDataRow="2" firstDataCol="1"/>
  <pivotFields count="4">
    <pivotField axis="axisCol" allDrilled="1" subtotalTop="0" showAll="0" dataSourceSort="1" defaultSubtotal="0">
      <items count="2">
        <item s="1" x="0" e="0"/>
        <item s="1" x="1" e="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3"/>
    </i>
    <i>
      <x v="7"/>
    </i>
    <i>
      <x v="9"/>
    </i>
    <i>
      <x v="8"/>
    </i>
    <i>
      <x v="6"/>
    </i>
    <i>
      <x v="2"/>
    </i>
    <i>
      <x v="4"/>
    </i>
    <i>
      <x/>
    </i>
    <i>
      <x v="5"/>
    </i>
    <i>
      <x v="1"/>
    </i>
  </rowItems>
  <colFields count="1">
    <field x="0"/>
  </colFields>
  <colItems count="2">
    <i>
      <x/>
    </i>
    <i>
      <x v="1"/>
    </i>
  </colItems>
  <dataFields count="1">
    <dataField name="Sum of Sales" fld="2" baseField="0" baseItem="0"/>
  </dataFields>
  <formats count="2">
    <format dxfId="550">
      <pivotArea field="0" type="button" dataOnly="0" labelOnly="1" outline="0" axis="axisCol" fieldPosition="0"/>
    </format>
    <format dxfId="549">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5"/>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CD643E-2AB8-43D6-A131-13A3899F30BB}" name="PivotTable3" cacheId="64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F9:H20" firstHeaderRow="1" firstDataRow="2" firstDataCol="1"/>
  <pivotFields count="5">
    <pivotField axis="axisCol" allDrilled="1" subtotalTop="0" showAll="0" sortType="ascending" defaultSubtotal="0">
      <items count="2">
        <item s="1" x="0" e="0"/>
        <item s="1" x="1" e="0"/>
      </items>
      <autoSortScope>
        <pivotArea dataOnly="0" outline="0" fieldPosition="0">
          <references count="1">
            <reference field="4294967294" count="1" selected="0">
              <x v="0"/>
            </reference>
          </references>
        </pivotArea>
      </autoSortScope>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 axis="axisRow" allDrilled="1" subtotalTop="0" showAll="0" measureFilter="1" defaultSubtotal="0" defaultAttributeDrillState="1">
      <items count="10">
        <item x="0"/>
        <item x="5"/>
        <item x="6"/>
        <item x="7"/>
        <item x="8"/>
        <item x="9"/>
        <item x="1"/>
        <item x="2"/>
        <item x="3"/>
        <item x="4"/>
      </items>
    </pivotField>
    <pivotField allDrilled="1" subtotalTop="0" showAll="0" dataSourceSort="1" defaultSubtotal="0" defaultAttributeDrillState="1"/>
  </pivotFields>
  <rowFields count="1">
    <field x="3"/>
  </rowFields>
  <rowItems count="10">
    <i>
      <x/>
    </i>
    <i>
      <x v="1"/>
    </i>
    <i>
      <x v="2"/>
    </i>
    <i>
      <x v="3"/>
    </i>
    <i>
      <x v="4"/>
    </i>
    <i>
      <x v="5"/>
    </i>
    <i>
      <x v="6"/>
    </i>
    <i>
      <x v="7"/>
    </i>
    <i>
      <x v="8"/>
    </i>
    <i>
      <x v="9"/>
    </i>
  </rowItems>
  <colFields count="1">
    <field x="0"/>
  </colFields>
  <colItems count="2">
    <i>
      <x/>
    </i>
    <i>
      <x v="1"/>
    </i>
  </colItems>
  <dataFields count="1">
    <dataField name="Sum of Sales" fld="2" baseField="0" baseItem="0"/>
  </dataFields>
  <formats count="2">
    <format dxfId="552">
      <pivotArea field="0" type="button" dataOnly="0" labelOnly="1" outline="0" axis="axisCol" fieldPosition="0"/>
    </format>
    <format dxfId="55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8">
      <autoFilter ref="A1">
        <filterColumn colId="0">
          <top10 val="10" filterVal="10"/>
        </filterColumn>
      </autoFilter>
    </filter>
    <filter fld="3" type="count" id="2" iMeasureHier="28">
      <autoFilter ref="A1">
        <filterColumn colId="0">
          <top10 val="10" filterVal="10"/>
        </filterColumn>
      </autoFilter>
    </filter>
  </filters>
  <rowHierarchiesUsage count="1">
    <rowHierarchyUsage hierarchyUsage="9"/>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053EC2-3453-4A15-A1E2-B103AE080D49}" name="PivotTable1" cacheId="6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C4" firstHeaderRow="0" firstDataRow="1" firstDataCol="1"/>
  <pivotFields count="7">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s="1" x="0" e="0"/>
        <item s="1" x="1" e="0"/>
        <item x="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3">
    <i>
      <x/>
    </i>
    <i>
      <x v="1"/>
    </i>
    <i t="grand">
      <x/>
    </i>
  </rowItems>
  <colFields count="1">
    <field x="-2"/>
  </colFields>
  <colItems count="2">
    <i>
      <x/>
    </i>
    <i i="1">
      <x v="1"/>
    </i>
  </colItems>
  <dataFields count="2">
    <dataField name="Sum of Sales" fld="5" baseField="0" baseItem="0"/>
    <dataField name="Sum of Profit" fld="4" baseField="0" baseItem="0" numFmtId="164"/>
  </dataFields>
  <formats count="3">
    <format dxfId="555">
      <pivotArea field="3" type="button" dataOnly="0" labelOnly="1" outline="0" axis="axisRow" fieldPosition="0"/>
    </format>
    <format dxfId="554">
      <pivotArea collapsedLevelsAreSubtotals="1" fieldPosition="0">
        <references count="1">
          <reference field="3" count="1">
            <x v="2"/>
          </reference>
        </references>
      </pivotArea>
    </format>
    <format dxfId="553">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A6D25-1CD9-46C5-BF7E-8C9BB3B4DE15}" name="PivotTable7" cacheId="66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62:B112"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0" baseField="0" baseItem="0"/>
  </dataFields>
  <formats count="4">
    <format dxfId="559">
      <pivotArea type="all" dataOnly="0" outline="0" fieldPosition="0"/>
    </format>
    <format dxfId="558">
      <pivotArea outline="0" collapsedLevelsAreSubtotals="1" fieldPosition="0"/>
    </format>
    <format dxfId="557">
      <pivotArea dataOnly="0" labelOnly="1" grandRow="1" outline="0" fieldPosition="0"/>
    </format>
    <format dxfId="556">
      <pivotArea dataOnly="0" labelOnly="1" outline="0" fieldPosition="0">
        <references count="1">
          <reference field="4294967294" count="1">
            <x v="0"/>
          </reference>
        </references>
      </pivotArea>
    </format>
  </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6BABF6-ADDE-4C78-8170-918423CC36E6}" name="PivotTable5" cacheId="64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5:C36" firstHeaderRow="1" firstDataRow="2" firstDataCol="1"/>
  <pivotFields count="4">
    <pivotField axis="axisCol" allDrilled="1" subtotalTop="0" showAll="0" dataSourceSort="1" defaultSubtotal="0">
      <items count="2">
        <item s="1" x="0" e="0"/>
        <item s="1" x="1" e="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0"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3"/>
    </i>
    <i>
      <x v="7"/>
    </i>
    <i>
      <x v="9"/>
    </i>
    <i>
      <x v="8"/>
    </i>
    <i>
      <x v="6"/>
    </i>
    <i>
      <x v="2"/>
    </i>
    <i>
      <x v="4"/>
    </i>
    <i>
      <x/>
    </i>
    <i>
      <x v="5"/>
    </i>
    <i>
      <x v="1"/>
    </i>
  </rowItems>
  <colFields count="1">
    <field x="0"/>
  </colFields>
  <colItems count="2">
    <i>
      <x/>
    </i>
    <i>
      <x v="1"/>
    </i>
  </colItems>
  <dataFields count="1">
    <dataField name="Sum of Sales" fld="2" baseField="0" baseItem="0"/>
  </dataFields>
  <formats count="2">
    <format dxfId="561">
      <pivotArea field="0" type="button" dataOnly="0" labelOnly="1" outline="0" axis="axisCol" fieldPosition="0"/>
    </format>
    <format dxfId="560">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5"/>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12A280-6976-497E-80D2-2D04E5D55D93}" name="PivotTable6" cacheId="66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41:D58" firstHeaderRow="0" firstDataRow="1" firstDataCol="2"/>
  <pivotFields count="5">
    <pivotField dataField="1" compact="0" outline="0" subtotalTop="0" showAll="0" defaultSubtotal="0"/>
    <pivotField axis="axisRow" compact="0" allDrilled="1" outline="0" subtotalTop="0" showAll="0" dataSourceSort="1" defaultSubtotal="0">
      <items count="4">
        <item x="0" e="0"/>
        <item x="1" e="0"/>
        <item x="2" e="0"/>
        <item x="3" e="0"/>
      </items>
    </pivotField>
    <pivotField axis="axisRow" compact="0" allDrilled="1" outline="0" subtotalTop="0" showAll="0" dataSourceSort="1" defaultSubtotal="0">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2">
    <field x="2"/>
    <field x="1"/>
  </rowFields>
  <rowItems count="17">
    <i>
      <x/>
      <x/>
    </i>
    <i r="1">
      <x v="1"/>
    </i>
    <i r="1">
      <x v="2"/>
    </i>
    <i r="1">
      <x v="3"/>
    </i>
    <i>
      <x v="1"/>
      <x/>
    </i>
    <i r="1">
      <x v="1"/>
    </i>
    <i r="1">
      <x v="2"/>
    </i>
    <i r="1">
      <x v="3"/>
    </i>
    <i>
      <x v="2"/>
      <x/>
    </i>
    <i r="1">
      <x v="1"/>
    </i>
    <i r="1">
      <x v="2"/>
    </i>
    <i r="1">
      <x v="3"/>
    </i>
    <i>
      <x v="3"/>
      <x/>
    </i>
    <i r="1">
      <x v="1"/>
    </i>
    <i r="1">
      <x v="2"/>
    </i>
    <i r="1">
      <x v="3"/>
    </i>
    <i t="grand">
      <x/>
    </i>
  </rowItems>
  <colFields count="1">
    <field x="-2"/>
  </colFields>
  <colItems count="2">
    <i>
      <x/>
    </i>
    <i i="1">
      <x v="1"/>
    </i>
  </colItems>
  <dataFields count="2">
    <dataField name="Sum of Sales" fld="0" baseField="0" baseItem="0"/>
    <dataField name="Sum of Quantity" fld="3" baseField="0" baseItem="0"/>
  </dataFields>
  <formats count="11">
    <format dxfId="572">
      <pivotArea type="all" dataOnly="0" outline="0" fieldPosition="0"/>
    </format>
    <format dxfId="571">
      <pivotArea outline="0" collapsedLevelsAreSubtotals="1" fieldPosition="0"/>
    </format>
    <format dxfId="570">
      <pivotArea field="2" type="button" dataOnly="0" labelOnly="1" outline="0" axis="axisRow" fieldPosition="0"/>
    </format>
    <format dxfId="569">
      <pivotArea field="1" type="button" dataOnly="0" labelOnly="1" outline="0" axis="axisRow" fieldPosition="1"/>
    </format>
    <format dxfId="568">
      <pivotArea dataOnly="0" labelOnly="1" outline="0" fieldPosition="0">
        <references count="1">
          <reference field="2" count="0"/>
        </references>
      </pivotArea>
    </format>
    <format dxfId="567">
      <pivotArea dataOnly="0" labelOnly="1" grandRow="1" outline="0" fieldPosition="0"/>
    </format>
    <format dxfId="566">
      <pivotArea dataOnly="0" labelOnly="1" outline="0" fieldPosition="0">
        <references count="2">
          <reference field="1" count="0"/>
          <reference field="2" count="1" selected="0">
            <x v="0"/>
          </reference>
        </references>
      </pivotArea>
    </format>
    <format dxfId="565">
      <pivotArea dataOnly="0" labelOnly="1" outline="0" fieldPosition="0">
        <references count="2">
          <reference field="1" count="0"/>
          <reference field="2" count="1" selected="0">
            <x v="1"/>
          </reference>
        </references>
      </pivotArea>
    </format>
    <format dxfId="564">
      <pivotArea dataOnly="0" labelOnly="1" outline="0" fieldPosition="0">
        <references count="2">
          <reference field="1" count="0"/>
          <reference field="2" count="1" selected="0">
            <x v="2"/>
          </reference>
        </references>
      </pivotArea>
    </format>
    <format dxfId="563">
      <pivotArea dataOnly="0" labelOnly="1" outline="0" fieldPosition="0">
        <references count="2">
          <reference field="1" count="0"/>
          <reference field="2" count="1" selected="0">
            <x v="3"/>
          </reference>
        </references>
      </pivotArea>
    </format>
    <format dxfId="562">
      <pivotArea dataOnly="0" labelOnly="1" outline="0" fieldPosition="0">
        <references count="1">
          <reference field="4294967294" count="2">
            <x v="0"/>
            <x v="1"/>
          </reference>
        </references>
      </pivotArea>
    </format>
  </formats>
  <pivotHierarchies count="3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9BA665-2841-4E32-9C0E-65FE95564753}" sourceName="[Source_data].[Category]">
  <pivotTables>
    <pivotTable tabId="1" name="PivotTable2"/>
    <pivotTable tabId="1" name="PivotTable3"/>
  </pivotTables>
  <data>
    <olap pivotCacheId="469405458">
      <levels count="2">
        <level uniqueName="[Source_data].[Category].[(All)]" sourceCaption="(All)" count="0"/>
        <level uniqueName="[Source_data].[Category].[Category]" sourceCaption="Category" count="3">
          <ranges>
            <range startItem="0">
              <i n="[Source_data].[Category].&amp;[Furniture]" c="Furniture"/>
              <i n="[Source_data].[Category].&amp;[Office Supplies]" c="Office Supplies"/>
              <i n="[Source_data].[Category].&amp;[Technology]" c="Technology"/>
            </range>
          </ranges>
        </level>
      </levels>
      <selections count="1">
        <selection n="[Source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E887FEE-9275-4983-A792-37E198F2E4E2}" sourceName="[Source_data].[Segment]">
  <pivotTables>
    <pivotTable tabId="1" name="PivotTable1"/>
  </pivotTables>
  <data>
    <olap pivotCacheId="469405458">
      <levels count="2">
        <level uniqueName="[Source_data].[Segment].[(All)]" sourceCaption="(All)" count="0"/>
        <level uniqueName="[Source_data].[Segment].[Segment]" sourceCaption="Segment" count="3">
          <ranges>
            <range startItem="0">
              <i n="[Source_data].[Segment].&amp;[Consumer]" c="Consumer"/>
              <i n="[Source_data].[Segment].&amp;[Corporate]" c="Corporate"/>
              <i n="[Source_data].[Segment].&amp;[Home Office]" c="Home Office"/>
            </range>
          </ranges>
        </level>
      </levels>
      <selections count="1">
        <selection n="[Source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0A7D491F-F6C1-4466-8349-D12B1396A60D}" sourceName="[Source_data].[Segment]">
  <pivotTables>
    <pivotTable tabId="1" name="PivotTable5"/>
    <pivotTable tabId="1" name="PivotTable4"/>
  </pivotTables>
  <data>
    <olap pivotCacheId="469405458">
      <levels count="2">
        <level uniqueName="[Source_data].[Segment].[(All)]" sourceCaption="(All)" count="0"/>
        <level uniqueName="[Source_data].[Segment].[Segment]" sourceCaption="Segment" count="3">
          <ranges>
            <range startItem="0">
              <i n="[Source_data].[Segment].&amp;[Consumer]" c="Consumer"/>
              <i n="[Source_data].[Segment].&amp;[Corporate]" c="Corporate"/>
              <i n="[Source_data].[Segment].&amp;[Home Office]" c="Home Office"/>
            </range>
          </ranges>
        </level>
      </levels>
      <selections count="1">
        <selection n="[Source_data].[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1F83E64C-729C-4F06-AF1A-15A47C5E0F71}" sourceName="[Source_data].[Segment]">
  <pivotTables>
    <pivotTable tabId="1" name="PivotTable6"/>
    <pivotTable tabId="1" name="PivotTable7"/>
  </pivotTables>
  <data>
    <olap pivotCacheId="469405458">
      <levels count="2">
        <level uniqueName="[Source_data].[Segment].[(All)]" sourceCaption="(All)" count="0"/>
        <level uniqueName="[Source_data].[Segment].[Segment]" sourceCaption="Segment" count="3">
          <ranges>
            <range startItem="0">
              <i n="[Source_data].[Segment].&amp;[Consumer]" c="Consumer"/>
              <i n="[Source_data].[Segment].&amp;[Corporate]" c="Corporate"/>
              <i n="[Source_data].[Segment].&amp;[Home Office]" c="Home Office"/>
            </range>
          </ranges>
        </level>
      </levels>
      <selections count="1">
        <selection n="[Source_data].[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C668A94-AEEF-4463-A75B-E69802EEFE14}" sourceName="[Source_data].[Category]">
  <pivotTables>
    <pivotTable tabId="1" name="PivotTable6"/>
    <pivotTable tabId="1" name="PivotTable7"/>
  </pivotTables>
  <data>
    <olap pivotCacheId="469405458">
      <levels count="2">
        <level uniqueName="[Source_data].[Category].[(All)]" sourceCaption="(All)" count="0"/>
        <level uniqueName="[Source_data].[Category].[Category]" sourceCaption="Category" count="3">
          <ranges>
            <range startItem="0">
              <i n="[Source_data].[Category].&amp;[Furniture]" c="Furniture"/>
              <i n="[Source_data].[Category].&amp;[Office Supplies]" c="Office Supplies"/>
              <i n="[Source_data].[Category].&amp;[Technology]" c="Technology"/>
            </range>
          </ranges>
        </level>
      </levels>
      <selections count="1">
        <selection n="[Source_data].[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E5CEFA2-3224-4EF6-BDB4-62A8E724D065}" sourceName="[Source_data].[Ship Mode]">
  <pivotTables>
    <pivotTable tabId="1" name="PivotTable6"/>
    <pivotTable tabId="1" name="PivotTable7"/>
  </pivotTables>
  <data>
    <olap pivotCacheId="469405458">
      <levels count="2">
        <level uniqueName="[Source_data].[Ship Mode].[(All)]" sourceCaption="(All)" count="0"/>
        <level uniqueName="[Source_data].[Ship Mode].[Ship Mode]" sourceCaption="Ship Mode" count="4">
          <ranges>
            <range startItem="0">
              <i n="[Source_data].[Ship Mode].&amp;[First Class]" c="First Class"/>
              <i n="[Source_data].[Ship Mode].&amp;[Same Day]" c="Same Day"/>
              <i n="[Source_data].[Ship Mode].&amp;[Second Class]" c="Second Class"/>
              <i n="[Source_data].[Ship Mode].&amp;[Standard Class]" c="Standard Class"/>
            </range>
          </ranges>
        </level>
      </levels>
      <selections count="1">
        <selection n="[Source_data].[Ship Mod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0321B239-3509-4A1D-9CF1-8E1453711E23}" sourceName="[Source_data].[Category]">
  <pivotTables>
    <pivotTable tabId="1" name="PivotTable1"/>
  </pivotTables>
  <data>
    <olap pivotCacheId="469405458">
      <levels count="2">
        <level uniqueName="[Source_data].[Category].[(All)]" sourceCaption="(All)" count="0"/>
        <level uniqueName="[Source_data].[Category].[Category]" sourceCaption="Category" count="3">
          <ranges>
            <range startItem="0">
              <i n="[Source_data].[Category].&amp;[Furniture]" c="Furniture"/>
              <i n="[Source_data].[Category].&amp;[Office Supplies]" c="Office Supplies"/>
              <i n="[Source_data].[Category].&amp;[Technology]" c="Technology"/>
            </range>
          </ranges>
        </level>
      </levels>
      <selections count="1">
        <selection n="[Source_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CA3A7D3-7424-4BE8-B885-617D146309EE}" cache="Slicer_Category" caption="Category 1" columnCount="3" showCaption="0" level="1" style="SlicerStyleLight1 2" rowHeight="247650"/>
  <slicer name="Segment" xr10:uid="{B7BA2CE8-9DC8-4BBA-A6C3-D626007DFAFA}" cache="Slicer_Segment" caption="Segment" columnCount="3" showCaption="0" level="1" style="SlicerStyleLight1 2" rowHeight="247650"/>
  <slicer name="Segment for table" xr10:uid="{D260F9A3-BC83-4A4C-AEED-E6E02F18C594}" cache="Slicer_Segment1" caption="Segment" columnCount="3" showCaption="0" level="1" style="SlicerStyleLight1 2" rowHeight="247650"/>
  <slicer name="Segment_chart" xr10:uid="{55197053-1094-48E3-B036-76224664009A}" cache="Slicer_Segment2" caption="Segment" columnCount="3" showCaption="0" level="1" style="SlicerStyleLight1 2" rowHeight="247650"/>
  <slicer name="Category_Chart" xr10:uid="{D19F197E-0FE8-4BFC-8226-3BB55C0C220F}" cache="Slicer_Category1" caption="Category" columnCount="3" showCaption="0" level="1" style="SlicerStyleLight1 2" rowHeight="247650"/>
  <slicer name="Ship Mode_chart" xr10:uid="{5591F990-A50D-45ED-9557-17D623754226}" cache="Slicer_Ship_Mode" caption="Ship Mode" columnCount="4" showCaption="0" level="1" style="SlicerStyleLight1 2" rowHeight="247650"/>
  <slicer name="Category 2" xr10:uid="{66A4035C-AF72-4E8D-B12E-1B896C405274}" cache="Slicer_Category2" caption="Category" columnCount="3" showCaption="0" level="1" style="SlicerStyleLight1 2" rowHeight="247650"/>
</slicers>
</file>

<file path=xl/theme/theme1.xml><?xml version="1.0" encoding="utf-8"?>
<a:theme xmlns:a="http://schemas.openxmlformats.org/drawingml/2006/main" name="Office Theme">
  <a:themeElements>
    <a:clrScheme name="Custom 3">
      <a:dk1>
        <a:sysClr val="windowText" lastClr="000000"/>
      </a:dk1>
      <a:lt1>
        <a:sysClr val="window" lastClr="FFFFFF"/>
      </a:lt1>
      <a:dk2>
        <a:srgbClr val="0E2841"/>
      </a:dk2>
      <a:lt2>
        <a:srgbClr val="E8E8E8"/>
      </a:lt2>
      <a:accent1>
        <a:srgbClr val="18467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D4A2-85E0-4BC5-9623-CA32E62C3B82}">
  <dimension ref="C14:X25"/>
  <sheetViews>
    <sheetView showGridLines="0" tabSelected="1" zoomScale="79" zoomScaleNormal="80" workbookViewId="0">
      <selection activeCell="N2" sqref="N2"/>
    </sheetView>
  </sheetViews>
  <sheetFormatPr defaultRowHeight="14.4" x14ac:dyDescent="0.3"/>
  <cols>
    <col min="1" max="1" width="1.6640625" customWidth="1"/>
    <col min="2" max="2" width="1.44140625" customWidth="1"/>
    <col min="3" max="3" width="16.88671875" customWidth="1"/>
    <col min="4" max="5" width="11.77734375" bestFit="1" customWidth="1"/>
    <col min="6" max="6" width="10.44140625" customWidth="1"/>
    <col min="9" max="9" width="16.88671875" customWidth="1"/>
    <col min="10" max="11" width="11.77734375" bestFit="1" customWidth="1"/>
    <col min="12" max="12" width="10.88671875" customWidth="1"/>
    <col min="15" max="15" width="16.88671875" customWidth="1"/>
    <col min="16" max="17" width="9.44140625" bestFit="1" customWidth="1"/>
    <col min="18" max="18" width="10.44140625" customWidth="1"/>
    <col min="21" max="21" width="16.88671875" customWidth="1"/>
    <col min="22" max="23" width="9.44140625" bestFit="1" customWidth="1"/>
    <col min="24" max="24" width="11.5546875" customWidth="1"/>
  </cols>
  <sheetData>
    <row r="14" spans="3:24" x14ac:dyDescent="0.3">
      <c r="C14" s="14" t="s">
        <v>91</v>
      </c>
      <c r="D14" s="15">
        <v>2016</v>
      </c>
      <c r="E14" s="15">
        <v>2017</v>
      </c>
      <c r="F14" s="15" t="s">
        <v>90</v>
      </c>
      <c r="I14" s="14" t="s">
        <v>91</v>
      </c>
      <c r="J14" s="15">
        <v>2016</v>
      </c>
      <c r="K14" s="15">
        <v>2017</v>
      </c>
      <c r="L14" s="15" t="s">
        <v>90</v>
      </c>
      <c r="O14" s="14" t="s">
        <v>91</v>
      </c>
      <c r="P14" s="15">
        <v>2016</v>
      </c>
      <c r="Q14" s="15">
        <v>2017</v>
      </c>
      <c r="R14" s="15" t="s">
        <v>90</v>
      </c>
      <c r="U14" s="14" t="s">
        <v>91</v>
      </c>
      <c r="V14" s="15">
        <v>2016</v>
      </c>
      <c r="W14" s="15">
        <v>2017</v>
      </c>
      <c r="X14" s="15" t="s">
        <v>90</v>
      </c>
    </row>
    <row r="15" spans="3:24" x14ac:dyDescent="0.3">
      <c r="C15" t="str" cm="1">
        <f t="array" ref="C15:C24">IF('Backend Work'!$A$11:$A$20="","",'Backend Work'!$A$11:$A$20)</f>
        <v>Chairs</v>
      </c>
      <c r="D15" s="8" cm="1">
        <f t="array" ref="D15:D24">IF('Backend Work'!$B$11:$B$20="","",'Backend Work'!$B$11:$B$20)</f>
        <v>83918.645000000004</v>
      </c>
      <c r="E15" s="8" cm="1">
        <f t="array" ref="E15:E24">IF('Backend Work'!$C$11:$C$20="","",'Backend Work'!$C$11:$C$20)</f>
        <v>95554.353000000003</v>
      </c>
      <c r="F15" s="12">
        <f t="shared" ref="F15:F18" si="0">IF(C15="","",E15/D15-1)</f>
        <v>0.13865462198537637</v>
      </c>
      <c r="I15" t="str" cm="1">
        <f t="array" ref="I15:I24">IF('Backend Work'!$F$11:$F$20="","",'Backend Work'!$F$11:$F$20)</f>
        <v>Chicago</v>
      </c>
      <c r="J15" s="8" cm="1">
        <f t="array" ref="J15:J24">IF('Backend Work'!$G$11:$G$20="","",'Backend Work'!$G$11:$G$20)</f>
        <v>13067.55</v>
      </c>
      <c r="K15" s="8" cm="1">
        <f t="array" ref="K15:K24">IF('Backend Work'!$H$11:$H$20="","",'Backend Work'!$H$11:$H$20)</f>
        <v>16245.611000000001</v>
      </c>
      <c r="L15" s="12">
        <f t="shared" ref="L15:L18" si="1">IF(I15="","",K15/J15-1)</f>
        <v>0.24320251309541585</v>
      </c>
      <c r="O15" t="str" cm="1">
        <f t="array" ref="O15:O24">IF('Backend Work'!$A$27:$A$36="","",'Backend Work'!$A$27:$A$36)</f>
        <v>Chairs</v>
      </c>
      <c r="P15" s="8" cm="1">
        <f t="array" ref="P15:P24">IF('Backend Work'!$B$27:$B$36="","",'Backend Work'!$B$27:$B$36)</f>
        <v>83918.645000000004</v>
      </c>
      <c r="Q15" s="8" cm="1">
        <f t="array" ref="Q15:Q24">IF('Backend Work'!$C$27:$C$36="","",'Backend Work'!$C$27:$C$36)</f>
        <v>95554.353000000003</v>
      </c>
      <c r="R15" s="12">
        <f t="shared" ref="R15:R18" si="2">IF(O15="","",Q15/P15-1)</f>
        <v>0.13865462198537637</v>
      </c>
      <c r="U15" t="str" cm="1">
        <f t="array" ref="U15:U24">IF('Backend Work'!$F$27:$F$36="","",'Backend Work'!$F$27:$F$36)</f>
        <v>Chicago</v>
      </c>
      <c r="V15" s="8" cm="1">
        <f t="array" ref="V15:V24">'Backend Work'!$G$27:$G$36</f>
        <v>13067.55</v>
      </c>
      <c r="W15" s="8" cm="1">
        <f t="array" ref="W15:W24">'Backend Work'!$H$27:$H$36</f>
        <v>16245.611000000001</v>
      </c>
      <c r="X15" s="12">
        <f t="shared" ref="X15:X18" si="3">IF(U15="","",W15/V15-1)</f>
        <v>0.24320251309541585</v>
      </c>
    </row>
    <row r="16" spans="3:24" x14ac:dyDescent="0.3">
      <c r="C16" t="str">
        <v>Phones</v>
      </c>
      <c r="D16" s="8">
        <v>78962.03</v>
      </c>
      <c r="E16" s="8">
        <v>105340.516</v>
      </c>
      <c r="F16" s="12">
        <f t="shared" si="0"/>
        <v>0.33406544892526191</v>
      </c>
      <c r="H16" s="11"/>
      <c r="I16" t="str">
        <v>Los Angeles</v>
      </c>
      <c r="J16" s="8">
        <v>56398.748</v>
      </c>
      <c r="K16" s="8">
        <v>48875.692499999997</v>
      </c>
      <c r="L16" s="12">
        <f t="shared" si="1"/>
        <v>-0.13339046994447468</v>
      </c>
      <c r="O16" t="str">
        <v>Phones</v>
      </c>
      <c r="P16" s="8">
        <v>78962.03</v>
      </c>
      <c r="Q16" s="8">
        <v>105340.516</v>
      </c>
      <c r="R16" s="12">
        <f t="shared" si="2"/>
        <v>0.33406544892526191</v>
      </c>
      <c r="U16" t="str">
        <v>Columbus</v>
      </c>
      <c r="V16" s="8">
        <v>9506.4120000000003</v>
      </c>
      <c r="W16" s="8">
        <v>17571.473000000002</v>
      </c>
      <c r="X16" s="12">
        <f t="shared" si="3"/>
        <v>0.84838117683096437</v>
      </c>
    </row>
    <row r="17" spans="3:24" x14ac:dyDescent="0.3">
      <c r="C17" t="str">
        <v>Tables</v>
      </c>
      <c r="D17" s="8">
        <v>60833.200499999999</v>
      </c>
      <c r="E17" s="8">
        <v>60893.542500000003</v>
      </c>
      <c r="F17" s="12">
        <f t="shared" si="0"/>
        <v>9.9192545360171636E-4</v>
      </c>
      <c r="I17" t="str">
        <v>New York City</v>
      </c>
      <c r="J17" s="8">
        <v>54824.097999999998</v>
      </c>
      <c r="K17" s="8">
        <v>86939.600999999995</v>
      </c>
      <c r="L17" s="12">
        <f t="shared" si="1"/>
        <v>0.58579172611284913</v>
      </c>
      <c r="O17" t="str">
        <v>Tables</v>
      </c>
      <c r="P17" s="8">
        <v>60833.200499999999</v>
      </c>
      <c r="Q17" s="8">
        <v>60893.542500000003</v>
      </c>
      <c r="R17" s="12">
        <f t="shared" si="2"/>
        <v>9.9192545360171636E-4</v>
      </c>
      <c r="U17" t="str">
        <v>Detroit</v>
      </c>
      <c r="V17" s="8">
        <v>21197.32</v>
      </c>
      <c r="W17" s="8">
        <v>12148.886</v>
      </c>
      <c r="X17" s="12">
        <f t="shared" si="3"/>
        <v>-0.42686688694608566</v>
      </c>
    </row>
    <row r="18" spans="3:24" x14ac:dyDescent="0.3">
      <c r="C18" t="str">
        <v>Storage</v>
      </c>
      <c r="D18" s="8">
        <v>58788.7</v>
      </c>
      <c r="E18" s="8">
        <v>69677.618000000002</v>
      </c>
      <c r="F18" s="12">
        <f t="shared" si="0"/>
        <v>0.18522127551723377</v>
      </c>
      <c r="I18" t="str">
        <v>Philadelphia</v>
      </c>
      <c r="J18" s="8">
        <v>30304.937999999998</v>
      </c>
      <c r="K18" s="8">
        <v>41595.502</v>
      </c>
      <c r="L18" s="12">
        <f t="shared" si="1"/>
        <v>0.37256515753307284</v>
      </c>
      <c r="O18" t="str">
        <v>Storage</v>
      </c>
      <c r="P18" s="8">
        <v>58788.7</v>
      </c>
      <c r="Q18" s="8">
        <v>69677.618000000002</v>
      </c>
      <c r="R18" s="12">
        <f t="shared" si="2"/>
        <v>0.18522127551723377</v>
      </c>
      <c r="U18" t="str">
        <v>Houston</v>
      </c>
      <c r="V18" s="8">
        <v>16448.681400000001</v>
      </c>
      <c r="W18" s="8">
        <v>16212.806399999999</v>
      </c>
      <c r="X18" s="12">
        <f t="shared" si="3"/>
        <v>-1.434005524600912E-2</v>
      </c>
    </row>
    <row r="19" spans="3:24" x14ac:dyDescent="0.3">
      <c r="C19" t="str">
        <v>Machines</v>
      </c>
      <c r="D19" s="8">
        <v>55906.885999999999</v>
      </c>
      <c r="E19" s="8">
        <v>43544.675000000003</v>
      </c>
      <c r="F19" s="12">
        <f>IF(C19="","",E19/D19-1)</f>
        <v>-0.22112143752739144</v>
      </c>
      <c r="I19" t="str">
        <v>San Francisco</v>
      </c>
      <c r="J19" s="8">
        <v>29845.870999999999</v>
      </c>
      <c r="K19" s="8">
        <v>37197.550999999999</v>
      </c>
      <c r="L19" s="12">
        <f>IF(I19="","",K19/J19-1)</f>
        <v>0.24632150959842991</v>
      </c>
      <c r="O19" t="str">
        <v>Machines</v>
      </c>
      <c r="P19" s="8">
        <v>55906.885999999999</v>
      </c>
      <c r="Q19" s="8">
        <v>43544.675000000003</v>
      </c>
      <c r="R19" s="12">
        <f>IF(O19="","",Q19/P19-1)</f>
        <v>-0.22112143752739144</v>
      </c>
      <c r="U19" t="str">
        <v>Lafayette</v>
      </c>
      <c r="V19" s="8">
        <v>18431.34</v>
      </c>
      <c r="W19" s="8">
        <v>5630.51</v>
      </c>
      <c r="X19" s="12">
        <f>IF(U19="","",W19/V19-1)</f>
        <v>-0.69451434350405339</v>
      </c>
    </row>
    <row r="20" spans="3:24" x14ac:dyDescent="0.3">
      <c r="C20" t="str">
        <v>Binders</v>
      </c>
      <c r="D20" s="8">
        <v>49683.324999999997</v>
      </c>
      <c r="E20" s="8">
        <v>72788.044999999998</v>
      </c>
      <c r="F20" s="12">
        <f t="shared" ref="F20:F25" si="4">IF(C20="","",E20/D20-1)</f>
        <v>0.4650397291244095</v>
      </c>
      <c r="I20" t="str">
        <v>Seattle</v>
      </c>
      <c r="J20" s="8">
        <v>16158.722</v>
      </c>
      <c r="K20" s="8">
        <v>56990.82</v>
      </c>
      <c r="L20" s="12">
        <f t="shared" ref="L20:L25" si="5">IF(I20="","",K20/J20-1)</f>
        <v>2.5269385784346063</v>
      </c>
      <c r="O20" t="str">
        <v>Binders</v>
      </c>
      <c r="P20" s="8">
        <v>49683.324999999997</v>
      </c>
      <c r="Q20" s="8">
        <v>72788.044999999998</v>
      </c>
      <c r="R20" s="12">
        <f t="shared" ref="R20:R25" si="6">IF(O20="","",Q20/P20-1)</f>
        <v>0.4650397291244095</v>
      </c>
      <c r="U20" t="str">
        <v>Los Angeles</v>
      </c>
      <c r="V20" s="8">
        <v>56398.748</v>
      </c>
      <c r="W20" s="8">
        <v>48875.692499999997</v>
      </c>
      <c r="X20" s="12">
        <f t="shared" ref="X20:X25" si="7">IF(U20="","",W20/V20-1)</f>
        <v>-0.13339046994447468</v>
      </c>
    </row>
    <row r="21" spans="3:24" x14ac:dyDescent="0.3">
      <c r="C21" t="str">
        <v>Copiers</v>
      </c>
      <c r="D21" s="8">
        <v>49599.41</v>
      </c>
      <c r="E21" s="8">
        <v>62899.387999999999</v>
      </c>
      <c r="F21" s="12">
        <f t="shared" si="4"/>
        <v>0.26814790740454364</v>
      </c>
      <c r="I21" t="str">
        <v>Columbus</v>
      </c>
      <c r="J21" s="8">
        <v>9506.4120000000003</v>
      </c>
      <c r="K21" s="8">
        <v>17571.473000000002</v>
      </c>
      <c r="L21" s="12">
        <f t="shared" si="5"/>
        <v>0.84838117683096437</v>
      </c>
      <c r="O21" t="str">
        <v>Copiers</v>
      </c>
      <c r="P21" s="8">
        <v>49599.41</v>
      </c>
      <c r="Q21" s="8">
        <v>62899.387999999999</v>
      </c>
      <c r="R21" s="12">
        <f t="shared" si="6"/>
        <v>0.26814790740454364</v>
      </c>
      <c r="U21" t="str">
        <v>New York City</v>
      </c>
      <c r="V21" s="8">
        <v>54824.097999999998</v>
      </c>
      <c r="W21" s="8">
        <v>86939.600999999995</v>
      </c>
      <c r="X21" s="12">
        <f t="shared" si="7"/>
        <v>0.58579172611284913</v>
      </c>
    </row>
    <row r="22" spans="3:24" x14ac:dyDescent="0.3">
      <c r="C22" t="str">
        <v>Accessories</v>
      </c>
      <c r="D22" s="8">
        <v>41895.853999999999</v>
      </c>
      <c r="E22" s="8">
        <v>59946.232000000004</v>
      </c>
      <c r="F22" s="12">
        <f t="shared" si="4"/>
        <v>0.43083924247014993</v>
      </c>
      <c r="I22" t="str">
        <v>Detroit</v>
      </c>
      <c r="J22" s="8">
        <v>21197.32</v>
      </c>
      <c r="K22" s="8">
        <v>12148.886</v>
      </c>
      <c r="L22" s="12">
        <f t="shared" si="5"/>
        <v>-0.42686688694608566</v>
      </c>
      <c r="O22" t="str">
        <v>Accessories</v>
      </c>
      <c r="P22" s="8">
        <v>41895.853999999999</v>
      </c>
      <c r="Q22" s="8">
        <v>59946.232000000004</v>
      </c>
      <c r="R22" s="12">
        <f t="shared" si="6"/>
        <v>0.43083924247014993</v>
      </c>
      <c r="U22" t="str">
        <v>Philadelphia</v>
      </c>
      <c r="V22" s="8">
        <v>30304.937999999998</v>
      </c>
      <c r="W22" s="8">
        <v>41595.502</v>
      </c>
      <c r="X22" s="12">
        <f t="shared" si="7"/>
        <v>0.37256515753307284</v>
      </c>
    </row>
    <row r="23" spans="3:24" x14ac:dyDescent="0.3">
      <c r="C23" t="str">
        <v>Furnishings</v>
      </c>
      <c r="D23" s="8">
        <v>27874.124</v>
      </c>
      <c r="E23" s="8">
        <v>28915.094000000001</v>
      </c>
      <c r="F23" s="12">
        <f t="shared" si="4"/>
        <v>3.7345388863162077E-2</v>
      </c>
      <c r="I23" t="str">
        <v>Houston</v>
      </c>
      <c r="J23" s="8">
        <v>16448.681400000001</v>
      </c>
      <c r="K23" s="8">
        <v>16212.806399999999</v>
      </c>
      <c r="L23" s="12">
        <f t="shared" si="5"/>
        <v>-1.434005524600912E-2</v>
      </c>
      <c r="O23" t="str">
        <v>Furnishings</v>
      </c>
      <c r="P23" s="8">
        <v>27874.124</v>
      </c>
      <c r="Q23" s="8">
        <v>28915.094000000001</v>
      </c>
      <c r="R23" s="12">
        <f t="shared" si="6"/>
        <v>3.7345388863162077E-2</v>
      </c>
      <c r="U23" t="str">
        <v>San Francisco</v>
      </c>
      <c r="V23" s="8">
        <v>29845.870999999999</v>
      </c>
      <c r="W23" s="8">
        <v>37197.550999999999</v>
      </c>
      <c r="X23" s="12">
        <f t="shared" si="7"/>
        <v>0.24632150959842991</v>
      </c>
    </row>
    <row r="24" spans="3:24" x14ac:dyDescent="0.3">
      <c r="C24" t="str">
        <v>Appliances</v>
      </c>
      <c r="D24" s="8">
        <v>26050.314999999999</v>
      </c>
      <c r="E24" s="8">
        <v>42926.932000000001</v>
      </c>
      <c r="F24" s="12">
        <f t="shared" si="4"/>
        <v>0.64784694542081356</v>
      </c>
      <c r="I24" t="str">
        <v>Lafayette</v>
      </c>
      <c r="J24" s="8">
        <v>18431.34</v>
      </c>
      <c r="K24" s="8">
        <v>5630.51</v>
      </c>
      <c r="L24" s="12">
        <f t="shared" si="5"/>
        <v>-0.69451434350405339</v>
      </c>
      <c r="O24" t="str">
        <v>Appliances</v>
      </c>
      <c r="P24" s="8">
        <v>26050.314999999999</v>
      </c>
      <c r="Q24" s="8">
        <v>42926.932000000001</v>
      </c>
      <c r="R24" s="12">
        <f t="shared" si="6"/>
        <v>0.64784694542081356</v>
      </c>
      <c r="U24" t="str">
        <v>Seattle</v>
      </c>
      <c r="V24" s="8">
        <v>16158.722</v>
      </c>
      <c r="W24" s="8">
        <v>56990.82</v>
      </c>
      <c r="X24" s="12">
        <f t="shared" si="7"/>
        <v>2.5269385784346063</v>
      </c>
    </row>
    <row r="25" spans="3:24" x14ac:dyDescent="0.3">
      <c r="C25" s="9" t="s">
        <v>92</v>
      </c>
      <c r="D25" s="10">
        <f>SUM(_xlfn.ANCHORARRAY(D15))</f>
        <v>533512.48949999991</v>
      </c>
      <c r="E25" s="10">
        <f>SUM(_xlfn.ANCHORARRAY(E15))</f>
        <v>642486.39549999998</v>
      </c>
      <c r="F25" s="13">
        <f t="shared" si="4"/>
        <v>0.20425746003083978</v>
      </c>
      <c r="I25" s="9" t="s">
        <v>92</v>
      </c>
      <c r="J25" s="10">
        <f>SUM(_xlfn.ANCHORARRAY(J15))</f>
        <v>266183.68040000007</v>
      </c>
      <c r="K25" s="10">
        <f>SUM(_xlfn.ANCHORARRAY(K15))</f>
        <v>339408.45290000003</v>
      </c>
      <c r="L25" s="13">
        <f t="shared" si="5"/>
        <v>0.27509114153791647</v>
      </c>
      <c r="O25" s="9" t="s">
        <v>92</v>
      </c>
      <c r="P25" s="10">
        <f>SUM(_xlfn.ANCHORARRAY(P15))</f>
        <v>533512.48949999991</v>
      </c>
      <c r="Q25" s="10">
        <f>SUM(_xlfn.ANCHORARRAY(Q15))</f>
        <v>642486.39549999998</v>
      </c>
      <c r="R25" s="13">
        <f t="shared" si="6"/>
        <v>0.20425746003083978</v>
      </c>
      <c r="U25" s="9" t="s">
        <v>92</v>
      </c>
      <c r="V25" s="10">
        <f>SUM(_xlfn.ANCHORARRAY(V15))</f>
        <v>266183.68040000001</v>
      </c>
      <c r="W25" s="10">
        <f>SUM(_xlfn.ANCHORARRAY(W15))</f>
        <v>339408.45289999997</v>
      </c>
      <c r="X25" s="13">
        <f t="shared" si="7"/>
        <v>0.27509114153791669</v>
      </c>
    </row>
  </sheetData>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C129-5202-4A9A-8ACF-C1A2F13CDADA}">
  <dimension ref="A1:I112"/>
  <sheetViews>
    <sheetView zoomScale="72" workbookViewId="0">
      <selection activeCell="T12" sqref="T12"/>
    </sheetView>
  </sheetViews>
  <sheetFormatPr defaultRowHeight="14.4" x14ac:dyDescent="0.3"/>
  <cols>
    <col min="1" max="1" width="14.109375" bestFit="1" customWidth="1"/>
    <col min="2" max="2" width="11.6640625" bestFit="1" customWidth="1"/>
    <col min="3" max="3" width="11.5546875" bestFit="1" customWidth="1"/>
    <col min="4" max="4" width="14.88671875" bestFit="1" customWidth="1"/>
    <col min="5" max="5" width="9.77734375" bestFit="1" customWidth="1"/>
    <col min="6" max="6" width="13.5546875" bestFit="1" customWidth="1"/>
    <col min="7" max="7" width="17.44140625" bestFit="1" customWidth="1"/>
    <col min="8" max="8" width="7.5546875" bestFit="1" customWidth="1"/>
    <col min="9" max="10" width="9.109375" bestFit="1" customWidth="1"/>
    <col min="11" max="23" width="7.21875" bestFit="1" customWidth="1"/>
    <col min="24" max="24" width="8.77734375" bestFit="1" customWidth="1"/>
    <col min="25" max="25" width="7.21875" bestFit="1" customWidth="1"/>
    <col min="26" max="26" width="10.5546875" bestFit="1" customWidth="1"/>
    <col min="27" max="643" width="10.33203125" bestFit="1" customWidth="1"/>
    <col min="644" max="644" width="10.5546875" bestFit="1" customWidth="1"/>
    <col min="645" max="1238" width="10.33203125" bestFit="1" customWidth="1"/>
    <col min="1239" max="1239" width="10.5546875" bestFit="1" customWidth="1"/>
  </cols>
  <sheetData>
    <row r="1" spans="1:8" x14ac:dyDescent="0.3">
      <c r="A1" s="3" t="s">
        <v>20</v>
      </c>
      <c r="B1" t="s">
        <v>25</v>
      </c>
      <c r="C1" t="s">
        <v>24</v>
      </c>
      <c r="E1" t="s">
        <v>26</v>
      </c>
      <c r="F1" t="s">
        <v>27</v>
      </c>
    </row>
    <row r="2" spans="1:8" x14ac:dyDescent="0.3">
      <c r="A2" s="2" t="s">
        <v>22</v>
      </c>
      <c r="B2" s="4">
        <v>609205.598</v>
      </c>
      <c r="C2" s="4">
        <v>81795.174299999999</v>
      </c>
    </row>
    <row r="3" spans="1:8" x14ac:dyDescent="0.3">
      <c r="A3" s="2" t="s">
        <v>23</v>
      </c>
      <c r="B3" s="4">
        <v>733215.25520000001</v>
      </c>
      <c r="C3" s="4">
        <v>93439.2696</v>
      </c>
      <c r="E3" s="5">
        <f>B3/B2-1</f>
        <v>0.20355961535337053</v>
      </c>
      <c r="F3" s="5">
        <f>C3/C2-1</f>
        <v>0.14235675147891946</v>
      </c>
    </row>
    <row r="4" spans="1:8" x14ac:dyDescent="0.3">
      <c r="A4" s="2" t="s">
        <v>21</v>
      </c>
      <c r="B4" s="4">
        <v>1342420.8532</v>
      </c>
      <c r="C4" s="4">
        <v>175234.44390000001</v>
      </c>
    </row>
    <row r="9" spans="1:8" x14ac:dyDescent="0.3">
      <c r="A9" s="1" t="s">
        <v>25</v>
      </c>
      <c r="B9" s="3" t="s">
        <v>28</v>
      </c>
      <c r="F9" s="1" t="s">
        <v>25</v>
      </c>
      <c r="G9" s="3" t="s">
        <v>28</v>
      </c>
    </row>
    <row r="10" spans="1:8" x14ac:dyDescent="0.3">
      <c r="A10" s="1" t="s">
        <v>20</v>
      </c>
      <c r="B10" t="s">
        <v>22</v>
      </c>
      <c r="C10" t="s">
        <v>23</v>
      </c>
      <c r="F10" s="1" t="s">
        <v>20</v>
      </c>
      <c r="G10" t="s">
        <v>22</v>
      </c>
      <c r="H10" t="s">
        <v>23</v>
      </c>
    </row>
    <row r="11" spans="1:8" x14ac:dyDescent="0.3">
      <c r="A11" s="2" t="s">
        <v>0</v>
      </c>
      <c r="B11" s="4">
        <v>83918.645000000004</v>
      </c>
      <c r="C11" s="4">
        <v>95554.353000000003</v>
      </c>
      <c r="F11" s="2" t="s">
        <v>14</v>
      </c>
      <c r="G11" s="4">
        <v>13067.55</v>
      </c>
      <c r="H11" s="4">
        <v>16245.611000000001</v>
      </c>
    </row>
    <row r="12" spans="1:8" x14ac:dyDescent="0.3">
      <c r="A12" s="2" t="s">
        <v>5</v>
      </c>
      <c r="B12" s="4">
        <v>78962.03</v>
      </c>
      <c r="C12" s="4">
        <v>105340.516</v>
      </c>
      <c r="F12" s="2" t="s">
        <v>1</v>
      </c>
      <c r="G12" s="4">
        <v>56398.748</v>
      </c>
      <c r="H12" s="4">
        <v>48875.692499999997</v>
      </c>
    </row>
    <row r="13" spans="1:8" x14ac:dyDescent="0.3">
      <c r="A13" s="2" t="s">
        <v>2</v>
      </c>
      <c r="B13" s="4">
        <v>60833.200499999999</v>
      </c>
      <c r="C13" s="4">
        <v>60893.542500000003</v>
      </c>
      <c r="F13" s="2" t="s">
        <v>13</v>
      </c>
      <c r="G13" s="4">
        <v>54824.097999999998</v>
      </c>
      <c r="H13" s="4">
        <v>86939.600999999995</v>
      </c>
    </row>
    <row r="14" spans="1:8" x14ac:dyDescent="0.3">
      <c r="A14" s="2" t="s">
        <v>3</v>
      </c>
      <c r="B14" s="4">
        <v>58788.7</v>
      </c>
      <c r="C14" s="4">
        <v>69677.618000000002</v>
      </c>
      <c r="F14" s="2" t="s">
        <v>10</v>
      </c>
      <c r="G14" s="4">
        <v>30304.937999999998</v>
      </c>
      <c r="H14" s="4">
        <v>41595.502</v>
      </c>
    </row>
    <row r="15" spans="1:8" x14ac:dyDescent="0.3">
      <c r="A15" s="2" t="s">
        <v>16</v>
      </c>
      <c r="B15" s="4">
        <v>55906.885999999999</v>
      </c>
      <c r="C15" s="4">
        <v>43544.675000000003</v>
      </c>
      <c r="F15" s="2" t="s">
        <v>9</v>
      </c>
      <c r="G15" s="4">
        <v>29845.870999999999</v>
      </c>
      <c r="H15" s="4">
        <v>37197.550999999999</v>
      </c>
    </row>
    <row r="16" spans="1:8" x14ac:dyDescent="0.3">
      <c r="A16" s="2" t="s">
        <v>6</v>
      </c>
      <c r="B16" s="4">
        <v>49683.324999999997</v>
      </c>
      <c r="C16" s="4">
        <v>72788.044999999998</v>
      </c>
      <c r="F16" s="2" t="s">
        <v>8</v>
      </c>
      <c r="G16" s="4">
        <v>16158.722</v>
      </c>
      <c r="H16" s="4">
        <v>56990.82</v>
      </c>
    </row>
    <row r="17" spans="1:8" x14ac:dyDescent="0.3">
      <c r="A17" s="2" t="s">
        <v>18</v>
      </c>
      <c r="B17" s="4">
        <v>49599.41</v>
      </c>
      <c r="C17" s="4">
        <v>62899.387999999999</v>
      </c>
      <c r="F17" s="2" t="s">
        <v>15</v>
      </c>
      <c r="G17" s="4">
        <v>9506.4120000000003</v>
      </c>
      <c r="H17" s="4">
        <v>17571.473000000002</v>
      </c>
    </row>
    <row r="18" spans="1:8" x14ac:dyDescent="0.3">
      <c r="A18" s="2" t="s">
        <v>11</v>
      </c>
      <c r="B18" s="4">
        <v>41895.853999999999</v>
      </c>
      <c r="C18" s="4">
        <v>59946.232000000004</v>
      </c>
      <c r="F18" s="2" t="s">
        <v>17</v>
      </c>
      <c r="G18" s="4">
        <v>21197.32</v>
      </c>
      <c r="H18" s="4">
        <v>12148.886</v>
      </c>
    </row>
    <row r="19" spans="1:8" x14ac:dyDescent="0.3">
      <c r="A19" s="2" t="s">
        <v>4</v>
      </c>
      <c r="B19" s="4">
        <v>27874.124</v>
      </c>
      <c r="C19" s="4">
        <v>28915.094000000001</v>
      </c>
      <c r="F19" s="2" t="s">
        <v>12</v>
      </c>
      <c r="G19" s="4">
        <v>16448.681400000001</v>
      </c>
      <c r="H19" s="4">
        <v>16212.806399999999</v>
      </c>
    </row>
    <row r="20" spans="1:8" x14ac:dyDescent="0.3">
      <c r="A20" s="2" t="s">
        <v>7</v>
      </c>
      <c r="B20" s="4">
        <v>26050.314999999999</v>
      </c>
      <c r="C20" s="4">
        <v>42926.932000000001</v>
      </c>
      <c r="F20" s="2" t="s">
        <v>19</v>
      </c>
      <c r="G20" s="4">
        <v>18431.34</v>
      </c>
      <c r="H20" s="4">
        <v>5630.51</v>
      </c>
    </row>
    <row r="25" spans="1:8" x14ac:dyDescent="0.3">
      <c r="A25" s="1" t="s">
        <v>25</v>
      </c>
      <c r="B25" s="3" t="s">
        <v>28</v>
      </c>
      <c r="F25" s="1" t="s">
        <v>25</v>
      </c>
      <c r="G25" s="3" t="s">
        <v>28</v>
      </c>
    </row>
    <row r="26" spans="1:8" x14ac:dyDescent="0.3">
      <c r="A26" s="1" t="s">
        <v>20</v>
      </c>
      <c r="B26" t="s">
        <v>22</v>
      </c>
      <c r="C26" t="s">
        <v>23</v>
      </c>
      <c r="F26" s="1" t="s">
        <v>20</v>
      </c>
      <c r="G26" t="s">
        <v>22</v>
      </c>
      <c r="H26" t="s">
        <v>23</v>
      </c>
    </row>
    <row r="27" spans="1:8" x14ac:dyDescent="0.3">
      <c r="A27" s="2" t="s">
        <v>0</v>
      </c>
      <c r="B27" s="4">
        <v>83918.645000000004</v>
      </c>
      <c r="C27" s="4">
        <v>95554.353000000003</v>
      </c>
      <c r="F27" s="2" t="s">
        <v>14</v>
      </c>
      <c r="G27" s="4">
        <v>13067.55</v>
      </c>
      <c r="H27" s="4">
        <v>16245.611000000001</v>
      </c>
    </row>
    <row r="28" spans="1:8" x14ac:dyDescent="0.3">
      <c r="A28" s="2" t="s">
        <v>5</v>
      </c>
      <c r="B28" s="4">
        <v>78962.03</v>
      </c>
      <c r="C28" s="4">
        <v>105340.516</v>
      </c>
      <c r="F28" s="2" t="s">
        <v>15</v>
      </c>
      <c r="G28" s="4">
        <v>9506.4120000000003</v>
      </c>
      <c r="H28" s="4">
        <v>17571.473000000002</v>
      </c>
    </row>
    <row r="29" spans="1:8" x14ac:dyDescent="0.3">
      <c r="A29" s="2" t="s">
        <v>2</v>
      </c>
      <c r="B29" s="4">
        <v>60833.200499999999</v>
      </c>
      <c r="C29" s="4">
        <v>60893.542500000003</v>
      </c>
      <c r="F29" s="2" t="s">
        <v>17</v>
      </c>
      <c r="G29" s="4">
        <v>21197.32</v>
      </c>
      <c r="H29" s="4">
        <v>12148.886</v>
      </c>
    </row>
    <row r="30" spans="1:8" x14ac:dyDescent="0.3">
      <c r="A30" s="2" t="s">
        <v>3</v>
      </c>
      <c r="B30" s="4">
        <v>58788.7</v>
      </c>
      <c r="C30" s="4">
        <v>69677.618000000002</v>
      </c>
      <c r="F30" s="2" t="s">
        <v>12</v>
      </c>
      <c r="G30" s="4">
        <v>16448.681400000001</v>
      </c>
      <c r="H30" s="4">
        <v>16212.806399999999</v>
      </c>
    </row>
    <row r="31" spans="1:8" x14ac:dyDescent="0.3">
      <c r="A31" s="2" t="s">
        <v>16</v>
      </c>
      <c r="B31" s="4">
        <v>55906.885999999999</v>
      </c>
      <c r="C31" s="4">
        <v>43544.675000000003</v>
      </c>
      <c r="F31" s="2" t="s">
        <v>19</v>
      </c>
      <c r="G31" s="4">
        <v>18431.34</v>
      </c>
      <c r="H31" s="4">
        <v>5630.51</v>
      </c>
    </row>
    <row r="32" spans="1:8" x14ac:dyDescent="0.3">
      <c r="A32" s="2" t="s">
        <v>6</v>
      </c>
      <c r="B32" s="4">
        <v>49683.324999999997</v>
      </c>
      <c r="C32" s="4">
        <v>72788.044999999998</v>
      </c>
      <c r="F32" s="2" t="s">
        <v>1</v>
      </c>
      <c r="G32" s="4">
        <v>56398.748</v>
      </c>
      <c r="H32" s="4">
        <v>48875.692499999997</v>
      </c>
    </row>
    <row r="33" spans="1:9" x14ac:dyDescent="0.3">
      <c r="A33" s="2" t="s">
        <v>18</v>
      </c>
      <c r="B33" s="4">
        <v>49599.41</v>
      </c>
      <c r="C33" s="4">
        <v>62899.387999999999</v>
      </c>
      <c r="F33" s="2" t="s">
        <v>13</v>
      </c>
      <c r="G33" s="4">
        <v>54824.097999999998</v>
      </c>
      <c r="H33" s="4">
        <v>86939.600999999995</v>
      </c>
    </row>
    <row r="34" spans="1:9" x14ac:dyDescent="0.3">
      <c r="A34" s="2" t="s">
        <v>11</v>
      </c>
      <c r="B34" s="4">
        <v>41895.853999999999</v>
      </c>
      <c r="C34" s="4">
        <v>59946.232000000004</v>
      </c>
      <c r="F34" s="2" t="s">
        <v>10</v>
      </c>
      <c r="G34" s="4">
        <v>30304.937999999998</v>
      </c>
      <c r="H34" s="4">
        <v>41595.502</v>
      </c>
    </row>
    <row r="35" spans="1:9" x14ac:dyDescent="0.3">
      <c r="A35" s="2" t="s">
        <v>4</v>
      </c>
      <c r="B35" s="4">
        <v>27874.124</v>
      </c>
      <c r="C35" s="4">
        <v>28915.094000000001</v>
      </c>
      <c r="F35" s="2" t="s">
        <v>9</v>
      </c>
      <c r="G35" s="4">
        <v>29845.870999999999</v>
      </c>
      <c r="H35" s="4">
        <v>37197.550999999999</v>
      </c>
    </row>
    <row r="36" spans="1:9" x14ac:dyDescent="0.3">
      <c r="A36" s="2" t="s">
        <v>7</v>
      </c>
      <c r="B36" s="4">
        <v>26050.314999999999</v>
      </c>
      <c r="C36" s="4">
        <v>42926.932000000001</v>
      </c>
      <c r="F36" s="2" t="s">
        <v>8</v>
      </c>
      <c r="G36" s="4">
        <v>16158.722</v>
      </c>
      <c r="H36" s="4">
        <v>56990.82</v>
      </c>
    </row>
    <row r="41" spans="1:9" x14ac:dyDescent="0.3">
      <c r="A41" s="7" t="s">
        <v>36</v>
      </c>
      <c r="B41" s="7" t="s">
        <v>37</v>
      </c>
      <c r="C41" s="4" t="s">
        <v>25</v>
      </c>
      <c r="D41" s="4" t="s">
        <v>35</v>
      </c>
      <c r="I41" t="s">
        <v>39</v>
      </c>
    </row>
    <row r="42" spans="1:9" x14ac:dyDescent="0.3">
      <c r="A42" s="4" t="s">
        <v>29</v>
      </c>
      <c r="B42" s="4" t="s">
        <v>30</v>
      </c>
      <c r="C42" s="4">
        <v>74447.796000000002</v>
      </c>
      <c r="D42" s="4">
        <v>1028</v>
      </c>
      <c r="F42" s="4" t="str">
        <f>A42</f>
        <v>2014</v>
      </c>
      <c r="G42" s="4" t="str">
        <f t="shared" ref="G42:H57" si="0">B42</f>
        <v>Qtr1</v>
      </c>
      <c r="H42" s="4">
        <f t="shared" si="0"/>
        <v>74447.796000000002</v>
      </c>
      <c r="I42" s="6">
        <f>H42/D42</f>
        <v>72.420035019455256</v>
      </c>
    </row>
    <row r="43" spans="1:9" x14ac:dyDescent="0.3">
      <c r="A43" s="4"/>
      <c r="B43" s="4" t="s">
        <v>31</v>
      </c>
      <c r="C43" s="4">
        <v>86538.759600000005</v>
      </c>
      <c r="D43" s="4">
        <v>1523</v>
      </c>
      <c r="F43" s="4"/>
      <c r="G43" s="4" t="str">
        <f t="shared" si="0"/>
        <v>Qtr2</v>
      </c>
      <c r="H43" s="4">
        <f t="shared" si="0"/>
        <v>86538.759600000005</v>
      </c>
      <c r="I43" s="6">
        <f t="shared" ref="I43:I57" si="1">H43/D43</f>
        <v>56.821247275114906</v>
      </c>
    </row>
    <row r="44" spans="1:9" x14ac:dyDescent="0.3">
      <c r="A44" s="4"/>
      <c r="B44" s="4" t="s">
        <v>32</v>
      </c>
      <c r="C44" s="4">
        <v>143633.21230000001</v>
      </c>
      <c r="D44" s="4">
        <v>2159</v>
      </c>
      <c r="F44" s="4"/>
      <c r="G44" s="4" t="str">
        <f t="shared" si="0"/>
        <v>Qtr3</v>
      </c>
      <c r="H44" s="4">
        <f t="shared" si="0"/>
        <v>143633.21230000001</v>
      </c>
      <c r="I44" s="6">
        <f t="shared" si="1"/>
        <v>66.527657387679483</v>
      </c>
    </row>
    <row r="45" spans="1:9" x14ac:dyDescent="0.3">
      <c r="A45" s="4"/>
      <c r="B45" s="4" t="s">
        <v>33</v>
      </c>
      <c r="C45" s="4">
        <v>179627.73019999999</v>
      </c>
      <c r="D45" s="4">
        <v>2871</v>
      </c>
      <c r="F45" s="4"/>
      <c r="G45" s="4" t="str">
        <f t="shared" si="0"/>
        <v>Qtr4</v>
      </c>
      <c r="H45" s="4">
        <f t="shared" si="0"/>
        <v>179627.73019999999</v>
      </c>
      <c r="I45" s="6">
        <f t="shared" si="1"/>
        <v>62.566259212817833</v>
      </c>
    </row>
    <row r="46" spans="1:9" x14ac:dyDescent="0.3">
      <c r="A46" s="4" t="s">
        <v>34</v>
      </c>
      <c r="B46" s="4" t="s">
        <v>30</v>
      </c>
      <c r="C46" s="4">
        <v>68851.738599999997</v>
      </c>
      <c r="D46" s="4">
        <v>990</v>
      </c>
      <c r="F46" s="4" t="str">
        <f t="shared" ref="F46:F54" si="2">A46</f>
        <v>2015</v>
      </c>
      <c r="G46" s="4" t="str">
        <f t="shared" si="0"/>
        <v>Qtr1</v>
      </c>
      <c r="H46" s="4">
        <f t="shared" si="0"/>
        <v>68851.738599999997</v>
      </c>
      <c r="I46" s="6">
        <f t="shared" si="1"/>
        <v>69.547210707070704</v>
      </c>
    </row>
    <row r="47" spans="1:9" x14ac:dyDescent="0.3">
      <c r="A47" s="4"/>
      <c r="B47" s="4" t="s">
        <v>31</v>
      </c>
      <c r="C47" s="4">
        <v>89124.187000000005</v>
      </c>
      <c r="D47" s="4">
        <v>1604</v>
      </c>
      <c r="F47" s="4"/>
      <c r="G47" s="4" t="str">
        <f t="shared" si="0"/>
        <v>Qtr2</v>
      </c>
      <c r="H47" s="4">
        <f t="shared" si="0"/>
        <v>89124.187000000005</v>
      </c>
      <c r="I47" s="6">
        <f t="shared" si="1"/>
        <v>55.563707605985037</v>
      </c>
    </row>
    <row r="48" spans="1:9" x14ac:dyDescent="0.3">
      <c r="A48" s="4"/>
      <c r="B48" s="4" t="s">
        <v>32</v>
      </c>
      <c r="C48" s="4">
        <v>130259.57520000001</v>
      </c>
      <c r="D48" s="4">
        <v>2241</v>
      </c>
      <c r="F48" s="4"/>
      <c r="G48" s="4" t="str">
        <f t="shared" si="0"/>
        <v>Qtr3</v>
      </c>
      <c r="H48" s="4">
        <f t="shared" si="0"/>
        <v>130259.57520000001</v>
      </c>
      <c r="I48" s="6">
        <f t="shared" si="1"/>
        <v>58.12564712182062</v>
      </c>
    </row>
    <row r="49" spans="1:9" x14ac:dyDescent="0.3">
      <c r="A49" s="4"/>
      <c r="B49" s="4" t="s">
        <v>33</v>
      </c>
      <c r="C49" s="4">
        <v>182297.00820000001</v>
      </c>
      <c r="D49" s="4">
        <v>3144</v>
      </c>
      <c r="F49" s="4"/>
      <c r="G49" s="4" t="str">
        <f t="shared" si="0"/>
        <v>Qtr4</v>
      </c>
      <c r="H49" s="4">
        <f t="shared" si="0"/>
        <v>182297.00820000001</v>
      </c>
      <c r="I49" s="6">
        <f t="shared" si="1"/>
        <v>57.982508969465655</v>
      </c>
    </row>
    <row r="50" spans="1:9" x14ac:dyDescent="0.3">
      <c r="A50" s="4" t="s">
        <v>22</v>
      </c>
      <c r="B50" s="4" t="s">
        <v>30</v>
      </c>
      <c r="C50" s="4">
        <v>93237.180999999997</v>
      </c>
      <c r="D50" s="4">
        <v>1243</v>
      </c>
      <c r="F50" s="4" t="str">
        <f t="shared" si="2"/>
        <v>2016</v>
      </c>
      <c r="G50" s="4" t="str">
        <f t="shared" si="0"/>
        <v>Qtr1</v>
      </c>
      <c r="H50" s="4">
        <f t="shared" si="0"/>
        <v>93237.180999999997</v>
      </c>
      <c r="I50" s="6">
        <f t="shared" si="1"/>
        <v>75.009799678197908</v>
      </c>
    </row>
    <row r="51" spans="1:9" x14ac:dyDescent="0.3">
      <c r="A51" s="4"/>
      <c r="B51" s="4" t="s">
        <v>31</v>
      </c>
      <c r="C51" s="4">
        <v>136082.30100000001</v>
      </c>
      <c r="D51" s="4">
        <v>2240</v>
      </c>
      <c r="F51" s="4"/>
      <c r="G51" s="4" t="str">
        <f t="shared" si="0"/>
        <v>Qtr2</v>
      </c>
      <c r="H51" s="4">
        <f t="shared" si="0"/>
        <v>136082.30100000001</v>
      </c>
      <c r="I51" s="6">
        <f t="shared" si="1"/>
        <v>60.75102723214286</v>
      </c>
    </row>
    <row r="52" spans="1:9" x14ac:dyDescent="0.3">
      <c r="A52" s="4"/>
      <c r="B52" s="4" t="s">
        <v>32</v>
      </c>
      <c r="C52" s="4">
        <v>143787.3622</v>
      </c>
      <c r="D52" s="4">
        <v>2767</v>
      </c>
      <c r="F52" s="4"/>
      <c r="G52" s="4" t="str">
        <f t="shared" si="0"/>
        <v>Qtr3</v>
      </c>
      <c r="H52" s="4">
        <f t="shared" si="0"/>
        <v>143787.3622</v>
      </c>
      <c r="I52" s="6">
        <f t="shared" si="1"/>
        <v>51.965074882544272</v>
      </c>
    </row>
    <row r="53" spans="1:9" x14ac:dyDescent="0.3">
      <c r="A53" s="4"/>
      <c r="B53" s="4" t="s">
        <v>33</v>
      </c>
      <c r="C53" s="4">
        <v>236098.75380000001</v>
      </c>
      <c r="D53" s="4">
        <v>3587</v>
      </c>
      <c r="F53" s="4"/>
      <c r="G53" s="4" t="str">
        <f t="shared" si="0"/>
        <v>Qtr4</v>
      </c>
      <c r="H53" s="4">
        <f t="shared" si="0"/>
        <v>236098.75380000001</v>
      </c>
      <c r="I53" s="6">
        <f t="shared" si="1"/>
        <v>65.820672930025097</v>
      </c>
    </row>
    <row r="54" spans="1:9" x14ac:dyDescent="0.3">
      <c r="A54" s="4" t="s">
        <v>23</v>
      </c>
      <c r="B54" s="4" t="s">
        <v>30</v>
      </c>
      <c r="C54" s="4">
        <v>123144.8602</v>
      </c>
      <c r="D54" s="4">
        <v>1845</v>
      </c>
      <c r="F54" s="4" t="str">
        <f t="shared" si="2"/>
        <v>2017</v>
      </c>
      <c r="G54" s="4" t="str">
        <f t="shared" si="0"/>
        <v>Qtr1</v>
      </c>
      <c r="H54" s="4">
        <f t="shared" si="0"/>
        <v>123144.8602</v>
      </c>
      <c r="I54" s="6">
        <f t="shared" si="1"/>
        <v>66.745181680216803</v>
      </c>
    </row>
    <row r="55" spans="1:9" x14ac:dyDescent="0.3">
      <c r="A55" s="4"/>
      <c r="B55" s="4" t="s">
        <v>31</v>
      </c>
      <c r="C55" s="4">
        <v>133764.372</v>
      </c>
      <c r="D55" s="4">
        <v>2551</v>
      </c>
      <c r="F55" s="4"/>
      <c r="G55" s="4" t="str">
        <f t="shared" si="0"/>
        <v>Qtr2</v>
      </c>
      <c r="H55" s="4">
        <f t="shared" si="0"/>
        <v>133764.372</v>
      </c>
      <c r="I55" s="6">
        <f t="shared" si="1"/>
        <v>52.436053312426502</v>
      </c>
    </row>
    <row r="56" spans="1:9" x14ac:dyDescent="0.3">
      <c r="A56" s="4"/>
      <c r="B56" s="4" t="s">
        <v>32</v>
      </c>
      <c r="C56" s="4">
        <v>196251.95600000001</v>
      </c>
      <c r="D56" s="4">
        <v>3384</v>
      </c>
      <c r="F56" s="4"/>
      <c r="G56" s="4" t="str">
        <f t="shared" si="0"/>
        <v>Qtr3</v>
      </c>
      <c r="H56" s="4">
        <f t="shared" si="0"/>
        <v>196251.95600000001</v>
      </c>
      <c r="I56" s="6">
        <f t="shared" si="1"/>
        <v>57.9940768321513</v>
      </c>
    </row>
    <row r="57" spans="1:9" x14ac:dyDescent="0.3">
      <c r="A57" s="4"/>
      <c r="B57" s="4" t="s">
        <v>33</v>
      </c>
      <c r="C57" s="4">
        <v>280054.06699999998</v>
      </c>
      <c r="D57" s="4">
        <v>4696</v>
      </c>
      <c r="F57" s="4"/>
      <c r="G57" s="4" t="str">
        <f t="shared" si="0"/>
        <v>Qtr4</v>
      </c>
      <c r="H57" s="4">
        <f t="shared" si="0"/>
        <v>280054.06699999998</v>
      </c>
      <c r="I57" s="6">
        <f t="shared" si="1"/>
        <v>59.636726362862007</v>
      </c>
    </row>
    <row r="58" spans="1:9" x14ac:dyDescent="0.3">
      <c r="A58" s="4" t="s">
        <v>21</v>
      </c>
      <c r="B58" s="4"/>
      <c r="C58" s="4">
        <v>2297200.8602999998</v>
      </c>
      <c r="D58" s="4">
        <v>37873</v>
      </c>
      <c r="F58" s="4"/>
    </row>
    <row r="62" spans="1:9" x14ac:dyDescent="0.3">
      <c r="A62" s="7" t="s">
        <v>40</v>
      </c>
      <c r="B62" s="4" t="s">
        <v>25</v>
      </c>
      <c r="D62" s="4" t="str">
        <f>A62</f>
        <v>State</v>
      </c>
      <c r="E62" s="4" t="s">
        <v>38</v>
      </c>
    </row>
    <row r="63" spans="1:9" x14ac:dyDescent="0.3">
      <c r="A63" s="4" t="s">
        <v>44</v>
      </c>
      <c r="B63" s="4">
        <v>457687.63150000002</v>
      </c>
      <c r="D63" s="4" t="str">
        <f>A63</f>
        <v>California</v>
      </c>
      <c r="E63" s="4">
        <f t="shared" ref="D63:E111" si="3">B63</f>
        <v>457687.63150000002</v>
      </c>
    </row>
    <row r="64" spans="1:9" x14ac:dyDescent="0.3">
      <c r="A64" s="4" t="s">
        <v>71</v>
      </c>
      <c r="B64" s="4">
        <v>310876.27100000001</v>
      </c>
      <c r="D64" s="4" t="str">
        <f t="shared" si="3"/>
        <v>New York</v>
      </c>
      <c r="E64" s="4">
        <f t="shared" si="3"/>
        <v>310876.27100000001</v>
      </c>
    </row>
    <row r="65" spans="1:5" x14ac:dyDescent="0.3">
      <c r="A65" s="4" t="s">
        <v>82</v>
      </c>
      <c r="B65" s="4">
        <v>170188.04579999999</v>
      </c>
      <c r="D65" s="4" t="str">
        <f t="shared" si="3"/>
        <v>Texas</v>
      </c>
      <c r="E65" s="4">
        <f t="shared" si="3"/>
        <v>170188.04579999999</v>
      </c>
    </row>
    <row r="66" spans="1:5" x14ac:dyDescent="0.3">
      <c r="A66" s="4" t="s">
        <v>86</v>
      </c>
      <c r="B66" s="4">
        <v>138641.26999999999</v>
      </c>
      <c r="D66" s="4" t="str">
        <f t="shared" si="3"/>
        <v>Washington</v>
      </c>
      <c r="E66" s="4">
        <f t="shared" si="3"/>
        <v>138641.26999999999</v>
      </c>
    </row>
    <row r="67" spans="1:5" x14ac:dyDescent="0.3">
      <c r="A67" s="4" t="s">
        <v>77</v>
      </c>
      <c r="B67" s="4">
        <v>116511.914</v>
      </c>
      <c r="D67" s="4" t="str">
        <f t="shared" si="3"/>
        <v>Pennsylvania</v>
      </c>
      <c r="E67" s="4">
        <f t="shared" si="3"/>
        <v>116511.914</v>
      </c>
    </row>
    <row r="68" spans="1:5" x14ac:dyDescent="0.3">
      <c r="A68" s="4" t="s">
        <v>49</v>
      </c>
      <c r="B68" s="4">
        <v>89473.707999999999</v>
      </c>
      <c r="D68" s="4" t="str">
        <f t="shared" si="3"/>
        <v>Florida</v>
      </c>
      <c r="E68" s="4">
        <f t="shared" si="3"/>
        <v>89473.707999999999</v>
      </c>
    </row>
    <row r="69" spans="1:5" x14ac:dyDescent="0.3">
      <c r="A69" s="4" t="s">
        <v>52</v>
      </c>
      <c r="B69" s="4">
        <v>80166.100999999995</v>
      </c>
      <c r="D69" s="4" t="str">
        <f t="shared" si="3"/>
        <v>Illinois</v>
      </c>
      <c r="E69" s="4">
        <f t="shared" si="3"/>
        <v>80166.100999999995</v>
      </c>
    </row>
    <row r="70" spans="1:5" x14ac:dyDescent="0.3">
      <c r="A70" s="4" t="s">
        <v>74</v>
      </c>
      <c r="B70" s="4">
        <v>78258.135999999999</v>
      </c>
      <c r="D70" s="4" t="str">
        <f t="shared" si="3"/>
        <v>Ohio</v>
      </c>
      <c r="E70" s="4">
        <f t="shared" si="3"/>
        <v>78258.135999999999</v>
      </c>
    </row>
    <row r="71" spans="1:5" x14ac:dyDescent="0.3">
      <c r="A71" s="4" t="s">
        <v>61</v>
      </c>
      <c r="B71" s="4">
        <v>76269.614000000001</v>
      </c>
      <c r="D71" s="4" t="str">
        <f t="shared" si="3"/>
        <v>Michigan</v>
      </c>
      <c r="E71" s="4">
        <f t="shared" si="3"/>
        <v>76269.614000000001</v>
      </c>
    </row>
    <row r="72" spans="1:5" x14ac:dyDescent="0.3">
      <c r="A72" s="4" t="s">
        <v>85</v>
      </c>
      <c r="B72" s="4">
        <v>70636.72</v>
      </c>
      <c r="D72" s="4" t="str">
        <f t="shared" si="3"/>
        <v>Virginia</v>
      </c>
      <c r="E72" s="4">
        <f t="shared" si="3"/>
        <v>70636.72</v>
      </c>
    </row>
    <row r="73" spans="1:5" x14ac:dyDescent="0.3">
      <c r="A73" s="4" t="s">
        <v>72</v>
      </c>
      <c r="B73" s="4">
        <v>55603.163999999997</v>
      </c>
      <c r="D73" s="4" t="str">
        <f t="shared" si="3"/>
        <v>North Carolina</v>
      </c>
      <c r="E73" s="4">
        <f t="shared" si="3"/>
        <v>55603.163999999997</v>
      </c>
    </row>
    <row r="74" spans="1:5" x14ac:dyDescent="0.3">
      <c r="A74" s="4" t="s">
        <v>53</v>
      </c>
      <c r="B74" s="4">
        <v>53555.360000000001</v>
      </c>
      <c r="D74" s="4" t="str">
        <f t="shared" si="3"/>
        <v>Indiana</v>
      </c>
      <c r="E74" s="4">
        <f t="shared" si="3"/>
        <v>53555.360000000001</v>
      </c>
    </row>
    <row r="75" spans="1:5" x14ac:dyDescent="0.3">
      <c r="A75" s="4" t="s">
        <v>50</v>
      </c>
      <c r="B75" s="4">
        <v>49095.839999999997</v>
      </c>
      <c r="D75" s="4" t="str">
        <f t="shared" si="3"/>
        <v>Georgia</v>
      </c>
      <c r="E75" s="4">
        <f t="shared" si="3"/>
        <v>49095.839999999997</v>
      </c>
    </row>
    <row r="76" spans="1:5" x14ac:dyDescent="0.3">
      <c r="A76" s="4" t="s">
        <v>56</v>
      </c>
      <c r="B76" s="4">
        <v>36591.75</v>
      </c>
      <c r="D76" s="4" t="str">
        <f t="shared" si="3"/>
        <v>Kentucky</v>
      </c>
      <c r="E76" s="4">
        <f t="shared" si="3"/>
        <v>36591.75</v>
      </c>
    </row>
    <row r="77" spans="1:5" x14ac:dyDescent="0.3">
      <c r="A77" s="4" t="s">
        <v>69</v>
      </c>
      <c r="B77" s="4">
        <v>35764.311999999998</v>
      </c>
      <c r="D77" s="4" t="str">
        <f t="shared" si="3"/>
        <v>New Jersey</v>
      </c>
      <c r="E77" s="4">
        <f t="shared" si="3"/>
        <v>35764.311999999998</v>
      </c>
    </row>
    <row r="78" spans="1:5" x14ac:dyDescent="0.3">
      <c r="A78" s="4" t="s">
        <v>42</v>
      </c>
      <c r="B78" s="4">
        <v>35282.000999999997</v>
      </c>
      <c r="D78" s="4" t="str">
        <f t="shared" si="3"/>
        <v>Arizona</v>
      </c>
      <c r="E78" s="4">
        <f t="shared" si="3"/>
        <v>35282.000999999997</v>
      </c>
    </row>
    <row r="79" spans="1:5" x14ac:dyDescent="0.3">
      <c r="A79" s="4" t="s">
        <v>88</v>
      </c>
      <c r="B79" s="4">
        <v>32114.61</v>
      </c>
      <c r="D79" s="4" t="str">
        <f t="shared" si="3"/>
        <v>Wisconsin</v>
      </c>
      <c r="E79" s="4">
        <f t="shared" si="3"/>
        <v>32114.61</v>
      </c>
    </row>
    <row r="80" spans="1:5" x14ac:dyDescent="0.3">
      <c r="A80" s="4" t="s">
        <v>45</v>
      </c>
      <c r="B80" s="4">
        <v>32108.117999999999</v>
      </c>
      <c r="D80" s="4" t="str">
        <f t="shared" si="3"/>
        <v>Colorado</v>
      </c>
      <c r="E80" s="4">
        <f t="shared" si="3"/>
        <v>32108.117999999999</v>
      </c>
    </row>
    <row r="81" spans="1:5" x14ac:dyDescent="0.3">
      <c r="A81" s="4" t="s">
        <v>81</v>
      </c>
      <c r="B81" s="4">
        <v>30661.873</v>
      </c>
      <c r="D81" s="4" t="str">
        <f t="shared" si="3"/>
        <v>Tennessee</v>
      </c>
      <c r="E81" s="4">
        <f t="shared" si="3"/>
        <v>30661.873</v>
      </c>
    </row>
    <row r="82" spans="1:5" x14ac:dyDescent="0.3">
      <c r="A82" s="4" t="s">
        <v>62</v>
      </c>
      <c r="B82" s="4">
        <v>29863.15</v>
      </c>
      <c r="D82" s="4" t="str">
        <f t="shared" si="3"/>
        <v>Minnesota</v>
      </c>
      <c r="E82" s="4">
        <f t="shared" si="3"/>
        <v>29863.15</v>
      </c>
    </row>
    <row r="83" spans="1:5" x14ac:dyDescent="0.3">
      <c r="A83" s="4" t="s">
        <v>60</v>
      </c>
      <c r="B83" s="4">
        <v>28634.434000000001</v>
      </c>
      <c r="D83" s="4" t="str">
        <f t="shared" si="3"/>
        <v>Massachusetts</v>
      </c>
      <c r="E83" s="4">
        <f t="shared" si="3"/>
        <v>28634.434000000001</v>
      </c>
    </row>
    <row r="84" spans="1:5" x14ac:dyDescent="0.3">
      <c r="A84" s="4" t="s">
        <v>47</v>
      </c>
      <c r="B84" s="4">
        <v>27451.069</v>
      </c>
      <c r="D84" s="4" t="str">
        <f t="shared" si="3"/>
        <v>Delaware</v>
      </c>
      <c r="E84" s="4">
        <f t="shared" si="3"/>
        <v>27451.069</v>
      </c>
    </row>
    <row r="85" spans="1:5" x14ac:dyDescent="0.3">
      <c r="A85" s="4" t="s">
        <v>59</v>
      </c>
      <c r="B85" s="4">
        <v>23705.523000000001</v>
      </c>
      <c r="D85" s="4" t="str">
        <f t="shared" si="3"/>
        <v>Maryland</v>
      </c>
      <c r="E85" s="4">
        <f t="shared" si="3"/>
        <v>23705.523000000001</v>
      </c>
    </row>
    <row r="86" spans="1:5" x14ac:dyDescent="0.3">
      <c r="A86" s="4" t="s">
        <v>78</v>
      </c>
      <c r="B86" s="4">
        <v>22627.955999999998</v>
      </c>
      <c r="D86" s="4" t="str">
        <f t="shared" si="3"/>
        <v>Rhode Island</v>
      </c>
      <c r="E86" s="4">
        <f t="shared" si="3"/>
        <v>22627.955999999998</v>
      </c>
    </row>
    <row r="87" spans="1:5" x14ac:dyDescent="0.3">
      <c r="A87" s="4" t="s">
        <v>64</v>
      </c>
      <c r="B87" s="4">
        <v>22205.15</v>
      </c>
      <c r="D87" s="4" t="str">
        <f t="shared" si="3"/>
        <v>Missouri</v>
      </c>
      <c r="E87" s="4">
        <f t="shared" si="3"/>
        <v>22205.15</v>
      </c>
    </row>
    <row r="88" spans="1:5" x14ac:dyDescent="0.3">
      <c r="A88" s="4" t="s">
        <v>75</v>
      </c>
      <c r="B88" s="4">
        <v>19683.39</v>
      </c>
      <c r="D88" s="4" t="str">
        <f t="shared" si="3"/>
        <v>Oklahoma</v>
      </c>
      <c r="E88" s="4">
        <f t="shared" si="3"/>
        <v>19683.39</v>
      </c>
    </row>
    <row r="89" spans="1:5" x14ac:dyDescent="0.3">
      <c r="A89" s="4" t="s">
        <v>41</v>
      </c>
      <c r="B89" s="4">
        <v>19510.64</v>
      </c>
      <c r="D89" s="4" t="str">
        <f t="shared" si="3"/>
        <v>Alabama</v>
      </c>
      <c r="E89" s="4">
        <f t="shared" si="3"/>
        <v>19510.64</v>
      </c>
    </row>
    <row r="90" spans="1:5" x14ac:dyDescent="0.3">
      <c r="A90" s="4" t="s">
        <v>76</v>
      </c>
      <c r="B90" s="4">
        <v>17431.150000000001</v>
      </c>
      <c r="D90" s="4" t="str">
        <f t="shared" si="3"/>
        <v>Oregon</v>
      </c>
      <c r="E90" s="4">
        <f t="shared" si="3"/>
        <v>17431.150000000001</v>
      </c>
    </row>
    <row r="91" spans="1:5" x14ac:dyDescent="0.3">
      <c r="A91" s="4" t="s">
        <v>67</v>
      </c>
      <c r="B91" s="4">
        <v>16729.101999999999</v>
      </c>
      <c r="D91" s="4" t="str">
        <f t="shared" si="3"/>
        <v>Nevada</v>
      </c>
      <c r="E91" s="4">
        <f t="shared" si="3"/>
        <v>16729.101999999999</v>
      </c>
    </row>
    <row r="92" spans="1:5" x14ac:dyDescent="0.3">
      <c r="A92" s="4" t="s">
        <v>46</v>
      </c>
      <c r="B92" s="4">
        <v>13384.357</v>
      </c>
      <c r="D92" s="4" t="str">
        <f t="shared" si="3"/>
        <v>Connecticut</v>
      </c>
      <c r="E92" s="4">
        <f t="shared" si="3"/>
        <v>13384.357</v>
      </c>
    </row>
    <row r="93" spans="1:5" x14ac:dyDescent="0.3">
      <c r="A93" s="4" t="s">
        <v>43</v>
      </c>
      <c r="B93" s="4">
        <v>11678.13</v>
      </c>
      <c r="D93" s="4" t="str">
        <f t="shared" si="3"/>
        <v>Arkansas</v>
      </c>
      <c r="E93" s="4">
        <f t="shared" si="3"/>
        <v>11678.13</v>
      </c>
    </row>
    <row r="94" spans="1:5" x14ac:dyDescent="0.3">
      <c r="A94" s="4" t="s">
        <v>83</v>
      </c>
      <c r="B94" s="4">
        <v>11220.056</v>
      </c>
      <c r="D94" s="4" t="str">
        <f t="shared" si="3"/>
        <v>Utah</v>
      </c>
      <c r="E94" s="4">
        <f t="shared" si="3"/>
        <v>11220.056</v>
      </c>
    </row>
    <row r="95" spans="1:5" x14ac:dyDescent="0.3">
      <c r="A95" s="4" t="s">
        <v>63</v>
      </c>
      <c r="B95" s="4">
        <v>10771.34</v>
      </c>
      <c r="D95" s="4" t="str">
        <f t="shared" si="3"/>
        <v>Mississippi</v>
      </c>
      <c r="E95" s="4">
        <f t="shared" si="3"/>
        <v>10771.34</v>
      </c>
    </row>
    <row r="96" spans="1:5" x14ac:dyDescent="0.3">
      <c r="A96" s="4" t="s">
        <v>57</v>
      </c>
      <c r="B96" s="4">
        <v>9217.0300000000007</v>
      </c>
      <c r="D96" s="4" t="str">
        <f t="shared" si="3"/>
        <v>Louisiana</v>
      </c>
      <c r="E96" s="4">
        <f t="shared" si="3"/>
        <v>9217.0300000000007</v>
      </c>
    </row>
    <row r="97" spans="1:5" x14ac:dyDescent="0.3">
      <c r="A97" s="4" t="s">
        <v>84</v>
      </c>
      <c r="B97" s="4">
        <v>8929.3700000000008</v>
      </c>
      <c r="D97" s="4" t="str">
        <f t="shared" si="3"/>
        <v>Vermont</v>
      </c>
      <c r="E97" s="4">
        <f t="shared" si="3"/>
        <v>8929.3700000000008</v>
      </c>
    </row>
    <row r="98" spans="1:5" x14ac:dyDescent="0.3">
      <c r="A98" s="4" t="s">
        <v>79</v>
      </c>
      <c r="B98" s="4">
        <v>8481.7099999999991</v>
      </c>
      <c r="D98" s="4" t="str">
        <f t="shared" si="3"/>
        <v>South Carolina</v>
      </c>
      <c r="E98" s="4">
        <f t="shared" si="3"/>
        <v>8481.7099999999991</v>
      </c>
    </row>
    <row r="99" spans="1:5" x14ac:dyDescent="0.3">
      <c r="A99" s="4" t="s">
        <v>66</v>
      </c>
      <c r="B99" s="4">
        <v>7464.93</v>
      </c>
      <c r="D99" s="4" t="str">
        <f t="shared" si="3"/>
        <v>Nebraska</v>
      </c>
      <c r="E99" s="4">
        <f t="shared" si="3"/>
        <v>7464.93</v>
      </c>
    </row>
    <row r="100" spans="1:5" x14ac:dyDescent="0.3">
      <c r="A100" s="4" t="s">
        <v>68</v>
      </c>
      <c r="B100" s="4">
        <v>7292.5240000000003</v>
      </c>
      <c r="D100" s="4" t="str">
        <f t="shared" si="3"/>
        <v>New Hampshire</v>
      </c>
      <c r="E100" s="4">
        <f t="shared" si="3"/>
        <v>7292.5240000000003</v>
      </c>
    </row>
    <row r="101" spans="1:5" x14ac:dyDescent="0.3">
      <c r="A101" s="4" t="s">
        <v>65</v>
      </c>
      <c r="B101" s="4">
        <v>5589.3519999999999</v>
      </c>
      <c r="D101" s="4" t="str">
        <f t="shared" si="3"/>
        <v>Montana</v>
      </c>
      <c r="E101" s="4">
        <f t="shared" si="3"/>
        <v>5589.3519999999999</v>
      </c>
    </row>
    <row r="102" spans="1:5" x14ac:dyDescent="0.3">
      <c r="A102" s="4" t="s">
        <v>70</v>
      </c>
      <c r="B102" s="4">
        <v>4783.5219999999999</v>
      </c>
      <c r="D102" s="4" t="str">
        <f t="shared" si="3"/>
        <v>New Mexico</v>
      </c>
      <c r="E102" s="4">
        <f t="shared" si="3"/>
        <v>4783.5219999999999</v>
      </c>
    </row>
    <row r="103" spans="1:5" x14ac:dyDescent="0.3">
      <c r="A103" s="4" t="s">
        <v>54</v>
      </c>
      <c r="B103" s="4">
        <v>4579.76</v>
      </c>
      <c r="D103" s="4" t="str">
        <f t="shared" si="3"/>
        <v>Iowa</v>
      </c>
      <c r="E103" s="4">
        <f t="shared" si="3"/>
        <v>4579.76</v>
      </c>
    </row>
    <row r="104" spans="1:5" x14ac:dyDescent="0.3">
      <c r="A104" s="4" t="s">
        <v>51</v>
      </c>
      <c r="B104" s="4">
        <v>4382.4859999999999</v>
      </c>
      <c r="D104" s="4" t="str">
        <f t="shared" si="3"/>
        <v>Idaho</v>
      </c>
      <c r="E104" s="4">
        <f t="shared" si="3"/>
        <v>4382.4859999999999</v>
      </c>
    </row>
    <row r="105" spans="1:5" x14ac:dyDescent="0.3">
      <c r="A105" s="4" t="s">
        <v>55</v>
      </c>
      <c r="B105" s="4">
        <v>2914.31</v>
      </c>
      <c r="D105" s="4" t="str">
        <f t="shared" si="3"/>
        <v>Kansas</v>
      </c>
      <c r="E105" s="4">
        <f t="shared" si="3"/>
        <v>2914.31</v>
      </c>
    </row>
    <row r="106" spans="1:5" x14ac:dyDescent="0.3">
      <c r="A106" s="4" t="s">
        <v>48</v>
      </c>
      <c r="B106" s="4">
        <v>2865.02</v>
      </c>
      <c r="D106" s="4" t="str">
        <f t="shared" si="3"/>
        <v>District of Columbia</v>
      </c>
      <c r="E106" s="4">
        <f t="shared" si="3"/>
        <v>2865.02</v>
      </c>
    </row>
    <row r="107" spans="1:5" x14ac:dyDescent="0.3">
      <c r="A107" s="4" t="s">
        <v>89</v>
      </c>
      <c r="B107" s="4">
        <v>1603.136</v>
      </c>
      <c r="D107" s="4" t="str">
        <f t="shared" si="3"/>
        <v>Wyoming</v>
      </c>
      <c r="E107" s="4">
        <f t="shared" si="3"/>
        <v>1603.136</v>
      </c>
    </row>
    <row r="108" spans="1:5" x14ac:dyDescent="0.3">
      <c r="A108" s="4" t="s">
        <v>80</v>
      </c>
      <c r="B108" s="4">
        <v>1315.56</v>
      </c>
      <c r="D108" s="4" t="str">
        <f t="shared" si="3"/>
        <v>South Dakota</v>
      </c>
      <c r="E108" s="4">
        <f t="shared" si="3"/>
        <v>1315.56</v>
      </c>
    </row>
    <row r="109" spans="1:5" x14ac:dyDescent="0.3">
      <c r="A109" s="4" t="s">
        <v>58</v>
      </c>
      <c r="B109" s="4">
        <v>1270.53</v>
      </c>
      <c r="D109" s="4" t="str">
        <f t="shared" si="3"/>
        <v>Maine</v>
      </c>
      <c r="E109" s="4">
        <f t="shared" si="3"/>
        <v>1270.53</v>
      </c>
    </row>
    <row r="110" spans="1:5" x14ac:dyDescent="0.3">
      <c r="A110" s="4" t="s">
        <v>87</v>
      </c>
      <c r="B110" s="4">
        <v>1209.8240000000001</v>
      </c>
      <c r="D110" s="4" t="str">
        <f t="shared" si="3"/>
        <v>West Virginia</v>
      </c>
      <c r="E110" s="4">
        <f t="shared" si="3"/>
        <v>1209.8240000000001</v>
      </c>
    </row>
    <row r="111" spans="1:5" x14ac:dyDescent="0.3">
      <c r="A111" s="4" t="s">
        <v>73</v>
      </c>
      <c r="B111" s="4">
        <v>919.91</v>
      </c>
      <c r="D111" s="4" t="str">
        <f t="shared" si="3"/>
        <v>North Dakota</v>
      </c>
      <c r="E111" s="4">
        <f t="shared" si="3"/>
        <v>919.91</v>
      </c>
    </row>
    <row r="112" spans="1:5" x14ac:dyDescent="0.3">
      <c r="A112" s="4" t="s">
        <v>21</v>
      </c>
      <c r="B112" s="4">
        <v>2297200.8602999998</v>
      </c>
      <c r="D112"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7B2A34D-7DF2-47DB-B546-BF5123569CAC}">
  <ds:schemaRefs/>
</ds:datastoreItem>
</file>

<file path=customXml/itemProps2.xml><?xml version="1.0" encoding="utf-8"?>
<ds:datastoreItem xmlns:ds="http://schemas.openxmlformats.org/officeDocument/2006/customXml" ds:itemID="{C85EA6D7-5892-40BD-A870-2A25E9EB6DE2}">
  <ds:schemaRefs/>
</ds:datastoreItem>
</file>

<file path=customXml/itemProps3.xml><?xml version="1.0" encoding="utf-8"?>
<ds:datastoreItem xmlns:ds="http://schemas.openxmlformats.org/officeDocument/2006/customXml" ds:itemID="{5A921A02-E82B-4701-9A14-6A6722446AC9}">
  <ds:schemaRefs/>
</ds:datastoreItem>
</file>

<file path=customXml/itemProps4.xml><?xml version="1.0" encoding="utf-8"?>
<ds:datastoreItem xmlns:ds="http://schemas.openxmlformats.org/officeDocument/2006/customXml" ds:itemID="{535EA283-7BC2-4E94-B7DB-A8F56DBB0182}">
  <ds:schemaRefs/>
</ds:datastoreItem>
</file>

<file path=customXml/itemProps5.xml><?xml version="1.0" encoding="utf-8"?>
<ds:datastoreItem xmlns:ds="http://schemas.openxmlformats.org/officeDocument/2006/customXml" ds:itemID="{12BF897D-2365-4C58-9C5F-17E6968E4EE6}">
  <ds:schemaRefs/>
</ds:datastoreItem>
</file>

<file path=customXml/itemProps6.xml><?xml version="1.0" encoding="utf-8"?>
<ds:datastoreItem xmlns:ds="http://schemas.openxmlformats.org/officeDocument/2006/customXml" ds:itemID="{F95596B5-1389-4E64-973B-43ACE94AD909}">
  <ds:schemaRefs/>
</ds:datastoreItem>
</file>

<file path=customXml/itemProps7.xml><?xml version="1.0" encoding="utf-8"?>
<ds:datastoreItem xmlns:ds="http://schemas.openxmlformats.org/officeDocument/2006/customXml" ds:itemID="{7525B981-9DB8-476C-88AC-551CA1612069}">
  <ds:schemaRefs/>
</ds:datastoreItem>
</file>

<file path=customXml/itemProps8.xml><?xml version="1.0" encoding="utf-8"?>
<ds:datastoreItem xmlns:ds="http://schemas.openxmlformats.org/officeDocument/2006/customXml" ds:itemID="{C9615EBB-3653-4CBE-B18C-64F2A5CDF979}">
  <ds:schemaRefs/>
</ds:datastoreItem>
</file>

<file path=customXml/itemProps9.xml><?xml version="1.0" encoding="utf-8"?>
<ds:datastoreItem xmlns:ds="http://schemas.openxmlformats.org/officeDocument/2006/customXml" ds:itemID="{C0083A08-E8E4-4AE5-B920-D9EB19BFA11F}">
  <ds:schemaRefs/>
</ds:datastoreItem>
</file>

<file path=customXml/itemProps10.xml><?xml version="1.0" encoding="utf-8"?>
<ds:datastoreItem xmlns:ds="http://schemas.openxmlformats.org/officeDocument/2006/customXml" ds:itemID="{29E1F86E-B020-4E12-9E50-44F3B25F136C}">
  <ds:schemaRefs/>
</ds:datastoreItem>
</file>

<file path=customXml/itemProps11.xml><?xml version="1.0" encoding="utf-8"?>
<ds:datastoreItem xmlns:ds="http://schemas.openxmlformats.org/officeDocument/2006/customXml" ds:itemID="{E37E289A-7BB3-463B-9D72-40C64834AC04}">
  <ds:schemaRefs/>
</ds:datastoreItem>
</file>

<file path=customXml/itemProps12.xml><?xml version="1.0" encoding="utf-8"?>
<ds:datastoreItem xmlns:ds="http://schemas.openxmlformats.org/officeDocument/2006/customXml" ds:itemID="{71A3E44F-F1B7-4A56-8EBE-EB2E112A800F}">
  <ds:schemaRefs/>
</ds:datastoreItem>
</file>

<file path=customXml/itemProps13.xml><?xml version="1.0" encoding="utf-8"?>
<ds:datastoreItem xmlns:ds="http://schemas.openxmlformats.org/officeDocument/2006/customXml" ds:itemID="{D67D936D-0E9A-420B-A996-49B9AE35041F}">
  <ds:schemaRefs/>
</ds:datastoreItem>
</file>

<file path=customXml/itemProps14.xml><?xml version="1.0" encoding="utf-8"?>
<ds:datastoreItem xmlns:ds="http://schemas.openxmlformats.org/officeDocument/2006/customXml" ds:itemID="{FCBF728D-4009-4B87-9367-8688184F9F95}">
  <ds:schemaRefs/>
</ds:datastoreItem>
</file>

<file path=customXml/itemProps15.xml><?xml version="1.0" encoding="utf-8"?>
<ds:datastoreItem xmlns:ds="http://schemas.openxmlformats.org/officeDocument/2006/customXml" ds:itemID="{0783DB59-ED36-4710-8AD0-60DB1EFC8682}">
  <ds:schemaRefs/>
</ds:datastoreItem>
</file>

<file path=customXml/itemProps16.xml><?xml version="1.0" encoding="utf-8"?>
<ds:datastoreItem xmlns:ds="http://schemas.openxmlformats.org/officeDocument/2006/customXml" ds:itemID="{348379C4-A3AB-4599-ACB6-24BD23402E99}">
  <ds:schemaRefs/>
</ds:datastoreItem>
</file>

<file path=customXml/itemProps17.xml><?xml version="1.0" encoding="utf-8"?>
<ds:datastoreItem xmlns:ds="http://schemas.openxmlformats.org/officeDocument/2006/customXml" ds:itemID="{7DC0A933-24B6-4614-9E72-1D2335E365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 </vt:lpstr>
      <vt:lpstr>Backend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Sujal</dc:creator>
  <cp:lastModifiedBy>Sujal Sujal</cp:lastModifiedBy>
  <dcterms:created xsi:type="dcterms:W3CDTF">2026-02-08T11:56:46Z</dcterms:created>
  <dcterms:modified xsi:type="dcterms:W3CDTF">2026-03-25T03:39:34Z</dcterms:modified>
</cp:coreProperties>
</file>