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BBIT COLLEGE PROGRAMS\FOC ASSIGMENT 20 NOV\"/>
    </mc:Choice>
  </mc:AlternateContent>
  <xr:revisionPtr revIDLastSave="0" documentId="13_ncr:1_{17C78F4B-17A9-4A58-9BBF-D9F9C8923F14}" xr6:coauthVersionLast="47" xr6:coauthVersionMax="47" xr10:uidLastSave="{00000000-0000-0000-0000-000000000000}"/>
  <bookViews>
    <workbookView xWindow="-108" yWindow="-108" windowWidth="23256" windowHeight="12456" activeTab="1" xr2:uid="{6B3C5C31-095E-4209-8E31-D5A576821B62}"/>
  </bookViews>
  <sheets>
    <sheet name="Sheet2" sheetId="2" r:id="rId1"/>
    <sheet name="Sheet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1" l="1"/>
  <c r="G25" i="1"/>
  <c r="G26" i="1"/>
  <c r="G23" i="1"/>
  <c r="B24" i="1"/>
  <c r="B25" i="1"/>
  <c r="B26" i="1"/>
  <c r="B23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S25" i="1" s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M4" i="1" l="1"/>
  <c r="M8" i="1"/>
  <c r="M12" i="1"/>
  <c r="M16" i="1"/>
  <c r="M6" i="1"/>
  <c r="M10" i="1"/>
  <c r="M14" i="1"/>
  <c r="M18" i="1"/>
  <c r="N5" i="1"/>
  <c r="M9" i="1"/>
  <c r="N13" i="1"/>
  <c r="M17" i="1"/>
  <c r="N7" i="1"/>
  <c r="N15" i="1"/>
  <c r="N4" i="1"/>
  <c r="N11" i="1"/>
  <c r="N12" i="1"/>
  <c r="N18" i="1"/>
  <c r="N10" i="1"/>
  <c r="N9" i="1"/>
  <c r="N16" i="1"/>
  <c r="N8" i="1"/>
  <c r="N17" i="1"/>
  <c r="N14" i="1"/>
  <c r="N6" i="1"/>
  <c r="M3" i="1"/>
  <c r="M7" i="1"/>
  <c r="M11" i="1"/>
  <c r="M15" i="1"/>
  <c r="N3" i="1"/>
  <c r="M5" i="1"/>
  <c r="M13" i="1"/>
  <c r="L9" i="1"/>
  <c r="L13" i="1"/>
  <c r="L6" i="1"/>
  <c r="I12" i="1"/>
  <c r="J12" i="1" s="1"/>
  <c r="K12" i="1" s="1"/>
  <c r="L10" i="1"/>
  <c r="I16" i="1"/>
  <c r="J16" i="1" s="1"/>
  <c r="L5" i="1"/>
  <c r="L18" i="1"/>
  <c r="L17" i="1"/>
  <c r="I3" i="1"/>
  <c r="I5" i="1"/>
  <c r="L14" i="1"/>
  <c r="I11" i="1"/>
  <c r="J11" i="1" s="1"/>
  <c r="K11" i="1" s="1"/>
  <c r="I13" i="1"/>
  <c r="J13" i="1" s="1"/>
  <c r="K13" i="1" s="1"/>
  <c r="I7" i="1"/>
  <c r="J7" i="1" s="1"/>
  <c r="K7" i="1" s="1"/>
  <c r="I9" i="1"/>
  <c r="J9" i="1" s="1"/>
  <c r="L3" i="1"/>
  <c r="L8" i="1"/>
  <c r="I15" i="1"/>
  <c r="J15" i="1" s="1"/>
  <c r="K15" i="1" s="1"/>
  <c r="I17" i="1"/>
  <c r="J17" i="1" s="1"/>
  <c r="K17" i="1" s="1"/>
  <c r="L12" i="1"/>
  <c r="L4" i="1"/>
  <c r="L7" i="1"/>
  <c r="L16" i="1"/>
  <c r="I8" i="1"/>
  <c r="J8" i="1" s="1"/>
  <c r="K8" i="1" s="1"/>
  <c r="L11" i="1"/>
  <c r="L15" i="1"/>
  <c r="I4" i="1"/>
  <c r="I6" i="1"/>
  <c r="I10" i="1"/>
  <c r="J10" i="1" s="1"/>
  <c r="K10" i="1" s="1"/>
  <c r="I14" i="1"/>
  <c r="J14" i="1" s="1"/>
  <c r="K14" i="1" s="1"/>
  <c r="I18" i="1"/>
  <c r="J18" i="1" s="1"/>
  <c r="K18" i="1" s="1"/>
  <c r="K16" i="1" l="1"/>
  <c r="H26" i="1"/>
  <c r="K9" i="1"/>
  <c r="H25" i="1"/>
  <c r="J6" i="1"/>
  <c r="H24" i="1" s="1"/>
  <c r="C26" i="1"/>
  <c r="J4" i="1"/>
  <c r="C24" i="1"/>
  <c r="J5" i="1"/>
  <c r="C25" i="1"/>
  <c r="J3" i="1"/>
  <c r="H23" i="1" s="1"/>
  <c r="C23" i="1"/>
  <c r="K6" i="1" l="1"/>
  <c r="D26" i="1"/>
  <c r="K5" i="1"/>
  <c r="D25" i="1"/>
  <c r="K4" i="1"/>
  <c r="D24" i="1"/>
  <c r="K3" i="1"/>
  <c r="D23" i="1"/>
  <c r="AC1" i="1" l="1" a="1"/>
  <c r="AO12" i="1" s="1"/>
  <c r="AM12" i="1" l="1"/>
  <c r="AE4" i="1"/>
  <c r="AK11" i="1"/>
  <c r="AG7" i="1"/>
  <c r="AC3" i="1"/>
  <c r="AH5" i="1"/>
  <c r="AH10" i="1"/>
  <c r="AH11" i="1"/>
  <c r="AD7" i="1"/>
  <c r="AO2" i="1"/>
  <c r="AN3" i="1"/>
  <c r="AO8" i="1"/>
  <c r="AK4" i="1"/>
  <c r="AO9" i="1"/>
  <c r="AQ3" i="1"/>
  <c r="AG11" i="1"/>
  <c r="AC7" i="1"/>
  <c r="AN2" i="1"/>
  <c r="AN12" i="1"/>
  <c r="AJ8" i="1"/>
  <c r="AF4" i="1"/>
  <c r="AE12" i="1"/>
  <c r="AP7" i="1"/>
  <c r="AL3" i="1"/>
  <c r="AC11" i="1"/>
  <c r="AN6" i="1"/>
  <c r="AJ2" i="1"/>
  <c r="AG4" i="1"/>
  <c r="AG9" i="1"/>
  <c r="AO10" i="1"/>
  <c r="AK6" i="1"/>
  <c r="AG2" i="1"/>
  <c r="AE2" i="1"/>
  <c r="AG8" i="1"/>
  <c r="AC4" i="1"/>
  <c r="AN8" i="1"/>
  <c r="AI3" i="1"/>
  <c r="AN10" i="1"/>
  <c r="AJ6" i="1"/>
  <c r="AF2" i="1"/>
  <c r="AC8" i="1"/>
  <c r="AH6" i="1"/>
  <c r="AC10" i="1"/>
  <c r="AJ1" i="1"/>
  <c r="AL4" i="1"/>
  <c r="AP1" i="1"/>
  <c r="AM8" i="1"/>
  <c r="AL9" i="1"/>
  <c r="AE6" i="1"/>
  <c r="AK5" i="1"/>
  <c r="AP12" i="1"/>
  <c r="AK8" i="1"/>
  <c r="AD10" i="1"/>
  <c r="AK1" i="1"/>
  <c r="AF5" i="1"/>
  <c r="AH8" i="1"/>
  <c r="AD9" i="1"/>
  <c r="AI12" i="1"/>
  <c r="AP3" i="1"/>
  <c r="AP9" i="1"/>
  <c r="AQ11" i="1"/>
  <c r="AH12" i="1"/>
  <c r="AO3" i="1"/>
  <c r="AO4" i="1"/>
  <c r="AG5" i="1"/>
  <c r="AQ8" i="1"/>
  <c r="AO7" i="1"/>
  <c r="AQ6" i="1"/>
  <c r="AP11" i="1"/>
  <c r="AH3" i="1"/>
  <c r="AH9" i="1"/>
  <c r="AP10" i="1"/>
  <c r="AG3" i="1"/>
  <c r="AC9" i="1"/>
  <c r="AI8" i="1"/>
  <c r="AQ7" i="1"/>
  <c r="AL11" i="1"/>
  <c r="AD3" i="1"/>
  <c r="AF6" i="1"/>
  <c r="AF3" i="1"/>
  <c r="AG10" i="1"/>
  <c r="AN1" i="1"/>
  <c r="AJ3" i="1"/>
  <c r="AQ5" i="1"/>
  <c r="AF11" i="1"/>
  <c r="AM11" i="1"/>
  <c r="AI7" i="1"/>
  <c r="AE3" i="1"/>
  <c r="AD11" i="1"/>
  <c r="AO6" i="1"/>
  <c r="AK2" i="1"/>
  <c r="AQ9" i="1"/>
  <c r="AM5" i="1"/>
  <c r="AI1" i="1"/>
  <c r="AL1" i="1"/>
  <c r="AL6" i="1"/>
  <c r="AN9" i="1"/>
  <c r="AJ5" i="1"/>
  <c r="AF1" i="1"/>
  <c r="AC12" i="1"/>
  <c r="AF7" i="1"/>
  <c r="AQ2" i="1"/>
  <c r="AE7" i="1"/>
  <c r="AH2" i="1"/>
  <c r="AM9" i="1"/>
  <c r="AI5" i="1"/>
  <c r="AE1" i="1"/>
  <c r="AL10" i="1"/>
  <c r="AD2" i="1"/>
  <c r="AN5" i="1"/>
  <c r="AP8" i="1"/>
  <c r="AM10" i="1"/>
  <c r="AQ12" i="1"/>
  <c r="AI4" i="1"/>
  <c r="AI10" i="1"/>
  <c r="AH1" i="1"/>
  <c r="AL8" i="1"/>
  <c r="AH4" i="1"/>
  <c r="AI6" i="1"/>
  <c r="AO5" i="1"/>
  <c r="AJ9" i="1"/>
  <c r="AL12" i="1"/>
  <c r="AD4" i="1"/>
  <c r="AJ12" i="1"/>
  <c r="AE8" i="1"/>
  <c r="AJ7" i="1"/>
  <c r="AL5" i="1"/>
  <c r="AC5" i="1"/>
  <c r="AD8" i="1"/>
  <c r="AM2" i="1"/>
  <c r="AK9" i="1"/>
  <c r="AC1" i="1"/>
  <c r="AM4" i="1"/>
  <c r="AD12" i="1"/>
  <c r="AK3" i="1"/>
  <c r="AI11" i="1"/>
  <c r="AL7" i="1"/>
  <c r="AP5" i="1"/>
  <c r="AD5" i="1"/>
  <c r="AJ4" i="1"/>
  <c r="AO11" i="1"/>
  <c r="AK7" i="1"/>
  <c r="AD1" i="1"/>
  <c r="AN4" i="1"/>
  <c r="AF12" i="1"/>
  <c r="AM3" i="1"/>
  <c r="AH7" i="1"/>
  <c r="AJ10" i="1"/>
  <c r="AQ1" i="1"/>
  <c r="AF8" i="1"/>
  <c r="AC6" i="1"/>
  <c r="AK12" i="1"/>
  <c r="AN7" i="1"/>
  <c r="AM7" i="1"/>
  <c r="AP2" i="1"/>
  <c r="AF10" i="1"/>
  <c r="AM1" i="1"/>
  <c r="AE10" i="1"/>
  <c r="AE11" i="1"/>
  <c r="AP6" i="1"/>
  <c r="AL2" i="1"/>
  <c r="AK10" i="1"/>
  <c r="AG6" i="1"/>
  <c r="AC2" i="1"/>
  <c r="AI9" i="1"/>
  <c r="AE5" i="1"/>
  <c r="AG12" i="1"/>
  <c r="AQ10" i="1"/>
  <c r="AO1" i="1"/>
  <c r="AF9" i="1"/>
  <c r="AQ4" i="1"/>
  <c r="AN11" i="1"/>
  <c r="AJ11" i="1"/>
  <c r="AM6" i="1"/>
  <c r="AI2" i="1"/>
  <c r="AD6" i="1"/>
  <c r="AG1" i="1"/>
  <c r="AE9" i="1"/>
  <c r="AP4" i="1"/>
  <c r="L25" i="1" l="1"/>
  <c r="P24" i="1"/>
  <c r="P25" i="1"/>
  <c r="P23" i="1"/>
  <c r="L26" i="1"/>
  <c r="K23" i="1"/>
  <c r="K24" i="1"/>
  <c r="K25" i="1"/>
  <c r="K26" i="1"/>
  <c r="L24" i="1"/>
  <c r="L23" i="1"/>
</calcChain>
</file>

<file path=xl/sharedStrings.xml><?xml version="1.0" encoding="utf-8"?>
<sst xmlns="http://schemas.openxmlformats.org/spreadsheetml/2006/main" count="102" uniqueCount="56">
  <si>
    <t>Sujal Patel</t>
  </si>
  <si>
    <t>Vandan Patel</t>
  </si>
  <si>
    <t>Dhavnit Badona</t>
  </si>
  <si>
    <t>Krish Tandel</t>
  </si>
  <si>
    <t>Krishna Sharma</t>
  </si>
  <si>
    <t>Parth Patel</t>
  </si>
  <si>
    <t>Dhruv k. patel</t>
  </si>
  <si>
    <t>Yug r. sharma</t>
  </si>
  <si>
    <t>Vedant d. patel</t>
  </si>
  <si>
    <t>Harshil d. patel</t>
  </si>
  <si>
    <t>Sr no.</t>
  </si>
  <si>
    <t>Student name</t>
  </si>
  <si>
    <t>MATHS</t>
  </si>
  <si>
    <t>FOEE</t>
  </si>
  <si>
    <t>ES</t>
  </si>
  <si>
    <t>BCP</t>
  </si>
  <si>
    <t>FOC</t>
  </si>
  <si>
    <t>ENGLISH</t>
  </si>
  <si>
    <t>TOTAL</t>
  </si>
  <si>
    <t>PER(%)</t>
  </si>
  <si>
    <t>GRADE</t>
  </si>
  <si>
    <t>RESULT</t>
  </si>
  <si>
    <t>ID</t>
  </si>
  <si>
    <t>Student Name</t>
  </si>
  <si>
    <t>Total</t>
  </si>
  <si>
    <t>Grade</t>
  </si>
  <si>
    <t>VLOOKUP</t>
  </si>
  <si>
    <t>Lookup</t>
  </si>
  <si>
    <t>Per</t>
  </si>
  <si>
    <t>Match</t>
  </si>
  <si>
    <t>Id</t>
  </si>
  <si>
    <t>Result</t>
  </si>
  <si>
    <t>Hlookup</t>
  </si>
  <si>
    <t>Position</t>
  </si>
  <si>
    <t>Index</t>
  </si>
  <si>
    <t>SUBTRACT</t>
  </si>
  <si>
    <t>AVERAGE</t>
  </si>
  <si>
    <t>ROW</t>
  </si>
  <si>
    <t>COLOUM</t>
  </si>
  <si>
    <t>Marks of subject</t>
  </si>
  <si>
    <t>Sum of Sr no.</t>
  </si>
  <si>
    <t>Row Labels</t>
  </si>
  <si>
    <t>(blank)</t>
  </si>
  <si>
    <t>Grand Total</t>
  </si>
  <si>
    <t>Sum of MATHS</t>
  </si>
  <si>
    <t>Sum of FOEE</t>
  </si>
  <si>
    <t>Sum of ES</t>
  </si>
  <si>
    <t>Sum of BCP</t>
  </si>
  <si>
    <t>Sum of FOC</t>
  </si>
  <si>
    <t>Sum of ENGLISH</t>
  </si>
  <si>
    <t>Sum of TOTAL</t>
  </si>
  <si>
    <t>Sum of PER(%)</t>
  </si>
  <si>
    <t>D</t>
  </si>
  <si>
    <t>F</t>
  </si>
  <si>
    <t>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</si>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</sst>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b/>
      <sz val="14"/>
      <color theme="1"/>
      <name val="Cascadia Code"/>
      <family val="3"/>
    </font>
    <font>
      <sz val="14"/>
      <color theme="1"/>
      <name val="MV Boli"/>
    </font>
    <font>
      <sz val="18"/>
      <color theme="1"/>
      <name val="Berlin Sans FB"/>
      <family val="2"/>
    </font>
    <font>
      <b/>
      <sz val="18"/>
      <color theme="1"/>
      <name val="Berlin Sans FB"/>
      <family val="2"/>
    </font>
    <font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Fill="1" applyBorder="1" applyAlignment="1">
      <alignment horizontal="center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6">
    <dxf>
      <fill>
        <gradientFill degree="45">
          <stop position="0">
            <color theme="5" tint="0.59999389629810485"/>
          </stop>
          <stop position="1">
            <color theme="4"/>
          </stop>
        </gradientFill>
      </fill>
      <border>
        <vertical/>
        <horizontal/>
      </border>
    </dxf>
    <dxf>
      <fill>
        <gradientFill type="path">
          <stop position="0">
            <color theme="0" tint="-0.1490218817712943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931.640198379631" createdVersion="8" refreshedVersion="8" minRefreshableVersion="3" recordCount="17" xr:uid="{EAFCB768-DC5E-4A52-9157-C1A24C0D2FEB}">
  <cacheSource type="worksheet">
    <worksheetSource ref="A1:L18" sheet="Sheet1"/>
  </cacheSource>
  <cacheFields count="12">
    <cacheField name="Sr no." numFmtId="0">
      <sharedItems containsString="0" containsBlank="1" containsNumber="1" containsInteger="1" minValue="1" maxValue="16"/>
    </cacheField>
    <cacheField name="Student name" numFmtId="0">
      <sharedItems containsBlank="1" count="11">
        <m/>
        <s v="Sujal Patel"/>
        <s v="Vandan Patel"/>
        <s v="Dhavnit Badona"/>
        <s v="Krish Tandel"/>
        <s v="Krishna Sharma"/>
        <s v="Parth Patel"/>
        <s v="Dhruv k. patel"/>
        <s v="Yug r. sharma"/>
        <s v="Vedant d. patel"/>
        <s v="Harshil d. patel"/>
      </sharedItems>
    </cacheField>
    <cacheField name="MATHS" numFmtId="0">
      <sharedItems containsString="0" containsBlank="1" containsNumber="1" containsInteger="1" minValue="40" maxValue="97"/>
    </cacheField>
    <cacheField name="FOEE" numFmtId="0">
      <sharedItems containsString="0" containsBlank="1" containsNumber="1" containsInteger="1" minValue="40" maxValue="89"/>
    </cacheField>
    <cacheField name="ES" numFmtId="0">
      <sharedItems containsString="0" containsBlank="1" containsNumber="1" containsInteger="1" minValue="44" maxValue="88"/>
    </cacheField>
    <cacheField name="BCP" numFmtId="0">
      <sharedItems containsString="0" containsBlank="1" containsNumber="1" containsInteger="1" minValue="43" maxValue="97"/>
    </cacheField>
    <cacheField name="FOC" numFmtId="0">
      <sharedItems containsString="0" containsBlank="1" containsNumber="1" containsInteger="1" minValue="43" maxValue="87"/>
    </cacheField>
    <cacheField name="ENGLISH" numFmtId="0">
      <sharedItems containsString="0" containsBlank="1" containsNumber="1" containsInteger="1" minValue="41" maxValue="91"/>
    </cacheField>
    <cacheField name="TOTAL" numFmtId="0">
      <sharedItems containsString="0" containsBlank="1" containsNumber="1" containsInteger="1" minValue="320" maxValue="432"/>
    </cacheField>
    <cacheField name="PER(%)" numFmtId="0">
      <sharedItems containsString="0" containsBlank="1" containsNumber="1" minValue="53.333333333333336" maxValue="72"/>
    </cacheField>
    <cacheField name="GRADE" numFmtId="0">
      <sharedItems containsBlank="1" count="4">
        <m/>
        <s v="C"/>
        <s v="F"/>
        <s v="D"/>
      </sharedItems>
    </cacheField>
    <cacheField name="RESULT" numFmtId="0">
      <sharedItems containsBlank="1" count="2">
        <m/>
        <s v="PA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m/>
    <x v="0"/>
    <m/>
    <m/>
    <m/>
    <m/>
    <m/>
    <m/>
    <m/>
    <m/>
    <x v="0"/>
    <x v="0"/>
  </r>
  <r>
    <n v="1"/>
    <x v="1"/>
    <n v="59"/>
    <n v="81"/>
    <n v="71"/>
    <n v="80"/>
    <n v="55"/>
    <n v="83"/>
    <n v="429"/>
    <n v="71.5"/>
    <x v="1"/>
    <x v="1"/>
  </r>
  <r>
    <n v="2"/>
    <x v="2"/>
    <n v="97"/>
    <n v="59"/>
    <n v="85"/>
    <n v="90"/>
    <n v="43"/>
    <n v="46"/>
    <n v="420"/>
    <n v="70"/>
    <x v="1"/>
    <x v="1"/>
  </r>
  <r>
    <n v="3"/>
    <x v="3"/>
    <n v="44"/>
    <n v="62"/>
    <n v="74"/>
    <n v="47"/>
    <n v="43"/>
    <n v="77"/>
    <n v="347"/>
    <n v="57.833333333333336"/>
    <x v="2"/>
    <x v="1"/>
  </r>
  <r>
    <n v="4"/>
    <x v="4"/>
    <n v="59"/>
    <n v="69"/>
    <n v="64"/>
    <n v="88"/>
    <n v="48"/>
    <n v="76"/>
    <n v="404"/>
    <n v="67.333333333333329"/>
    <x v="3"/>
    <x v="1"/>
  </r>
  <r>
    <n v="5"/>
    <x v="5"/>
    <n v="48"/>
    <n v="61"/>
    <n v="44"/>
    <n v="84"/>
    <n v="84"/>
    <n v="91"/>
    <n v="412"/>
    <n v="68.666666666666671"/>
    <x v="3"/>
    <x v="1"/>
  </r>
  <r>
    <n v="6"/>
    <x v="6"/>
    <n v="75"/>
    <n v="61"/>
    <n v="85"/>
    <n v="53"/>
    <n v="53"/>
    <n v="46"/>
    <n v="373"/>
    <n v="62.166666666666671"/>
    <x v="3"/>
    <x v="1"/>
  </r>
  <r>
    <n v="7"/>
    <x v="7"/>
    <n v="84"/>
    <n v="73"/>
    <n v="88"/>
    <n v="69"/>
    <n v="59"/>
    <n v="47"/>
    <n v="420"/>
    <n v="70"/>
    <x v="1"/>
    <x v="1"/>
  </r>
  <r>
    <n v="8"/>
    <x v="8"/>
    <n v="94"/>
    <n v="67"/>
    <n v="78"/>
    <n v="52"/>
    <n v="64"/>
    <n v="74"/>
    <n v="429"/>
    <n v="71.5"/>
    <x v="1"/>
    <x v="1"/>
  </r>
  <r>
    <n v="9"/>
    <x v="9"/>
    <n v="83"/>
    <n v="81"/>
    <n v="50"/>
    <n v="43"/>
    <n v="63"/>
    <n v="41"/>
    <n v="361"/>
    <n v="60.166666666666671"/>
    <x v="3"/>
    <x v="1"/>
  </r>
  <r>
    <n v="10"/>
    <x v="10"/>
    <n v="78"/>
    <n v="72"/>
    <n v="50"/>
    <n v="97"/>
    <n v="87"/>
    <n v="48"/>
    <n v="432"/>
    <n v="72"/>
    <x v="1"/>
    <x v="1"/>
  </r>
  <r>
    <n v="11"/>
    <x v="1"/>
    <n v="79"/>
    <n v="53"/>
    <n v="69"/>
    <n v="56"/>
    <n v="67"/>
    <n v="50"/>
    <n v="374"/>
    <n v="62.333333333333329"/>
    <x v="3"/>
    <x v="1"/>
  </r>
  <r>
    <n v="12"/>
    <x v="2"/>
    <n v="72"/>
    <n v="89"/>
    <n v="69"/>
    <n v="61"/>
    <n v="63"/>
    <n v="45"/>
    <n v="399"/>
    <n v="66.5"/>
    <x v="3"/>
    <x v="1"/>
  </r>
  <r>
    <n v="13"/>
    <x v="3"/>
    <n v="40"/>
    <n v="68"/>
    <n v="67"/>
    <n v="77"/>
    <n v="43"/>
    <n v="85"/>
    <n v="380"/>
    <n v="63.333333333333329"/>
    <x v="3"/>
    <x v="1"/>
  </r>
  <r>
    <n v="14"/>
    <x v="4"/>
    <n v="48"/>
    <n v="40"/>
    <n v="70"/>
    <n v="50"/>
    <n v="70"/>
    <n v="42"/>
    <n v="320"/>
    <n v="53.333333333333336"/>
    <x v="2"/>
    <x v="1"/>
  </r>
  <r>
    <n v="15"/>
    <x v="5"/>
    <n v="82"/>
    <n v="58"/>
    <n v="67"/>
    <n v="53"/>
    <n v="47"/>
    <n v="80"/>
    <n v="387"/>
    <n v="64.5"/>
    <x v="3"/>
    <x v="1"/>
  </r>
  <r>
    <n v="16"/>
    <x v="6"/>
    <n v="96"/>
    <n v="85"/>
    <n v="68"/>
    <n v="52"/>
    <n v="60"/>
    <n v="52"/>
    <n v="413"/>
    <n v="68.833333333333329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5E4E4-85A3-4685-9FE5-572A0B1C556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J41" firstHeaderRow="0" firstDataRow="1" firstDataCol="1"/>
  <pivotFields count="12">
    <pivotField dataField="1" showAll="0"/>
    <pivotField axis="axisRow" showAll="0">
      <items count="12">
        <item x="3"/>
        <item x="7"/>
        <item x="10"/>
        <item x="4"/>
        <item x="5"/>
        <item x="6"/>
        <item x="1"/>
        <item x="2"/>
        <item x="9"/>
        <item x="8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1"/>
    <field x="11"/>
    <field x="10"/>
  </rowFields>
  <rowItems count="38">
    <i>
      <x/>
    </i>
    <i r="1">
      <x/>
    </i>
    <i r="2">
      <x v="1"/>
    </i>
    <i r="2">
      <x v="2"/>
    </i>
    <i>
      <x v="1"/>
    </i>
    <i r="1">
      <x/>
    </i>
    <i r="2">
      <x/>
    </i>
    <i>
      <x v="2"/>
    </i>
    <i r="1">
      <x/>
    </i>
    <i r="2">
      <x/>
    </i>
    <i>
      <x v="3"/>
    </i>
    <i r="1">
      <x/>
    </i>
    <i r="2">
      <x v="1"/>
    </i>
    <i r="2">
      <x v="2"/>
    </i>
    <i>
      <x v="4"/>
    </i>
    <i r="1">
      <x/>
    </i>
    <i r="2">
      <x v="1"/>
    </i>
    <i>
      <x v="5"/>
    </i>
    <i r="1">
      <x/>
    </i>
    <i r="2">
      <x v="1"/>
    </i>
    <i>
      <x v="6"/>
    </i>
    <i r="1">
      <x/>
    </i>
    <i r="2">
      <x/>
    </i>
    <i r="2">
      <x v="1"/>
    </i>
    <i>
      <x v="7"/>
    </i>
    <i r="1">
      <x/>
    </i>
    <i r="2">
      <x/>
    </i>
    <i r="2">
      <x v="1"/>
    </i>
    <i>
      <x v="8"/>
    </i>
    <i r="1">
      <x/>
    </i>
    <i r="2">
      <x v="1"/>
    </i>
    <i>
      <x v="9"/>
    </i>
    <i r="1">
      <x/>
    </i>
    <i r="2">
      <x/>
    </i>
    <i>
      <x v="10"/>
    </i>
    <i r="1">
      <x v="1"/>
    </i>
    <i r="2"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Sr no." fld="0" baseField="0" baseItem="0"/>
    <dataField name="Sum of MATHS" fld="2" baseField="0" baseItem="0"/>
    <dataField name="Sum of FOEE" fld="3" baseField="0" baseItem="0"/>
    <dataField name="Sum of ES" fld="4" baseField="0" baseItem="0"/>
    <dataField name="Sum of BCP" fld="5" baseField="0" baseItem="0"/>
    <dataField name="Sum of FOC" fld="6" baseField="0" baseItem="0"/>
    <dataField name="Sum of ENGLISH" fld="7" baseField="0" baseItem="0"/>
    <dataField name="Sum of TOTAL" fld="8" baseField="0" baseItem="0"/>
    <dataField name="Sum of PER(%)" fld="9" baseField="0" baseItem="0"/>
  </dataFields>
  <formats count="28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1" type="button" dataOnly="0" labelOnly="1" outline="0" axis="axisRow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2">
          <reference field="1" count="1" selected="0">
            <x v="0"/>
          </reference>
          <reference field="11" count="1">
            <x v="0"/>
          </reference>
        </references>
      </pivotArea>
    </format>
    <format dxfId="29">
      <pivotArea dataOnly="0" labelOnly="1" fieldPosition="0">
        <references count="2">
          <reference field="1" count="1" selected="0">
            <x v="1"/>
          </reference>
          <reference field="11" count="1">
            <x v="0"/>
          </reference>
        </references>
      </pivotArea>
    </format>
    <format dxfId="28">
      <pivotArea dataOnly="0" labelOnly="1" fieldPosition="0">
        <references count="2">
          <reference field="1" count="1" selected="0">
            <x v="2"/>
          </reference>
          <reference field="11" count="1">
            <x v="0"/>
          </reference>
        </references>
      </pivotArea>
    </format>
    <format dxfId="27">
      <pivotArea dataOnly="0" labelOnly="1" fieldPosition="0">
        <references count="2">
          <reference field="1" count="1" selected="0">
            <x v="3"/>
          </reference>
          <reference field="11" count="1">
            <x v="0"/>
          </reference>
        </references>
      </pivotArea>
    </format>
    <format dxfId="26">
      <pivotArea dataOnly="0" labelOnly="1" fieldPosition="0">
        <references count="2">
          <reference field="1" count="1" selected="0">
            <x v="4"/>
          </reference>
          <reference field="11" count="1">
            <x v="0"/>
          </reference>
        </references>
      </pivotArea>
    </format>
    <format dxfId="25">
      <pivotArea dataOnly="0" labelOnly="1" fieldPosition="0">
        <references count="2">
          <reference field="1" count="1" selected="0">
            <x v="5"/>
          </reference>
          <reference field="11" count="1">
            <x v="0"/>
          </reference>
        </references>
      </pivotArea>
    </format>
    <format dxfId="24">
      <pivotArea dataOnly="0" labelOnly="1" fieldPosition="0">
        <references count="2">
          <reference field="1" count="1" selected="0">
            <x v="6"/>
          </reference>
          <reference field="11" count="1">
            <x v="0"/>
          </reference>
        </references>
      </pivotArea>
    </format>
    <format dxfId="23">
      <pivotArea dataOnly="0" labelOnly="1" fieldPosition="0">
        <references count="2">
          <reference field="1" count="1" selected="0">
            <x v="7"/>
          </reference>
          <reference field="11" count="1">
            <x v="0"/>
          </reference>
        </references>
      </pivotArea>
    </format>
    <format dxfId="22">
      <pivotArea dataOnly="0" labelOnly="1" fieldPosition="0">
        <references count="2">
          <reference field="1" count="1" selected="0">
            <x v="8"/>
          </reference>
          <reference field="11" count="1">
            <x v="0"/>
          </reference>
        </references>
      </pivotArea>
    </format>
    <format dxfId="21">
      <pivotArea dataOnly="0" labelOnly="1" fieldPosition="0">
        <references count="2">
          <reference field="1" count="1" selected="0">
            <x v="9"/>
          </reference>
          <reference field="11" count="1">
            <x v="0"/>
          </reference>
        </references>
      </pivotArea>
    </format>
    <format dxfId="20">
      <pivotArea dataOnly="0" labelOnly="1" fieldPosition="0">
        <references count="2">
          <reference field="1" count="1" selected="0">
            <x v="10"/>
          </reference>
          <reference field="11" count="1">
            <x v="1"/>
          </reference>
        </references>
      </pivotArea>
    </format>
    <format dxfId="19">
      <pivotArea dataOnly="0" labelOnly="1" fieldPosition="0">
        <references count="3">
          <reference field="1" count="1" selected="0">
            <x v="0"/>
          </reference>
          <reference field="10" count="2">
            <x v="1"/>
            <x v="2"/>
          </reference>
          <reference field="11" count="1" selected="0">
            <x v="0"/>
          </reference>
        </references>
      </pivotArea>
    </format>
    <format dxfId="18">
      <pivotArea dataOnly="0" labelOnly="1" fieldPosition="0">
        <references count="3">
          <reference field="1" count="1" selected="0">
            <x v="1"/>
          </reference>
          <reference field="10" count="1">
            <x v="0"/>
          </reference>
          <reference field="11" count="1" selected="0">
            <x v="0"/>
          </reference>
        </references>
      </pivotArea>
    </format>
    <format dxfId="17">
      <pivotArea dataOnly="0" labelOnly="1" fieldPosition="0">
        <references count="3">
          <reference field="1" count="1" selected="0">
            <x v="2"/>
          </reference>
          <reference field="10" count="1">
            <x v="0"/>
          </reference>
          <reference field="11" count="1" selected="0">
            <x v="0"/>
          </reference>
        </references>
      </pivotArea>
    </format>
    <format dxfId="16">
      <pivotArea dataOnly="0" labelOnly="1" fieldPosition="0">
        <references count="3">
          <reference field="1" count="1" selected="0">
            <x v="3"/>
          </reference>
          <reference field="10" count="2">
            <x v="1"/>
            <x v="2"/>
          </reference>
          <reference field="11" count="1" selected="0">
            <x v="0"/>
          </reference>
        </references>
      </pivotArea>
    </format>
    <format dxfId="15">
      <pivotArea dataOnly="0" labelOnly="1" fieldPosition="0">
        <references count="3">
          <reference field="1" count="1" selected="0">
            <x v="4"/>
          </reference>
          <reference field="10" count="1">
            <x v="1"/>
          </reference>
          <reference field="11" count="1" selected="0">
            <x v="0"/>
          </reference>
        </references>
      </pivotArea>
    </format>
    <format dxfId="14">
      <pivotArea dataOnly="0" labelOnly="1" fieldPosition="0">
        <references count="3">
          <reference field="1" count="1" selected="0">
            <x v="5"/>
          </reference>
          <reference field="10" count="1">
            <x v="1"/>
          </reference>
          <reference field="11" count="1" selected="0">
            <x v="0"/>
          </reference>
        </references>
      </pivotArea>
    </format>
    <format dxfId="13">
      <pivotArea dataOnly="0" labelOnly="1" fieldPosition="0">
        <references count="3">
          <reference field="1" count="1" selected="0">
            <x v="6"/>
          </reference>
          <reference field="10" count="2">
            <x v="0"/>
            <x v="1"/>
          </reference>
          <reference field="11" count="1" selected="0">
            <x v="0"/>
          </reference>
        </references>
      </pivotArea>
    </format>
    <format dxfId="12">
      <pivotArea dataOnly="0" labelOnly="1" fieldPosition="0">
        <references count="3">
          <reference field="1" count="1" selected="0">
            <x v="7"/>
          </reference>
          <reference field="10" count="2">
            <x v="0"/>
            <x v="1"/>
          </reference>
          <reference field="11" count="1" selected="0">
            <x v="0"/>
          </reference>
        </references>
      </pivotArea>
    </format>
    <format dxfId="11">
      <pivotArea dataOnly="0" labelOnly="1" fieldPosition="0">
        <references count="3">
          <reference field="1" count="1" selected="0">
            <x v="8"/>
          </reference>
          <reference field="10" count="1">
            <x v="1"/>
          </reference>
          <reference field="11" count="1" selected="0">
            <x v="0"/>
          </reference>
        </references>
      </pivotArea>
    </format>
    <format dxfId="10">
      <pivotArea dataOnly="0" labelOnly="1" fieldPosition="0">
        <references count="3">
          <reference field="1" count="1" selected="0">
            <x v="9"/>
          </reference>
          <reference field="10" count="1">
            <x v="0"/>
          </reference>
          <reference field="11" count="1" selected="0">
            <x v="0"/>
          </reference>
        </references>
      </pivotArea>
    </format>
    <format dxfId="9">
      <pivotArea dataOnly="0" labelOnly="1" fieldPosition="0">
        <references count="3">
          <reference field="1" count="1" selected="0">
            <x v="10"/>
          </reference>
          <reference field="10" count="1">
            <x v="3"/>
          </reference>
          <reference field="11" count="1" selected="0">
            <x v="1"/>
          </reference>
        </references>
      </pivotArea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FDA-0EE5-4598-A31E-F4C8F5CC2276}">
  <dimension ref="A3:J41"/>
  <sheetViews>
    <sheetView workbookViewId="0">
      <selection activeCell="J3" sqref="A3:J41"/>
    </sheetView>
  </sheetViews>
  <sheetFormatPr defaultRowHeight="14.4" x14ac:dyDescent="0.3"/>
  <cols>
    <col min="1" max="1" width="16.5546875" bestFit="1" customWidth="1"/>
    <col min="2" max="2" width="12.33203125" bestFit="1" customWidth="1"/>
    <col min="3" max="3" width="13.77734375" bestFit="1" customWidth="1"/>
    <col min="4" max="4" width="11.6640625" bestFit="1" customWidth="1"/>
    <col min="5" max="5" width="9.44140625" bestFit="1" customWidth="1"/>
    <col min="6" max="7" width="10.77734375" bestFit="1" customWidth="1"/>
    <col min="8" max="8" width="14.77734375" bestFit="1" customWidth="1"/>
    <col min="9" max="9" width="12.88671875" bestFit="1" customWidth="1"/>
    <col min="10" max="10" width="13.5546875" bestFit="1" customWidth="1"/>
  </cols>
  <sheetData>
    <row r="3" spans="1:10" x14ac:dyDescent="0.3">
      <c r="A3" s="8" t="s">
        <v>41</v>
      </c>
      <c r="B3" s="3" t="s">
        <v>40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</row>
    <row r="4" spans="1:10" x14ac:dyDescent="0.3">
      <c r="A4" s="9" t="s">
        <v>2</v>
      </c>
      <c r="B4" s="10">
        <v>16</v>
      </c>
      <c r="C4" s="10">
        <v>84</v>
      </c>
      <c r="D4" s="10">
        <v>130</v>
      </c>
      <c r="E4" s="10">
        <v>141</v>
      </c>
      <c r="F4" s="10">
        <v>124</v>
      </c>
      <c r="G4" s="10">
        <v>86</v>
      </c>
      <c r="H4" s="10">
        <v>162</v>
      </c>
      <c r="I4" s="10">
        <v>727</v>
      </c>
      <c r="J4" s="10">
        <v>121.16666666666666</v>
      </c>
    </row>
    <row r="5" spans="1:10" x14ac:dyDescent="0.3">
      <c r="A5" s="11" t="s">
        <v>55</v>
      </c>
      <c r="B5" s="10">
        <v>16</v>
      </c>
      <c r="C5" s="10">
        <v>84</v>
      </c>
      <c r="D5" s="10">
        <v>130</v>
      </c>
      <c r="E5" s="10">
        <v>141</v>
      </c>
      <c r="F5" s="10">
        <v>124</v>
      </c>
      <c r="G5" s="10">
        <v>86</v>
      </c>
      <c r="H5" s="10">
        <v>162</v>
      </c>
      <c r="I5" s="10">
        <v>727</v>
      </c>
      <c r="J5" s="10">
        <v>121.16666666666666</v>
      </c>
    </row>
    <row r="6" spans="1:10" x14ac:dyDescent="0.3">
      <c r="A6" s="12" t="s">
        <v>52</v>
      </c>
      <c r="B6" s="10">
        <v>13</v>
      </c>
      <c r="C6" s="10">
        <v>40</v>
      </c>
      <c r="D6" s="10">
        <v>68</v>
      </c>
      <c r="E6" s="10">
        <v>67</v>
      </c>
      <c r="F6" s="10">
        <v>77</v>
      </c>
      <c r="G6" s="10">
        <v>43</v>
      </c>
      <c r="H6" s="10">
        <v>85</v>
      </c>
      <c r="I6" s="10">
        <v>380</v>
      </c>
      <c r="J6" s="10">
        <v>63.333333333333329</v>
      </c>
    </row>
    <row r="7" spans="1:10" x14ac:dyDescent="0.3">
      <c r="A7" s="12" t="s">
        <v>53</v>
      </c>
      <c r="B7" s="10">
        <v>3</v>
      </c>
      <c r="C7" s="10">
        <v>44</v>
      </c>
      <c r="D7" s="10">
        <v>62</v>
      </c>
      <c r="E7" s="10">
        <v>74</v>
      </c>
      <c r="F7" s="10">
        <v>47</v>
      </c>
      <c r="G7" s="10">
        <v>43</v>
      </c>
      <c r="H7" s="10">
        <v>77</v>
      </c>
      <c r="I7" s="10">
        <v>347</v>
      </c>
      <c r="J7" s="10">
        <v>57.833333333333336</v>
      </c>
    </row>
    <row r="8" spans="1:10" x14ac:dyDescent="0.3">
      <c r="A8" s="9" t="s">
        <v>6</v>
      </c>
      <c r="B8" s="10">
        <v>7</v>
      </c>
      <c r="C8" s="10">
        <v>84</v>
      </c>
      <c r="D8" s="10">
        <v>73</v>
      </c>
      <c r="E8" s="10">
        <v>88</v>
      </c>
      <c r="F8" s="10">
        <v>69</v>
      </c>
      <c r="G8" s="10">
        <v>59</v>
      </c>
      <c r="H8" s="10">
        <v>47</v>
      </c>
      <c r="I8" s="10">
        <v>420</v>
      </c>
      <c r="J8" s="10">
        <v>70</v>
      </c>
    </row>
    <row r="9" spans="1:10" x14ac:dyDescent="0.3">
      <c r="A9" s="11" t="s">
        <v>55</v>
      </c>
      <c r="B9" s="10">
        <v>7</v>
      </c>
      <c r="C9" s="10">
        <v>84</v>
      </c>
      <c r="D9" s="10">
        <v>73</v>
      </c>
      <c r="E9" s="10">
        <v>88</v>
      </c>
      <c r="F9" s="10">
        <v>69</v>
      </c>
      <c r="G9" s="10">
        <v>59</v>
      </c>
      <c r="H9" s="10">
        <v>47</v>
      </c>
      <c r="I9" s="10">
        <v>420</v>
      </c>
      <c r="J9" s="10">
        <v>70</v>
      </c>
    </row>
    <row r="10" spans="1:10" x14ac:dyDescent="0.3">
      <c r="A10" s="12" t="s">
        <v>54</v>
      </c>
      <c r="B10" s="10">
        <v>7</v>
      </c>
      <c r="C10" s="10">
        <v>84</v>
      </c>
      <c r="D10" s="10">
        <v>73</v>
      </c>
      <c r="E10" s="10">
        <v>88</v>
      </c>
      <c r="F10" s="10">
        <v>69</v>
      </c>
      <c r="G10" s="10">
        <v>59</v>
      </c>
      <c r="H10" s="10">
        <v>47</v>
      </c>
      <c r="I10" s="10">
        <v>420</v>
      </c>
      <c r="J10" s="10">
        <v>70</v>
      </c>
    </row>
    <row r="11" spans="1:10" x14ac:dyDescent="0.3">
      <c r="A11" s="9" t="s">
        <v>9</v>
      </c>
      <c r="B11" s="10">
        <v>10</v>
      </c>
      <c r="C11" s="10">
        <v>78</v>
      </c>
      <c r="D11" s="10">
        <v>72</v>
      </c>
      <c r="E11" s="10">
        <v>50</v>
      </c>
      <c r="F11" s="10">
        <v>97</v>
      </c>
      <c r="G11" s="10">
        <v>87</v>
      </c>
      <c r="H11" s="10">
        <v>48</v>
      </c>
      <c r="I11" s="10">
        <v>432</v>
      </c>
      <c r="J11" s="10">
        <v>72</v>
      </c>
    </row>
    <row r="12" spans="1:10" x14ac:dyDescent="0.3">
      <c r="A12" s="11" t="s">
        <v>55</v>
      </c>
      <c r="B12" s="10">
        <v>10</v>
      </c>
      <c r="C12" s="10">
        <v>78</v>
      </c>
      <c r="D12" s="10">
        <v>72</v>
      </c>
      <c r="E12" s="10">
        <v>50</v>
      </c>
      <c r="F12" s="10">
        <v>97</v>
      </c>
      <c r="G12" s="10">
        <v>87</v>
      </c>
      <c r="H12" s="10">
        <v>48</v>
      </c>
      <c r="I12" s="10">
        <v>432</v>
      </c>
      <c r="J12" s="10">
        <v>72</v>
      </c>
    </row>
    <row r="13" spans="1:10" x14ac:dyDescent="0.3">
      <c r="A13" s="12" t="s">
        <v>54</v>
      </c>
      <c r="B13" s="10">
        <v>10</v>
      </c>
      <c r="C13" s="10">
        <v>78</v>
      </c>
      <c r="D13" s="10">
        <v>72</v>
      </c>
      <c r="E13" s="10">
        <v>50</v>
      </c>
      <c r="F13" s="10">
        <v>97</v>
      </c>
      <c r="G13" s="10">
        <v>87</v>
      </c>
      <c r="H13" s="10">
        <v>48</v>
      </c>
      <c r="I13" s="10">
        <v>432</v>
      </c>
      <c r="J13" s="10">
        <v>72</v>
      </c>
    </row>
    <row r="14" spans="1:10" x14ac:dyDescent="0.3">
      <c r="A14" s="9" t="s">
        <v>3</v>
      </c>
      <c r="B14" s="10">
        <v>18</v>
      </c>
      <c r="C14" s="10">
        <v>107</v>
      </c>
      <c r="D14" s="10">
        <v>109</v>
      </c>
      <c r="E14" s="10">
        <v>134</v>
      </c>
      <c r="F14" s="10">
        <v>138</v>
      </c>
      <c r="G14" s="10">
        <v>118</v>
      </c>
      <c r="H14" s="10">
        <v>118</v>
      </c>
      <c r="I14" s="10">
        <v>724</v>
      </c>
      <c r="J14" s="10">
        <v>120.66666666666666</v>
      </c>
    </row>
    <row r="15" spans="1:10" x14ac:dyDescent="0.3">
      <c r="A15" s="11" t="s">
        <v>55</v>
      </c>
      <c r="B15" s="10">
        <v>18</v>
      </c>
      <c r="C15" s="10">
        <v>107</v>
      </c>
      <c r="D15" s="10">
        <v>109</v>
      </c>
      <c r="E15" s="10">
        <v>134</v>
      </c>
      <c r="F15" s="10">
        <v>138</v>
      </c>
      <c r="G15" s="10">
        <v>118</v>
      </c>
      <c r="H15" s="10">
        <v>118</v>
      </c>
      <c r="I15" s="10">
        <v>724</v>
      </c>
      <c r="J15" s="10">
        <v>120.66666666666666</v>
      </c>
    </row>
    <row r="16" spans="1:10" x14ac:dyDescent="0.3">
      <c r="A16" s="12" t="s">
        <v>52</v>
      </c>
      <c r="B16" s="10">
        <v>4</v>
      </c>
      <c r="C16" s="10">
        <v>59</v>
      </c>
      <c r="D16" s="10">
        <v>69</v>
      </c>
      <c r="E16" s="10">
        <v>64</v>
      </c>
      <c r="F16" s="10">
        <v>88</v>
      </c>
      <c r="G16" s="10">
        <v>48</v>
      </c>
      <c r="H16" s="10">
        <v>76</v>
      </c>
      <c r="I16" s="10">
        <v>404</v>
      </c>
      <c r="J16" s="10">
        <v>67.333333333333329</v>
      </c>
    </row>
    <row r="17" spans="1:10" x14ac:dyDescent="0.3">
      <c r="A17" s="12" t="s">
        <v>53</v>
      </c>
      <c r="B17" s="10">
        <v>14</v>
      </c>
      <c r="C17" s="10">
        <v>48</v>
      </c>
      <c r="D17" s="10">
        <v>40</v>
      </c>
      <c r="E17" s="10">
        <v>70</v>
      </c>
      <c r="F17" s="10">
        <v>50</v>
      </c>
      <c r="G17" s="10">
        <v>70</v>
      </c>
      <c r="H17" s="10">
        <v>42</v>
      </c>
      <c r="I17" s="10">
        <v>320</v>
      </c>
      <c r="J17" s="10">
        <v>53.333333333333336</v>
      </c>
    </row>
    <row r="18" spans="1:10" x14ac:dyDescent="0.3">
      <c r="A18" s="9" t="s">
        <v>4</v>
      </c>
      <c r="B18" s="10">
        <v>20</v>
      </c>
      <c r="C18" s="10">
        <v>130</v>
      </c>
      <c r="D18" s="10">
        <v>119</v>
      </c>
      <c r="E18" s="10">
        <v>111</v>
      </c>
      <c r="F18" s="10">
        <v>137</v>
      </c>
      <c r="G18" s="10">
        <v>131</v>
      </c>
      <c r="H18" s="10">
        <v>171</v>
      </c>
      <c r="I18" s="10">
        <v>799</v>
      </c>
      <c r="J18" s="10">
        <v>133.16666666666669</v>
      </c>
    </row>
    <row r="19" spans="1:10" x14ac:dyDescent="0.3">
      <c r="A19" s="11" t="s">
        <v>55</v>
      </c>
      <c r="B19" s="10">
        <v>20</v>
      </c>
      <c r="C19" s="10">
        <v>130</v>
      </c>
      <c r="D19" s="10">
        <v>119</v>
      </c>
      <c r="E19" s="10">
        <v>111</v>
      </c>
      <c r="F19" s="10">
        <v>137</v>
      </c>
      <c r="G19" s="10">
        <v>131</v>
      </c>
      <c r="H19" s="10">
        <v>171</v>
      </c>
      <c r="I19" s="10">
        <v>799</v>
      </c>
      <c r="J19" s="10">
        <v>133.16666666666669</v>
      </c>
    </row>
    <row r="20" spans="1:10" x14ac:dyDescent="0.3">
      <c r="A20" s="12" t="s">
        <v>52</v>
      </c>
      <c r="B20" s="10">
        <v>20</v>
      </c>
      <c r="C20" s="10">
        <v>130</v>
      </c>
      <c r="D20" s="10">
        <v>119</v>
      </c>
      <c r="E20" s="10">
        <v>111</v>
      </c>
      <c r="F20" s="10">
        <v>137</v>
      </c>
      <c r="G20" s="10">
        <v>131</v>
      </c>
      <c r="H20" s="10">
        <v>171</v>
      </c>
      <c r="I20" s="10">
        <v>799</v>
      </c>
      <c r="J20" s="10">
        <v>133.16666666666669</v>
      </c>
    </row>
    <row r="21" spans="1:10" x14ac:dyDescent="0.3">
      <c r="A21" s="9" t="s">
        <v>5</v>
      </c>
      <c r="B21" s="10">
        <v>22</v>
      </c>
      <c r="C21" s="10">
        <v>171</v>
      </c>
      <c r="D21" s="10">
        <v>146</v>
      </c>
      <c r="E21" s="10">
        <v>153</v>
      </c>
      <c r="F21" s="10">
        <v>105</v>
      </c>
      <c r="G21" s="10">
        <v>113</v>
      </c>
      <c r="H21" s="10">
        <v>98</v>
      </c>
      <c r="I21" s="10">
        <v>786</v>
      </c>
      <c r="J21" s="10">
        <v>131</v>
      </c>
    </row>
    <row r="22" spans="1:10" x14ac:dyDescent="0.3">
      <c r="A22" s="11" t="s">
        <v>55</v>
      </c>
      <c r="B22" s="10">
        <v>22</v>
      </c>
      <c r="C22" s="10">
        <v>171</v>
      </c>
      <c r="D22" s="10">
        <v>146</v>
      </c>
      <c r="E22" s="10">
        <v>153</v>
      </c>
      <c r="F22" s="10">
        <v>105</v>
      </c>
      <c r="G22" s="10">
        <v>113</v>
      </c>
      <c r="H22" s="10">
        <v>98</v>
      </c>
      <c r="I22" s="10">
        <v>786</v>
      </c>
      <c r="J22" s="10">
        <v>131</v>
      </c>
    </row>
    <row r="23" spans="1:10" x14ac:dyDescent="0.3">
      <c r="A23" s="12" t="s">
        <v>52</v>
      </c>
      <c r="B23" s="10">
        <v>22</v>
      </c>
      <c r="C23" s="10">
        <v>171</v>
      </c>
      <c r="D23" s="10">
        <v>146</v>
      </c>
      <c r="E23" s="10">
        <v>153</v>
      </c>
      <c r="F23" s="10">
        <v>105</v>
      </c>
      <c r="G23" s="10">
        <v>113</v>
      </c>
      <c r="H23" s="10">
        <v>98</v>
      </c>
      <c r="I23" s="10">
        <v>786</v>
      </c>
      <c r="J23" s="10">
        <v>131</v>
      </c>
    </row>
    <row r="24" spans="1:10" x14ac:dyDescent="0.3">
      <c r="A24" s="9" t="s">
        <v>0</v>
      </c>
      <c r="B24" s="10">
        <v>12</v>
      </c>
      <c r="C24" s="10">
        <v>138</v>
      </c>
      <c r="D24" s="10">
        <v>134</v>
      </c>
      <c r="E24" s="10">
        <v>140</v>
      </c>
      <c r="F24" s="10">
        <v>136</v>
      </c>
      <c r="G24" s="10">
        <v>122</v>
      </c>
      <c r="H24" s="10">
        <v>133</v>
      </c>
      <c r="I24" s="10">
        <v>803</v>
      </c>
      <c r="J24" s="10">
        <v>133.83333333333331</v>
      </c>
    </row>
    <row r="25" spans="1:10" x14ac:dyDescent="0.3">
      <c r="A25" s="11" t="s">
        <v>55</v>
      </c>
      <c r="B25" s="10">
        <v>12</v>
      </c>
      <c r="C25" s="10">
        <v>138</v>
      </c>
      <c r="D25" s="10">
        <v>134</v>
      </c>
      <c r="E25" s="10">
        <v>140</v>
      </c>
      <c r="F25" s="10">
        <v>136</v>
      </c>
      <c r="G25" s="10">
        <v>122</v>
      </c>
      <c r="H25" s="10">
        <v>133</v>
      </c>
      <c r="I25" s="10">
        <v>803</v>
      </c>
      <c r="J25" s="10">
        <v>133.83333333333331</v>
      </c>
    </row>
    <row r="26" spans="1:10" x14ac:dyDescent="0.3">
      <c r="A26" s="12" t="s">
        <v>54</v>
      </c>
      <c r="B26" s="10">
        <v>1</v>
      </c>
      <c r="C26" s="10">
        <v>59</v>
      </c>
      <c r="D26" s="10">
        <v>81</v>
      </c>
      <c r="E26" s="10">
        <v>71</v>
      </c>
      <c r="F26" s="10">
        <v>80</v>
      </c>
      <c r="G26" s="10">
        <v>55</v>
      </c>
      <c r="H26" s="10">
        <v>83</v>
      </c>
      <c r="I26" s="10">
        <v>429</v>
      </c>
      <c r="J26" s="10">
        <v>71.5</v>
      </c>
    </row>
    <row r="27" spans="1:10" x14ac:dyDescent="0.3">
      <c r="A27" s="12" t="s">
        <v>52</v>
      </c>
      <c r="B27" s="10">
        <v>11</v>
      </c>
      <c r="C27" s="10">
        <v>79</v>
      </c>
      <c r="D27" s="10">
        <v>53</v>
      </c>
      <c r="E27" s="10">
        <v>69</v>
      </c>
      <c r="F27" s="10">
        <v>56</v>
      </c>
      <c r="G27" s="10">
        <v>67</v>
      </c>
      <c r="H27" s="10">
        <v>50</v>
      </c>
      <c r="I27" s="10">
        <v>374</v>
      </c>
      <c r="J27" s="10">
        <v>62.333333333333329</v>
      </c>
    </row>
    <row r="28" spans="1:10" x14ac:dyDescent="0.3">
      <c r="A28" s="9" t="s">
        <v>1</v>
      </c>
      <c r="B28" s="10">
        <v>14</v>
      </c>
      <c r="C28" s="10">
        <v>169</v>
      </c>
      <c r="D28" s="10">
        <v>148</v>
      </c>
      <c r="E28" s="10">
        <v>154</v>
      </c>
      <c r="F28" s="10">
        <v>151</v>
      </c>
      <c r="G28" s="10">
        <v>106</v>
      </c>
      <c r="H28" s="10">
        <v>91</v>
      </c>
      <c r="I28" s="10">
        <v>819</v>
      </c>
      <c r="J28" s="10">
        <v>136.5</v>
      </c>
    </row>
    <row r="29" spans="1:10" x14ac:dyDescent="0.3">
      <c r="A29" s="11" t="s">
        <v>55</v>
      </c>
      <c r="B29" s="10">
        <v>14</v>
      </c>
      <c r="C29" s="10">
        <v>169</v>
      </c>
      <c r="D29" s="10">
        <v>148</v>
      </c>
      <c r="E29" s="10">
        <v>154</v>
      </c>
      <c r="F29" s="10">
        <v>151</v>
      </c>
      <c r="G29" s="10">
        <v>106</v>
      </c>
      <c r="H29" s="10">
        <v>91</v>
      </c>
      <c r="I29" s="10">
        <v>819</v>
      </c>
      <c r="J29" s="10">
        <v>136.5</v>
      </c>
    </row>
    <row r="30" spans="1:10" x14ac:dyDescent="0.3">
      <c r="A30" s="12" t="s">
        <v>54</v>
      </c>
      <c r="B30" s="10">
        <v>2</v>
      </c>
      <c r="C30" s="10">
        <v>97</v>
      </c>
      <c r="D30" s="10">
        <v>59</v>
      </c>
      <c r="E30" s="10">
        <v>85</v>
      </c>
      <c r="F30" s="10">
        <v>90</v>
      </c>
      <c r="G30" s="10">
        <v>43</v>
      </c>
      <c r="H30" s="10">
        <v>46</v>
      </c>
      <c r="I30" s="10">
        <v>420</v>
      </c>
      <c r="J30" s="10">
        <v>70</v>
      </c>
    </row>
    <row r="31" spans="1:10" x14ac:dyDescent="0.3">
      <c r="A31" s="12" t="s">
        <v>52</v>
      </c>
      <c r="B31" s="10">
        <v>12</v>
      </c>
      <c r="C31" s="10">
        <v>72</v>
      </c>
      <c r="D31" s="10">
        <v>89</v>
      </c>
      <c r="E31" s="10">
        <v>69</v>
      </c>
      <c r="F31" s="10">
        <v>61</v>
      </c>
      <c r="G31" s="10">
        <v>63</v>
      </c>
      <c r="H31" s="10">
        <v>45</v>
      </c>
      <c r="I31" s="10">
        <v>399</v>
      </c>
      <c r="J31" s="10">
        <v>66.5</v>
      </c>
    </row>
    <row r="32" spans="1:10" x14ac:dyDescent="0.3">
      <c r="A32" s="9" t="s">
        <v>8</v>
      </c>
      <c r="B32" s="10">
        <v>9</v>
      </c>
      <c r="C32" s="10">
        <v>83</v>
      </c>
      <c r="D32" s="10">
        <v>81</v>
      </c>
      <c r="E32" s="10">
        <v>50</v>
      </c>
      <c r="F32" s="10">
        <v>43</v>
      </c>
      <c r="G32" s="10">
        <v>63</v>
      </c>
      <c r="H32" s="10">
        <v>41</v>
      </c>
      <c r="I32" s="10">
        <v>361</v>
      </c>
      <c r="J32" s="10">
        <v>60.166666666666671</v>
      </c>
    </row>
    <row r="33" spans="1:10" x14ac:dyDescent="0.3">
      <c r="A33" s="11" t="s">
        <v>55</v>
      </c>
      <c r="B33" s="10">
        <v>9</v>
      </c>
      <c r="C33" s="10">
        <v>83</v>
      </c>
      <c r="D33" s="10">
        <v>81</v>
      </c>
      <c r="E33" s="10">
        <v>50</v>
      </c>
      <c r="F33" s="10">
        <v>43</v>
      </c>
      <c r="G33" s="10">
        <v>63</v>
      </c>
      <c r="H33" s="10">
        <v>41</v>
      </c>
      <c r="I33" s="10">
        <v>361</v>
      </c>
      <c r="J33" s="10">
        <v>60.166666666666671</v>
      </c>
    </row>
    <row r="34" spans="1:10" x14ac:dyDescent="0.3">
      <c r="A34" s="12" t="s">
        <v>52</v>
      </c>
      <c r="B34" s="10">
        <v>9</v>
      </c>
      <c r="C34" s="10">
        <v>83</v>
      </c>
      <c r="D34" s="10">
        <v>81</v>
      </c>
      <c r="E34" s="10">
        <v>50</v>
      </c>
      <c r="F34" s="10">
        <v>43</v>
      </c>
      <c r="G34" s="10">
        <v>63</v>
      </c>
      <c r="H34" s="10">
        <v>41</v>
      </c>
      <c r="I34" s="10">
        <v>361</v>
      </c>
      <c r="J34" s="10">
        <v>60.166666666666671</v>
      </c>
    </row>
    <row r="35" spans="1:10" x14ac:dyDescent="0.3">
      <c r="A35" s="9" t="s">
        <v>7</v>
      </c>
      <c r="B35" s="10">
        <v>8</v>
      </c>
      <c r="C35" s="10">
        <v>94</v>
      </c>
      <c r="D35" s="10">
        <v>67</v>
      </c>
      <c r="E35" s="10">
        <v>78</v>
      </c>
      <c r="F35" s="10">
        <v>52</v>
      </c>
      <c r="G35" s="10">
        <v>64</v>
      </c>
      <c r="H35" s="10">
        <v>74</v>
      </c>
      <c r="I35" s="10">
        <v>429</v>
      </c>
      <c r="J35" s="10">
        <v>71.5</v>
      </c>
    </row>
    <row r="36" spans="1:10" x14ac:dyDescent="0.3">
      <c r="A36" s="11" t="s">
        <v>55</v>
      </c>
      <c r="B36" s="10">
        <v>8</v>
      </c>
      <c r="C36" s="10">
        <v>94</v>
      </c>
      <c r="D36" s="10">
        <v>67</v>
      </c>
      <c r="E36" s="10">
        <v>78</v>
      </c>
      <c r="F36" s="10">
        <v>52</v>
      </c>
      <c r="G36" s="10">
        <v>64</v>
      </c>
      <c r="H36" s="10">
        <v>74</v>
      </c>
      <c r="I36" s="10">
        <v>429</v>
      </c>
      <c r="J36" s="10">
        <v>71.5</v>
      </c>
    </row>
    <row r="37" spans="1:10" x14ac:dyDescent="0.3">
      <c r="A37" s="12" t="s">
        <v>54</v>
      </c>
      <c r="B37" s="10">
        <v>8</v>
      </c>
      <c r="C37" s="10">
        <v>94</v>
      </c>
      <c r="D37" s="10">
        <v>67</v>
      </c>
      <c r="E37" s="10">
        <v>78</v>
      </c>
      <c r="F37" s="10">
        <v>52</v>
      </c>
      <c r="G37" s="10">
        <v>64</v>
      </c>
      <c r="H37" s="10">
        <v>74</v>
      </c>
      <c r="I37" s="10">
        <v>429</v>
      </c>
      <c r="J37" s="10">
        <v>71.5</v>
      </c>
    </row>
    <row r="38" spans="1:10" x14ac:dyDescent="0.3">
      <c r="A38" s="9" t="s">
        <v>42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3">
      <c r="A39" s="11" t="s">
        <v>42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0" x14ac:dyDescent="0.3">
      <c r="A40" s="12" t="s">
        <v>42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3">
      <c r="A41" s="9" t="s">
        <v>43</v>
      </c>
      <c r="B41" s="10">
        <v>136</v>
      </c>
      <c r="C41" s="10">
        <v>1138</v>
      </c>
      <c r="D41" s="10">
        <v>1079</v>
      </c>
      <c r="E41" s="10">
        <v>1099</v>
      </c>
      <c r="F41" s="10">
        <v>1052</v>
      </c>
      <c r="G41" s="10">
        <v>949</v>
      </c>
      <c r="H41" s="10">
        <v>983</v>
      </c>
      <c r="I41" s="10">
        <v>6300</v>
      </c>
      <c r="J41" s="10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BFB2-CCDF-4593-AB15-928B15823CBC}">
  <dimension ref="A1:AQ26"/>
  <sheetViews>
    <sheetView tabSelected="1" zoomScale="55" zoomScaleNormal="55" workbookViewId="0">
      <selection activeCell="V14" sqref="V14"/>
    </sheetView>
  </sheetViews>
  <sheetFormatPr defaultRowHeight="14.4" x14ac:dyDescent="0.3"/>
  <cols>
    <col min="1" max="1" width="8.33203125" customWidth="1"/>
    <col min="2" max="2" width="33.33203125" customWidth="1"/>
    <col min="3" max="3" width="12.33203125" customWidth="1"/>
    <col min="4" max="4" width="12.109375" customWidth="1"/>
    <col min="6" max="6" width="11.21875" customWidth="1"/>
    <col min="7" max="7" width="21.44140625" customWidth="1"/>
    <col min="8" max="8" width="19.109375" customWidth="1"/>
    <col min="9" max="9" width="19" customWidth="1"/>
    <col min="10" max="10" width="10.33203125" customWidth="1"/>
    <col min="11" max="11" width="26.21875" customWidth="1"/>
    <col min="13" max="13" width="19.21875" customWidth="1"/>
    <col min="14" max="14" width="13.44140625" customWidth="1"/>
    <col min="15" max="15" width="21.44140625" customWidth="1"/>
    <col min="16" max="16" width="8.88671875" customWidth="1"/>
    <col min="18" max="18" width="19.21875" customWidth="1"/>
    <col min="25" max="25" width="16.88671875" customWidth="1"/>
    <col min="28" max="28" width="16.21875" customWidth="1"/>
  </cols>
  <sheetData>
    <row r="1" spans="1:43" ht="15.6" x14ac:dyDescent="0.3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7" t="s">
        <v>35</v>
      </c>
      <c r="N1" s="7" t="s">
        <v>36</v>
      </c>
      <c r="AC1" t="str">
        <f t="array" ref="AC1:AQ12">TRANSPOSE(IF(A1:L18="","",A1:L18))</f>
        <v>Sr no.</v>
      </c>
      <c r="AD1" t="str">
        <v/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10</v>
      </c>
      <c r="AO1">
        <v>11</v>
      </c>
      <c r="AP1">
        <v>12</v>
      </c>
      <c r="AQ1">
        <v>13</v>
      </c>
    </row>
    <row r="2" spans="1:4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AC2" t="str">
        <v>Student name</v>
      </c>
      <c r="AD2" t="str">
        <v/>
      </c>
      <c r="AE2" t="str">
        <v>Sujal Patel</v>
      </c>
      <c r="AF2" t="str">
        <v>Vandan Patel</v>
      </c>
      <c r="AG2" t="str">
        <v>Dhavnit Badona</v>
      </c>
      <c r="AH2" t="str">
        <v>Krish Tandel</v>
      </c>
      <c r="AI2" t="str">
        <v>Krishna Sharma</v>
      </c>
      <c r="AJ2" t="str">
        <v>Parth Patel</v>
      </c>
      <c r="AK2" t="str">
        <v>Dhruv k. patel</v>
      </c>
      <c r="AL2" t="str">
        <v>Yug r. sharma</v>
      </c>
      <c r="AM2" t="str">
        <v>Vedant d. patel</v>
      </c>
      <c r="AN2" t="str">
        <v>Harshil d. patel</v>
      </c>
      <c r="AO2" t="str">
        <v>Sujal Patel</v>
      </c>
      <c r="AP2" t="str">
        <v>Vandan Patel</v>
      </c>
      <c r="AQ2" t="str">
        <v>Dhavnit Badona</v>
      </c>
    </row>
    <row r="3" spans="1:43" ht="19.8" x14ac:dyDescent="0.4">
      <c r="A3" s="4">
        <v>1</v>
      </c>
      <c r="B3" s="5" t="s">
        <v>0</v>
      </c>
      <c r="C3" s="6">
        <f ca="1">RANDBETWEEN(40,97)</f>
        <v>92</v>
      </c>
      <c r="D3" s="6">
        <f t="shared" ref="D3:H18" ca="1" si="0">RANDBETWEEN(40,97)</f>
        <v>85</v>
      </c>
      <c r="E3" s="6">
        <f t="shared" ca="1" si="0"/>
        <v>65</v>
      </c>
      <c r="F3" s="6">
        <f t="shared" ca="1" si="0"/>
        <v>89</v>
      </c>
      <c r="G3" s="6">
        <f t="shared" ca="1" si="0"/>
        <v>43</v>
      </c>
      <c r="H3" s="6">
        <f t="shared" ca="1" si="0"/>
        <v>95</v>
      </c>
      <c r="I3" s="6">
        <f ca="1">SUM(C3:H3)</f>
        <v>469</v>
      </c>
      <c r="J3" s="6">
        <f ca="1">I3/600*100</f>
        <v>78.166666666666657</v>
      </c>
      <c r="K3" s="6" t="str">
        <f ca="1">IF(J3&gt;=90,"A",IF(J3&gt;=80,"B",IF(J3&gt;=70,"C",IF(J3&gt;=60,"D","F"))))</f>
        <v>C</v>
      </c>
      <c r="L3" s="6" t="str">
        <f ca="1">IF(COUNTIF(C3:H3,"&gt;=33")&gt;=5, "PASS",IF(COUNTIF(C3:H3,",33")&gt;=3, "FAIL","COMPARTMENT"))</f>
        <v>PASS</v>
      </c>
      <c r="M3" s="16">
        <f ca="1">(C3:C18)-(D3:D18)</f>
        <v>7</v>
      </c>
      <c r="N3" s="16">
        <f ca="1">AVERAGE(C3,D3,E3,F3,G3,H3)</f>
        <v>78.166666666666671</v>
      </c>
      <c r="AC3" t="str">
        <v>MATHS</v>
      </c>
      <c r="AD3" t="str">
        <v/>
      </c>
      <c r="AE3">
        <f ca="1"/>
        <v>92</v>
      </c>
      <c r="AF3">
        <f ca="1"/>
        <v>44</v>
      </c>
      <c r="AG3">
        <f ca="1"/>
        <v>44</v>
      </c>
      <c r="AH3">
        <f ca="1"/>
        <v>74</v>
      </c>
      <c r="AI3">
        <f ca="1"/>
        <v>57</v>
      </c>
      <c r="AJ3">
        <f ca="1"/>
        <v>46</v>
      </c>
      <c r="AK3">
        <f ca="1"/>
        <v>55</v>
      </c>
      <c r="AL3">
        <f ca="1"/>
        <v>77</v>
      </c>
      <c r="AM3">
        <f ca="1"/>
        <v>94</v>
      </c>
      <c r="AN3">
        <f ca="1"/>
        <v>77</v>
      </c>
      <c r="AO3">
        <f ca="1"/>
        <v>64</v>
      </c>
      <c r="AP3">
        <f ca="1"/>
        <v>63</v>
      </c>
      <c r="AQ3">
        <f ca="1"/>
        <v>85</v>
      </c>
    </row>
    <row r="4" spans="1:43" ht="19.8" x14ac:dyDescent="0.4">
      <c r="A4" s="4">
        <v>2</v>
      </c>
      <c r="B4" s="5" t="s">
        <v>1</v>
      </c>
      <c r="C4" s="6">
        <f t="shared" ref="C4:C18" ca="1" si="1">RANDBETWEEN(40,97)</f>
        <v>44</v>
      </c>
      <c r="D4" s="6">
        <f t="shared" ca="1" si="0"/>
        <v>80</v>
      </c>
      <c r="E4" s="6">
        <f t="shared" ca="1" si="0"/>
        <v>77</v>
      </c>
      <c r="F4" s="6">
        <f t="shared" ca="1" si="0"/>
        <v>40</v>
      </c>
      <c r="G4" s="6">
        <f t="shared" ca="1" si="0"/>
        <v>96</v>
      </c>
      <c r="H4" s="6">
        <f t="shared" ca="1" si="0"/>
        <v>70</v>
      </c>
      <c r="I4" s="6">
        <f t="shared" ref="I4:I18" ca="1" si="2">SUM(C4:H4)</f>
        <v>407</v>
      </c>
      <c r="J4" s="6">
        <f ca="1">I4/600*100</f>
        <v>67.833333333333329</v>
      </c>
      <c r="K4" s="6" t="str">
        <f t="shared" ref="K4:K18" ca="1" si="3">IF(J4&gt;=90,"A",IF(J4&gt;=80,"B",IF(J4&gt;=70,"C",IF(J4&gt;=60,"D","F"))))</f>
        <v>D</v>
      </c>
      <c r="L4" s="6" t="str">
        <f t="shared" ref="L4:L18" ca="1" si="4">IF(COUNTIF(C4:H4,"&gt;=33")&gt;=5, "PASS",IF(COUNTIF(C4:H4,",33")&gt;=3, "FAIL","COMPARTMENT"))</f>
        <v>PASS</v>
      </c>
      <c r="M4" s="16">
        <f t="shared" ref="M4:M18" ca="1" si="5">(C4:C19)-(D4:D19)</f>
        <v>-36</v>
      </c>
      <c r="N4" s="16">
        <f t="shared" ref="N4:N18" ca="1" si="6">AVERAGE(C4,D4,E4,F4,G4,H4)</f>
        <v>67.833333333333329</v>
      </c>
      <c r="AC4" t="str">
        <v>FOEE</v>
      </c>
      <c r="AD4" t="str">
        <v/>
      </c>
      <c r="AE4">
        <f ca="1"/>
        <v>85</v>
      </c>
      <c r="AF4">
        <f ca="1"/>
        <v>80</v>
      </c>
      <c r="AG4">
        <f ca="1"/>
        <v>44</v>
      </c>
      <c r="AH4">
        <f ca="1"/>
        <v>59</v>
      </c>
      <c r="AI4">
        <f ca="1"/>
        <v>63</v>
      </c>
      <c r="AJ4">
        <f ca="1"/>
        <v>76</v>
      </c>
      <c r="AK4">
        <f ca="1"/>
        <v>91</v>
      </c>
      <c r="AL4">
        <f ca="1"/>
        <v>50</v>
      </c>
      <c r="AM4">
        <f ca="1"/>
        <v>45</v>
      </c>
      <c r="AN4">
        <f ca="1"/>
        <v>82</v>
      </c>
      <c r="AO4">
        <f ca="1"/>
        <v>84</v>
      </c>
      <c r="AP4">
        <f ca="1"/>
        <v>53</v>
      </c>
      <c r="AQ4">
        <f ca="1"/>
        <v>48</v>
      </c>
    </row>
    <row r="5" spans="1:43" ht="19.8" x14ac:dyDescent="0.4">
      <c r="A5" s="4">
        <v>3</v>
      </c>
      <c r="B5" s="5" t="s">
        <v>2</v>
      </c>
      <c r="C5" s="6">
        <f t="shared" ca="1" si="1"/>
        <v>44</v>
      </c>
      <c r="D5" s="6">
        <f t="shared" ca="1" si="0"/>
        <v>44</v>
      </c>
      <c r="E5" s="6">
        <f t="shared" ca="1" si="0"/>
        <v>42</v>
      </c>
      <c r="F5" s="6">
        <f ca="1">RANDBETWEEN(46,97)</f>
        <v>80</v>
      </c>
      <c r="G5" s="6">
        <f t="shared" ca="1" si="0"/>
        <v>95</v>
      </c>
      <c r="H5" s="6">
        <f t="shared" ca="1" si="0"/>
        <v>77</v>
      </c>
      <c r="I5" s="6">
        <f t="shared" ca="1" si="2"/>
        <v>382</v>
      </c>
      <c r="J5" s="6">
        <f ca="1">I5/600*100</f>
        <v>63.666666666666671</v>
      </c>
      <c r="K5" s="6" t="str">
        <f t="shared" ca="1" si="3"/>
        <v>D</v>
      </c>
      <c r="L5" s="6" t="str">
        <f t="shared" ca="1" si="4"/>
        <v>PASS</v>
      </c>
      <c r="M5" s="16">
        <f t="shared" ca="1" si="5"/>
        <v>0</v>
      </c>
      <c r="N5" s="16">
        <f t="shared" ca="1" si="6"/>
        <v>63.666666666666664</v>
      </c>
      <c r="AC5" t="str">
        <v>ES</v>
      </c>
      <c r="AD5" t="str">
        <v/>
      </c>
      <c r="AE5">
        <f ca="1"/>
        <v>65</v>
      </c>
      <c r="AF5">
        <f ca="1"/>
        <v>77</v>
      </c>
      <c r="AG5">
        <f ca="1"/>
        <v>42</v>
      </c>
      <c r="AH5">
        <f ca="1"/>
        <v>60</v>
      </c>
      <c r="AI5">
        <f ca="1"/>
        <v>71</v>
      </c>
      <c r="AJ5">
        <f ca="1"/>
        <v>59</v>
      </c>
      <c r="AK5">
        <f ca="1"/>
        <v>66</v>
      </c>
      <c r="AL5">
        <f ca="1"/>
        <v>74</v>
      </c>
      <c r="AM5">
        <f ca="1"/>
        <v>71</v>
      </c>
      <c r="AN5">
        <f ca="1"/>
        <v>80</v>
      </c>
      <c r="AO5">
        <f ca="1"/>
        <v>41</v>
      </c>
      <c r="AP5">
        <f ca="1"/>
        <v>87</v>
      </c>
      <c r="AQ5">
        <f ca="1"/>
        <v>68</v>
      </c>
    </row>
    <row r="6" spans="1:43" ht="19.8" x14ac:dyDescent="0.4">
      <c r="A6" s="4">
        <v>4</v>
      </c>
      <c r="B6" s="5" t="s">
        <v>3</v>
      </c>
      <c r="C6" s="6">
        <f t="shared" ca="1" si="1"/>
        <v>74</v>
      </c>
      <c r="D6" s="6">
        <f t="shared" ca="1" si="0"/>
        <v>59</v>
      </c>
      <c r="E6" s="6">
        <f t="shared" ca="1" si="0"/>
        <v>60</v>
      </c>
      <c r="F6" s="6">
        <f t="shared" ca="1" si="0"/>
        <v>52</v>
      </c>
      <c r="G6" s="6">
        <f t="shared" ca="1" si="0"/>
        <v>55</v>
      </c>
      <c r="H6" s="6">
        <f t="shared" ca="1" si="0"/>
        <v>40</v>
      </c>
      <c r="I6" s="6">
        <f t="shared" ca="1" si="2"/>
        <v>340</v>
      </c>
      <c r="J6" s="6">
        <f t="shared" ref="J6:J18" ca="1" si="7">I6/600*100</f>
        <v>56.666666666666664</v>
      </c>
      <c r="K6" s="6" t="str">
        <f t="shared" ca="1" si="3"/>
        <v>F</v>
      </c>
      <c r="L6" s="6" t="str">
        <f t="shared" ca="1" si="4"/>
        <v>PASS</v>
      </c>
      <c r="M6" s="16">
        <f t="shared" ca="1" si="5"/>
        <v>15</v>
      </c>
      <c r="N6" s="16">
        <f t="shared" ca="1" si="6"/>
        <v>56.666666666666664</v>
      </c>
      <c r="AC6" t="str">
        <v>BCP</v>
      </c>
      <c r="AD6" t="str">
        <v/>
      </c>
      <c r="AE6">
        <f ca="1"/>
        <v>89</v>
      </c>
      <c r="AF6">
        <f ca="1"/>
        <v>40</v>
      </c>
      <c r="AG6">
        <f ca="1"/>
        <v>80</v>
      </c>
      <c r="AH6">
        <f ca="1"/>
        <v>52</v>
      </c>
      <c r="AI6">
        <f ca="1"/>
        <v>61</v>
      </c>
      <c r="AJ6">
        <f ca="1"/>
        <v>40</v>
      </c>
      <c r="AK6">
        <f ca="1"/>
        <v>95</v>
      </c>
      <c r="AL6">
        <f ca="1"/>
        <v>78</v>
      </c>
      <c r="AM6">
        <f ca="1"/>
        <v>76</v>
      </c>
      <c r="AN6">
        <f ca="1"/>
        <v>70</v>
      </c>
      <c r="AO6">
        <f ca="1"/>
        <v>50</v>
      </c>
      <c r="AP6">
        <f ca="1"/>
        <v>71</v>
      </c>
      <c r="AQ6">
        <f ca="1"/>
        <v>47</v>
      </c>
    </row>
    <row r="7" spans="1:43" ht="19.8" x14ac:dyDescent="0.4">
      <c r="A7" s="4">
        <v>5</v>
      </c>
      <c r="B7" s="5" t="s">
        <v>4</v>
      </c>
      <c r="C7" s="6">
        <f t="shared" ca="1" si="1"/>
        <v>57</v>
      </c>
      <c r="D7" s="6">
        <f t="shared" ca="1" si="0"/>
        <v>63</v>
      </c>
      <c r="E7" s="6">
        <f t="shared" ca="1" si="0"/>
        <v>71</v>
      </c>
      <c r="F7" s="6">
        <f t="shared" ca="1" si="0"/>
        <v>61</v>
      </c>
      <c r="G7" s="6">
        <f t="shared" ca="1" si="0"/>
        <v>69</v>
      </c>
      <c r="H7" s="6">
        <f t="shared" ca="1" si="0"/>
        <v>91</v>
      </c>
      <c r="I7" s="6">
        <f t="shared" ca="1" si="2"/>
        <v>412</v>
      </c>
      <c r="J7" s="6">
        <f t="shared" ca="1" si="7"/>
        <v>68.666666666666671</v>
      </c>
      <c r="K7" s="6" t="str">
        <f t="shared" ca="1" si="3"/>
        <v>D</v>
      </c>
      <c r="L7" s="6" t="str">
        <f t="shared" ca="1" si="4"/>
        <v>PASS</v>
      </c>
      <c r="M7" s="16">
        <f t="shared" ca="1" si="5"/>
        <v>-6</v>
      </c>
      <c r="N7" s="16">
        <f t="shared" ca="1" si="6"/>
        <v>68.666666666666671</v>
      </c>
      <c r="AC7" t="str">
        <v>FOC</v>
      </c>
      <c r="AD7" t="str">
        <v/>
      </c>
      <c r="AE7">
        <f ca="1"/>
        <v>43</v>
      </c>
      <c r="AF7">
        <f ca="1"/>
        <v>96</v>
      </c>
      <c r="AG7">
        <f ca="1"/>
        <v>95</v>
      </c>
      <c r="AH7">
        <f ca="1"/>
        <v>55</v>
      </c>
      <c r="AI7">
        <f ca="1"/>
        <v>69</v>
      </c>
      <c r="AJ7">
        <f ca="1"/>
        <v>65</v>
      </c>
      <c r="AK7">
        <f ca="1"/>
        <v>71</v>
      </c>
      <c r="AL7">
        <f ca="1"/>
        <v>49</v>
      </c>
      <c r="AM7">
        <f ca="1"/>
        <v>71</v>
      </c>
      <c r="AN7">
        <f ca="1"/>
        <v>44</v>
      </c>
      <c r="AO7">
        <f ca="1"/>
        <v>83</v>
      </c>
      <c r="AP7">
        <f ca="1"/>
        <v>51</v>
      </c>
      <c r="AQ7">
        <f ca="1"/>
        <v>67</v>
      </c>
    </row>
    <row r="8" spans="1:43" ht="19.8" x14ac:dyDescent="0.4">
      <c r="A8" s="4">
        <v>6</v>
      </c>
      <c r="B8" s="5" t="s">
        <v>5</v>
      </c>
      <c r="C8" s="6">
        <f t="shared" ca="1" si="1"/>
        <v>46</v>
      </c>
      <c r="D8" s="6">
        <f t="shared" ca="1" si="0"/>
        <v>76</v>
      </c>
      <c r="E8" s="6">
        <f t="shared" ca="1" si="0"/>
        <v>59</v>
      </c>
      <c r="F8" s="6">
        <f t="shared" ca="1" si="0"/>
        <v>40</v>
      </c>
      <c r="G8" s="6">
        <f t="shared" ca="1" si="0"/>
        <v>65</v>
      </c>
      <c r="H8" s="6">
        <f t="shared" ca="1" si="0"/>
        <v>62</v>
      </c>
      <c r="I8" s="6">
        <f t="shared" ca="1" si="2"/>
        <v>348</v>
      </c>
      <c r="J8" s="6">
        <f t="shared" ca="1" si="7"/>
        <v>57.999999999999993</v>
      </c>
      <c r="K8" s="6" t="str">
        <f t="shared" ca="1" si="3"/>
        <v>F</v>
      </c>
      <c r="L8" s="6" t="str">
        <f t="shared" ca="1" si="4"/>
        <v>PASS</v>
      </c>
      <c r="M8" s="16">
        <f t="shared" ca="1" si="5"/>
        <v>-30</v>
      </c>
      <c r="N8" s="16">
        <f t="shared" ca="1" si="6"/>
        <v>58</v>
      </c>
      <c r="AC8" t="str">
        <v>ENGLISH</v>
      </c>
      <c r="AD8" t="str">
        <v/>
      </c>
      <c r="AE8">
        <f ca="1"/>
        <v>95</v>
      </c>
      <c r="AF8">
        <f ca="1"/>
        <v>70</v>
      </c>
      <c r="AG8">
        <f ca="1"/>
        <v>77</v>
      </c>
      <c r="AH8">
        <f ca="1"/>
        <v>40</v>
      </c>
      <c r="AI8">
        <f ca="1"/>
        <v>91</v>
      </c>
      <c r="AJ8">
        <f ca="1"/>
        <v>62</v>
      </c>
      <c r="AK8">
        <f ca="1"/>
        <v>73</v>
      </c>
      <c r="AL8">
        <f ca="1"/>
        <v>44</v>
      </c>
      <c r="AM8">
        <f ca="1"/>
        <v>79</v>
      </c>
      <c r="AN8">
        <f ca="1"/>
        <v>88</v>
      </c>
      <c r="AO8">
        <f ca="1"/>
        <v>73</v>
      </c>
      <c r="AP8">
        <f ca="1"/>
        <v>85</v>
      </c>
      <c r="AQ8">
        <f ca="1"/>
        <v>83</v>
      </c>
    </row>
    <row r="9" spans="1:43" ht="19.8" x14ac:dyDescent="0.4">
      <c r="A9" s="4">
        <v>7</v>
      </c>
      <c r="B9" s="5" t="s">
        <v>6</v>
      </c>
      <c r="C9" s="6">
        <f t="shared" ca="1" si="1"/>
        <v>55</v>
      </c>
      <c r="D9" s="6">
        <f t="shared" ca="1" si="0"/>
        <v>91</v>
      </c>
      <c r="E9" s="6">
        <f t="shared" ca="1" si="0"/>
        <v>66</v>
      </c>
      <c r="F9" s="6">
        <f t="shared" ca="1" si="0"/>
        <v>95</v>
      </c>
      <c r="G9" s="6">
        <f t="shared" ca="1" si="0"/>
        <v>71</v>
      </c>
      <c r="H9" s="6">
        <f t="shared" ca="1" si="0"/>
        <v>73</v>
      </c>
      <c r="I9" s="6">
        <f t="shared" ca="1" si="2"/>
        <v>451</v>
      </c>
      <c r="J9" s="6">
        <f t="shared" ca="1" si="7"/>
        <v>75.166666666666671</v>
      </c>
      <c r="K9" s="6" t="str">
        <f t="shared" ca="1" si="3"/>
        <v>C</v>
      </c>
      <c r="L9" s="6" t="str">
        <f t="shared" ca="1" si="4"/>
        <v>PASS</v>
      </c>
      <c r="M9" s="16">
        <f t="shared" ca="1" si="5"/>
        <v>-36</v>
      </c>
      <c r="N9" s="16">
        <f t="shared" ca="1" si="6"/>
        <v>75.166666666666671</v>
      </c>
      <c r="AC9" t="str">
        <v>TOTAL</v>
      </c>
      <c r="AD9" t="str">
        <v/>
      </c>
      <c r="AE9">
        <f ca="1"/>
        <v>469</v>
      </c>
      <c r="AF9">
        <f ca="1"/>
        <v>407</v>
      </c>
      <c r="AG9">
        <f ca="1"/>
        <v>382</v>
      </c>
      <c r="AH9">
        <f ca="1"/>
        <v>340</v>
      </c>
      <c r="AI9">
        <f ca="1"/>
        <v>412</v>
      </c>
      <c r="AJ9">
        <f ca="1"/>
        <v>348</v>
      </c>
      <c r="AK9">
        <f ca="1"/>
        <v>451</v>
      </c>
      <c r="AL9">
        <f ca="1"/>
        <v>372</v>
      </c>
      <c r="AM9">
        <f ca="1"/>
        <v>436</v>
      </c>
      <c r="AN9">
        <f ca="1"/>
        <v>441</v>
      </c>
      <c r="AO9">
        <f ca="1"/>
        <v>395</v>
      </c>
      <c r="AP9">
        <f ca="1"/>
        <v>410</v>
      </c>
      <c r="AQ9">
        <f ca="1"/>
        <v>398</v>
      </c>
    </row>
    <row r="10" spans="1:43" ht="19.8" x14ac:dyDescent="0.4">
      <c r="A10" s="4">
        <v>8</v>
      </c>
      <c r="B10" s="5" t="s">
        <v>7</v>
      </c>
      <c r="C10" s="6">
        <f t="shared" ca="1" si="1"/>
        <v>77</v>
      </c>
      <c r="D10" s="6">
        <f t="shared" ca="1" si="0"/>
        <v>50</v>
      </c>
      <c r="E10" s="6">
        <f t="shared" ca="1" si="0"/>
        <v>74</v>
      </c>
      <c r="F10" s="6">
        <f t="shared" ca="1" si="0"/>
        <v>78</v>
      </c>
      <c r="G10" s="6">
        <f t="shared" ca="1" si="0"/>
        <v>49</v>
      </c>
      <c r="H10" s="6">
        <f t="shared" ca="1" si="0"/>
        <v>44</v>
      </c>
      <c r="I10" s="6">
        <f t="shared" ca="1" si="2"/>
        <v>372</v>
      </c>
      <c r="J10" s="6">
        <f t="shared" ca="1" si="7"/>
        <v>62</v>
      </c>
      <c r="K10" s="6" t="str">
        <f t="shared" ca="1" si="3"/>
        <v>D</v>
      </c>
      <c r="L10" s="6" t="str">
        <f t="shared" ca="1" si="4"/>
        <v>PASS</v>
      </c>
      <c r="M10" s="16">
        <f t="shared" ca="1" si="5"/>
        <v>27</v>
      </c>
      <c r="N10" s="16">
        <f t="shared" ca="1" si="6"/>
        <v>62</v>
      </c>
      <c r="AC10" t="str">
        <v>PER(%)</v>
      </c>
      <c r="AD10" t="str">
        <v/>
      </c>
      <c r="AE10">
        <f ca="1"/>
        <v>78.166666666666657</v>
      </c>
      <c r="AF10">
        <f ca="1"/>
        <v>67.833333333333329</v>
      </c>
      <c r="AG10">
        <f ca="1"/>
        <v>63.666666666666671</v>
      </c>
      <c r="AH10">
        <f ca="1"/>
        <v>56.666666666666664</v>
      </c>
      <c r="AI10">
        <f ca="1"/>
        <v>68.666666666666671</v>
      </c>
      <c r="AJ10">
        <f ca="1"/>
        <v>57.999999999999993</v>
      </c>
      <c r="AK10">
        <f ca="1"/>
        <v>75.166666666666671</v>
      </c>
      <c r="AL10">
        <f ca="1"/>
        <v>62</v>
      </c>
      <c r="AM10">
        <f ca="1"/>
        <v>72.666666666666671</v>
      </c>
      <c r="AN10">
        <f ca="1"/>
        <v>73.5</v>
      </c>
      <c r="AO10">
        <f ca="1"/>
        <v>65.833333333333329</v>
      </c>
      <c r="AP10">
        <f ca="1"/>
        <v>68.333333333333329</v>
      </c>
      <c r="AQ10">
        <f ca="1"/>
        <v>66.333333333333329</v>
      </c>
    </row>
    <row r="11" spans="1:43" ht="19.8" x14ac:dyDescent="0.4">
      <c r="A11" s="4">
        <v>9</v>
      </c>
      <c r="B11" s="5" t="s">
        <v>8</v>
      </c>
      <c r="C11" s="6">
        <f t="shared" ca="1" si="1"/>
        <v>94</v>
      </c>
      <c r="D11" s="6">
        <f t="shared" ca="1" si="0"/>
        <v>45</v>
      </c>
      <c r="E11" s="6">
        <f t="shared" ca="1" si="0"/>
        <v>71</v>
      </c>
      <c r="F11" s="6">
        <f t="shared" ca="1" si="0"/>
        <v>76</v>
      </c>
      <c r="G11" s="6">
        <f t="shared" ca="1" si="0"/>
        <v>71</v>
      </c>
      <c r="H11" s="6">
        <f t="shared" ca="1" si="0"/>
        <v>79</v>
      </c>
      <c r="I11" s="6">
        <f t="shared" ca="1" si="2"/>
        <v>436</v>
      </c>
      <c r="J11" s="6">
        <f t="shared" ca="1" si="7"/>
        <v>72.666666666666671</v>
      </c>
      <c r="K11" s="6" t="str">
        <f t="shared" ca="1" si="3"/>
        <v>C</v>
      </c>
      <c r="L11" s="6" t="str">
        <f t="shared" ca="1" si="4"/>
        <v>PASS</v>
      </c>
      <c r="M11" s="16">
        <f t="shared" ca="1" si="5"/>
        <v>49</v>
      </c>
      <c r="N11" s="16">
        <f t="shared" ca="1" si="6"/>
        <v>72.666666666666671</v>
      </c>
      <c r="AC11" t="str">
        <v>GRADE</v>
      </c>
      <c r="AD11" t="str">
        <v/>
      </c>
      <c r="AE11" t="str">
        <f ca="1"/>
        <v>C</v>
      </c>
      <c r="AF11" t="str">
        <f ca="1"/>
        <v>D</v>
      </c>
      <c r="AG11" t="str">
        <f ca="1"/>
        <v>D</v>
      </c>
      <c r="AH11" t="str">
        <f ca="1"/>
        <v>F</v>
      </c>
      <c r="AI11" t="str">
        <f ca="1"/>
        <v>D</v>
      </c>
      <c r="AJ11" t="str">
        <f ca="1"/>
        <v>F</v>
      </c>
      <c r="AK11" t="str">
        <f ca="1"/>
        <v>C</v>
      </c>
      <c r="AL11" t="str">
        <f ca="1"/>
        <v>D</v>
      </c>
      <c r="AM11" t="str">
        <f ca="1"/>
        <v>C</v>
      </c>
      <c r="AN11" t="str">
        <f ca="1"/>
        <v>C</v>
      </c>
      <c r="AO11" t="str">
        <f ca="1"/>
        <v>D</v>
      </c>
      <c r="AP11" t="str">
        <f ca="1"/>
        <v>D</v>
      </c>
      <c r="AQ11" t="str">
        <f ca="1"/>
        <v>D</v>
      </c>
    </row>
    <row r="12" spans="1:43" ht="19.8" x14ac:dyDescent="0.4">
      <c r="A12" s="4">
        <v>10</v>
      </c>
      <c r="B12" s="5" t="s">
        <v>9</v>
      </c>
      <c r="C12" s="6">
        <f t="shared" ca="1" si="1"/>
        <v>77</v>
      </c>
      <c r="D12" s="6">
        <f t="shared" ca="1" si="0"/>
        <v>82</v>
      </c>
      <c r="E12" s="6">
        <f t="shared" ca="1" si="0"/>
        <v>80</v>
      </c>
      <c r="F12" s="6">
        <f t="shared" ca="1" si="0"/>
        <v>70</v>
      </c>
      <c r="G12" s="6">
        <f t="shared" ca="1" si="0"/>
        <v>44</v>
      </c>
      <c r="H12" s="6">
        <f t="shared" ca="1" si="0"/>
        <v>88</v>
      </c>
      <c r="I12" s="6">
        <f t="shared" ca="1" si="2"/>
        <v>441</v>
      </c>
      <c r="J12" s="6">
        <f t="shared" ca="1" si="7"/>
        <v>73.5</v>
      </c>
      <c r="K12" s="6" t="str">
        <f t="shared" ca="1" si="3"/>
        <v>C</v>
      </c>
      <c r="L12" s="6" t="str">
        <f t="shared" ca="1" si="4"/>
        <v>PASS</v>
      </c>
      <c r="M12" s="16">
        <f t="shared" ca="1" si="5"/>
        <v>-5</v>
      </c>
      <c r="N12" s="16">
        <f t="shared" ca="1" si="6"/>
        <v>73.5</v>
      </c>
      <c r="AC12" t="str">
        <v>RESULT</v>
      </c>
      <c r="AD12" t="str">
        <v/>
      </c>
      <c r="AE12" t="str">
        <f ca="1"/>
        <v>PASS</v>
      </c>
      <c r="AF12" t="str">
        <f ca="1"/>
        <v>PASS</v>
      </c>
      <c r="AG12" t="str">
        <f ca="1"/>
        <v>PASS</v>
      </c>
      <c r="AH12" t="str">
        <f ca="1"/>
        <v>PASS</v>
      </c>
      <c r="AI12" t="str">
        <f ca="1"/>
        <v>PASS</v>
      </c>
      <c r="AJ12" t="str">
        <f ca="1"/>
        <v>PASS</v>
      </c>
      <c r="AK12" t="str">
        <f ca="1"/>
        <v>PASS</v>
      </c>
      <c r="AL12" t="str">
        <f ca="1"/>
        <v>PASS</v>
      </c>
      <c r="AM12" t="str">
        <f ca="1"/>
        <v>PASS</v>
      </c>
      <c r="AN12" t="str">
        <f ca="1"/>
        <v>PASS</v>
      </c>
      <c r="AO12" t="str">
        <f ca="1"/>
        <v>PASS</v>
      </c>
      <c r="AP12" t="str">
        <f ca="1"/>
        <v>PASS</v>
      </c>
      <c r="AQ12" t="str">
        <f ca="1"/>
        <v>PASS</v>
      </c>
    </row>
    <row r="13" spans="1:43" ht="19.8" x14ac:dyDescent="0.4">
      <c r="A13" s="4">
        <v>11</v>
      </c>
      <c r="B13" s="5" t="s">
        <v>0</v>
      </c>
      <c r="C13" s="6">
        <f t="shared" ca="1" si="1"/>
        <v>64</v>
      </c>
      <c r="D13" s="6">
        <f t="shared" ca="1" si="0"/>
        <v>84</v>
      </c>
      <c r="E13" s="6">
        <f t="shared" ca="1" si="0"/>
        <v>41</v>
      </c>
      <c r="F13" s="6">
        <f t="shared" ca="1" si="0"/>
        <v>50</v>
      </c>
      <c r="G13" s="6">
        <f t="shared" ca="1" si="0"/>
        <v>83</v>
      </c>
      <c r="H13" s="6">
        <f t="shared" ca="1" si="0"/>
        <v>73</v>
      </c>
      <c r="I13" s="6">
        <f t="shared" ca="1" si="2"/>
        <v>395</v>
      </c>
      <c r="J13" s="6">
        <f t="shared" ca="1" si="7"/>
        <v>65.833333333333329</v>
      </c>
      <c r="K13" s="6" t="str">
        <f t="shared" ca="1" si="3"/>
        <v>D</v>
      </c>
      <c r="L13" s="6" t="str">
        <f t="shared" ca="1" si="4"/>
        <v>PASS</v>
      </c>
      <c r="M13" s="16">
        <f t="shared" ca="1" si="5"/>
        <v>-20</v>
      </c>
      <c r="N13" s="16">
        <f t="shared" ca="1" si="6"/>
        <v>65.833333333333329</v>
      </c>
    </row>
    <row r="14" spans="1:43" ht="19.8" x14ac:dyDescent="0.4">
      <c r="A14" s="4">
        <v>12</v>
      </c>
      <c r="B14" s="5" t="s">
        <v>1</v>
      </c>
      <c r="C14" s="6">
        <f t="shared" ca="1" si="1"/>
        <v>63</v>
      </c>
      <c r="D14" s="6">
        <f t="shared" ca="1" si="0"/>
        <v>53</v>
      </c>
      <c r="E14" s="6">
        <f t="shared" ca="1" si="0"/>
        <v>87</v>
      </c>
      <c r="F14" s="6">
        <f t="shared" ca="1" si="0"/>
        <v>71</v>
      </c>
      <c r="G14" s="6">
        <f t="shared" ca="1" si="0"/>
        <v>51</v>
      </c>
      <c r="H14" s="6">
        <f t="shared" ca="1" si="0"/>
        <v>85</v>
      </c>
      <c r="I14" s="6">
        <f t="shared" ca="1" si="2"/>
        <v>410</v>
      </c>
      <c r="J14" s="6">
        <f t="shared" ca="1" si="7"/>
        <v>68.333333333333329</v>
      </c>
      <c r="K14" s="6" t="str">
        <f t="shared" ca="1" si="3"/>
        <v>D</v>
      </c>
      <c r="L14" s="6" t="str">
        <f t="shared" ca="1" si="4"/>
        <v>PASS</v>
      </c>
      <c r="M14" s="16">
        <f t="shared" ca="1" si="5"/>
        <v>10</v>
      </c>
      <c r="N14" s="16">
        <f t="shared" ca="1" si="6"/>
        <v>68.333333333333329</v>
      </c>
    </row>
    <row r="15" spans="1:43" ht="19.8" x14ac:dyDescent="0.4">
      <c r="A15" s="4">
        <v>13</v>
      </c>
      <c r="B15" s="5" t="s">
        <v>2</v>
      </c>
      <c r="C15" s="6">
        <f t="shared" ca="1" si="1"/>
        <v>85</v>
      </c>
      <c r="D15" s="6">
        <f t="shared" ca="1" si="0"/>
        <v>48</v>
      </c>
      <c r="E15" s="6">
        <f t="shared" ca="1" si="0"/>
        <v>68</v>
      </c>
      <c r="F15" s="6">
        <f t="shared" ca="1" si="0"/>
        <v>47</v>
      </c>
      <c r="G15" s="6">
        <f t="shared" ca="1" si="0"/>
        <v>67</v>
      </c>
      <c r="H15" s="6">
        <f t="shared" ca="1" si="0"/>
        <v>83</v>
      </c>
      <c r="I15" s="6">
        <f t="shared" ca="1" si="2"/>
        <v>398</v>
      </c>
      <c r="J15" s="6">
        <f t="shared" ca="1" si="7"/>
        <v>66.333333333333329</v>
      </c>
      <c r="K15" s="6" t="str">
        <f t="shared" ca="1" si="3"/>
        <v>D</v>
      </c>
      <c r="L15" s="6" t="str">
        <f t="shared" ca="1" si="4"/>
        <v>PASS</v>
      </c>
      <c r="M15" s="16">
        <f t="shared" ca="1" si="5"/>
        <v>37</v>
      </c>
      <c r="N15" s="16">
        <f t="shared" ca="1" si="6"/>
        <v>66.333333333333329</v>
      </c>
    </row>
    <row r="16" spans="1:43" ht="19.8" x14ac:dyDescent="0.4">
      <c r="A16" s="4">
        <v>14</v>
      </c>
      <c r="B16" s="5" t="s">
        <v>3</v>
      </c>
      <c r="C16" s="6">
        <f t="shared" ca="1" si="1"/>
        <v>42</v>
      </c>
      <c r="D16" s="6">
        <f t="shared" ca="1" si="0"/>
        <v>71</v>
      </c>
      <c r="E16" s="6">
        <f t="shared" ca="1" si="0"/>
        <v>96</v>
      </c>
      <c r="F16" s="6">
        <f t="shared" ca="1" si="0"/>
        <v>48</v>
      </c>
      <c r="G16" s="6">
        <f t="shared" ca="1" si="0"/>
        <v>69</v>
      </c>
      <c r="H16" s="6">
        <f t="shared" ca="1" si="0"/>
        <v>56</v>
      </c>
      <c r="I16" s="6">
        <f t="shared" ca="1" si="2"/>
        <v>382</v>
      </c>
      <c r="J16" s="6">
        <f t="shared" ca="1" si="7"/>
        <v>63.666666666666671</v>
      </c>
      <c r="K16" s="6" t="str">
        <f t="shared" ca="1" si="3"/>
        <v>D</v>
      </c>
      <c r="L16" s="6" t="str">
        <f t="shared" ca="1" si="4"/>
        <v>PASS</v>
      </c>
      <c r="M16" s="16">
        <f t="shared" ca="1" si="5"/>
        <v>-29</v>
      </c>
      <c r="N16" s="16">
        <f t="shared" ca="1" si="6"/>
        <v>63.666666666666664</v>
      </c>
    </row>
    <row r="17" spans="1:19" ht="19.8" x14ac:dyDescent="0.4">
      <c r="A17" s="4">
        <v>15</v>
      </c>
      <c r="B17" s="5" t="s">
        <v>4</v>
      </c>
      <c r="C17" s="6">
        <f t="shared" ca="1" si="1"/>
        <v>87</v>
      </c>
      <c r="D17" s="6">
        <f t="shared" ca="1" si="0"/>
        <v>94</v>
      </c>
      <c r="E17" s="6">
        <f t="shared" ca="1" si="0"/>
        <v>81</v>
      </c>
      <c r="F17" s="6">
        <f t="shared" ca="1" si="0"/>
        <v>63</v>
      </c>
      <c r="G17" s="6">
        <f t="shared" ca="1" si="0"/>
        <v>50</v>
      </c>
      <c r="H17" s="6">
        <f t="shared" ca="1" si="0"/>
        <v>65</v>
      </c>
      <c r="I17" s="6">
        <f t="shared" ca="1" si="2"/>
        <v>440</v>
      </c>
      <c r="J17" s="6">
        <f t="shared" ca="1" si="7"/>
        <v>73.333333333333329</v>
      </c>
      <c r="K17" s="6" t="str">
        <f t="shared" ca="1" si="3"/>
        <v>C</v>
      </c>
      <c r="L17" s="6" t="str">
        <f t="shared" ca="1" si="4"/>
        <v>PASS</v>
      </c>
      <c r="M17" s="16">
        <f t="shared" ca="1" si="5"/>
        <v>-7</v>
      </c>
      <c r="N17" s="16">
        <f t="shared" ca="1" si="6"/>
        <v>73.333333333333329</v>
      </c>
    </row>
    <row r="18" spans="1:19" ht="19.8" x14ac:dyDescent="0.4">
      <c r="A18" s="4">
        <v>16</v>
      </c>
      <c r="B18" s="5" t="s">
        <v>5</v>
      </c>
      <c r="C18" s="6">
        <f t="shared" ca="1" si="1"/>
        <v>44</v>
      </c>
      <c r="D18" s="6">
        <f t="shared" ca="1" si="0"/>
        <v>71</v>
      </c>
      <c r="E18" s="6">
        <f t="shared" ca="1" si="0"/>
        <v>80</v>
      </c>
      <c r="F18" s="6">
        <f t="shared" ca="1" si="0"/>
        <v>71</v>
      </c>
      <c r="G18" s="6">
        <f t="shared" ca="1" si="0"/>
        <v>74</v>
      </c>
      <c r="H18" s="6">
        <f t="shared" ca="1" si="0"/>
        <v>80</v>
      </c>
      <c r="I18" s="6">
        <f t="shared" ca="1" si="2"/>
        <v>420</v>
      </c>
      <c r="J18" s="6">
        <f t="shared" ca="1" si="7"/>
        <v>70</v>
      </c>
      <c r="K18" s="6" t="str">
        <f t="shared" ca="1" si="3"/>
        <v>C</v>
      </c>
      <c r="L18" s="6" t="str">
        <f t="shared" ca="1" si="4"/>
        <v>PASS</v>
      </c>
      <c r="M18" s="16">
        <f t="shared" ca="1" si="5"/>
        <v>-27</v>
      </c>
      <c r="N18" s="16">
        <f t="shared" ca="1" si="6"/>
        <v>70</v>
      </c>
    </row>
    <row r="21" spans="1:19" ht="25.8" x14ac:dyDescent="0.6">
      <c r="A21" s="13"/>
      <c r="B21" s="14" t="s">
        <v>26</v>
      </c>
      <c r="C21" s="13"/>
      <c r="D21" s="13"/>
      <c r="E21" s="13"/>
      <c r="F21" s="13"/>
      <c r="G21" s="13" t="s">
        <v>27</v>
      </c>
      <c r="H21" s="13"/>
      <c r="I21" s="13"/>
      <c r="J21" s="13"/>
      <c r="K21" s="13" t="s">
        <v>32</v>
      </c>
      <c r="L21" s="13"/>
      <c r="M21" s="13"/>
      <c r="N21" s="13"/>
      <c r="O21" s="13" t="s">
        <v>29</v>
      </c>
      <c r="P21" s="13"/>
      <c r="Q21" s="15"/>
      <c r="R21" s="15"/>
      <c r="S21" s="15" t="s">
        <v>34</v>
      </c>
    </row>
    <row r="22" spans="1:19" ht="23.4" x14ac:dyDescent="0.45">
      <c r="A22" s="13" t="s">
        <v>22</v>
      </c>
      <c r="B22" s="13" t="s">
        <v>23</v>
      </c>
      <c r="C22" s="13" t="s">
        <v>24</v>
      </c>
      <c r="D22" s="13" t="s">
        <v>25</v>
      </c>
      <c r="E22" s="13"/>
      <c r="F22" s="13" t="s">
        <v>22</v>
      </c>
      <c r="G22" s="13" t="s">
        <v>23</v>
      </c>
      <c r="H22" s="13" t="s">
        <v>28</v>
      </c>
      <c r="I22" s="13"/>
      <c r="J22" s="13" t="s">
        <v>30</v>
      </c>
      <c r="K22" s="13" t="s">
        <v>23</v>
      </c>
      <c r="L22" s="13" t="s">
        <v>31</v>
      </c>
      <c r="M22" s="13"/>
      <c r="N22" s="13" t="s">
        <v>30</v>
      </c>
      <c r="O22" s="13" t="s">
        <v>23</v>
      </c>
      <c r="P22" s="13" t="s">
        <v>33</v>
      </c>
      <c r="Q22" s="15"/>
      <c r="R22" s="13" t="s">
        <v>37</v>
      </c>
      <c r="S22" s="15">
        <v>10</v>
      </c>
    </row>
    <row r="23" spans="1:19" ht="23.4" x14ac:dyDescent="0.45">
      <c r="A23" s="13">
        <v>1</v>
      </c>
      <c r="B23" s="13" t="str">
        <f>VLOOKUP(A23,$A$3:$L$18,2,0)</f>
        <v>Sujal Patel</v>
      </c>
      <c r="C23" s="13">
        <f ca="1">VLOOKUP(A23,$A$3:$L$18,9,0)</f>
        <v>469</v>
      </c>
      <c r="D23" s="13">
        <f ca="1">VLOOKUP(A23,$A$3:$L$18,10,0)</f>
        <v>78.166666666666657</v>
      </c>
      <c r="E23" s="13"/>
      <c r="F23" s="13">
        <v>1</v>
      </c>
      <c r="G23" s="13" t="str">
        <f>LOOKUP(F23,A3:A18,B3:B18)</f>
        <v>Sujal Patel</v>
      </c>
      <c r="H23" s="13">
        <f ca="1">LOOKUP(F23,A3:A18,J3:J18)</f>
        <v>78.166666666666657</v>
      </c>
      <c r="I23" s="13"/>
      <c r="J23" s="13">
        <v>1</v>
      </c>
      <c r="K23" s="13" t="str">
        <f>HLOOKUP(J23,$AE$1:$AQ$2,2)</f>
        <v>Sujal Patel</v>
      </c>
      <c r="L23" s="13" t="str">
        <f ca="1">HLOOKUP(J23,$AE$1:$AQ$12,12)</f>
        <v>PASS</v>
      </c>
      <c r="M23" s="13"/>
      <c r="N23" s="13">
        <v>1</v>
      </c>
      <c r="O23" s="13" t="s">
        <v>0</v>
      </c>
      <c r="P23" s="13">
        <f>MATCH(O23,$AE$2:$AQ$2,0)</f>
        <v>1</v>
      </c>
      <c r="Q23" s="15"/>
      <c r="R23" s="15" t="s">
        <v>38</v>
      </c>
      <c r="S23" s="15">
        <v>4</v>
      </c>
    </row>
    <row r="24" spans="1:19" ht="23.4" x14ac:dyDescent="0.45">
      <c r="A24" s="13">
        <v>2</v>
      </c>
      <c r="B24" s="13" t="str">
        <f t="shared" ref="B24:B26" si="8">VLOOKUP(A24,$A$3:$L$18,2,0)</f>
        <v>Vandan Patel</v>
      </c>
      <c r="C24" s="13">
        <f t="shared" ref="C24:C26" ca="1" si="9">VLOOKUP(A24,$A$3:$L$18,9,0)</f>
        <v>407</v>
      </c>
      <c r="D24" s="13">
        <f t="shared" ref="D24:D26" ca="1" si="10">VLOOKUP(A24,$A$3:$L$18,10,0)</f>
        <v>67.833333333333329</v>
      </c>
      <c r="E24" s="13"/>
      <c r="F24" s="13">
        <v>4</v>
      </c>
      <c r="G24" s="13" t="str">
        <f t="shared" ref="G24:G26" si="11">LOOKUP(F24,A4:A19,B4:B19)</f>
        <v>Krish Tandel</v>
      </c>
      <c r="H24" s="13">
        <f t="shared" ref="H24:H26" ca="1" si="12">LOOKUP(F24,A4:A19,J4:J19)</f>
        <v>56.666666666666664</v>
      </c>
      <c r="I24" s="13"/>
      <c r="J24" s="13">
        <v>5</v>
      </c>
      <c r="K24" s="13" t="str">
        <f>HLOOKUP(J24,$AE$1:$AQ$2,2)</f>
        <v>Krishna Sharma</v>
      </c>
      <c r="L24" s="13" t="str">
        <f ca="1">HLOOKUP(J24,$AE$1:$AQ$12,12)</f>
        <v>PASS</v>
      </c>
      <c r="M24" s="13"/>
      <c r="N24" s="13">
        <v>2</v>
      </c>
      <c r="O24" s="13" t="s">
        <v>1</v>
      </c>
      <c r="P24" s="13">
        <f>MATCH(O24,$AE$2:$AQ$2,0)</f>
        <v>2</v>
      </c>
      <c r="Q24" s="15"/>
      <c r="R24" s="15"/>
      <c r="S24" s="15"/>
    </row>
    <row r="25" spans="1:19" ht="23.4" x14ac:dyDescent="0.45">
      <c r="A25" s="13">
        <v>3</v>
      </c>
      <c r="B25" s="13" t="str">
        <f t="shared" si="8"/>
        <v>Dhavnit Badona</v>
      </c>
      <c r="C25" s="13">
        <f t="shared" ca="1" si="9"/>
        <v>382</v>
      </c>
      <c r="D25" s="13">
        <f t="shared" ca="1" si="10"/>
        <v>63.666666666666671</v>
      </c>
      <c r="E25" s="13"/>
      <c r="F25" s="13">
        <v>7</v>
      </c>
      <c r="G25" s="13" t="str">
        <f t="shared" si="11"/>
        <v>Dhruv k. patel</v>
      </c>
      <c r="H25" s="13">
        <f t="shared" ca="1" si="12"/>
        <v>75.166666666666671</v>
      </c>
      <c r="I25" s="13"/>
      <c r="J25" s="13">
        <v>2</v>
      </c>
      <c r="K25" s="13" t="str">
        <f>HLOOKUP(J25,$AE$1:$AQ$2,2)</f>
        <v>Vandan Patel</v>
      </c>
      <c r="L25" s="13" t="str">
        <f ca="1">HLOOKUP(J25,$AE$1:$AQ$12,12)</f>
        <v>PASS</v>
      </c>
      <c r="M25" s="13"/>
      <c r="N25" s="13">
        <v>3</v>
      </c>
      <c r="O25" s="13" t="s">
        <v>7</v>
      </c>
      <c r="P25" s="13">
        <f>MATCH(O25,$AE$2:$AQ$2,0)</f>
        <v>8</v>
      </c>
      <c r="Q25" s="15"/>
      <c r="R25" s="15" t="s">
        <v>39</v>
      </c>
      <c r="S25" s="15">
        <f ca="1">INDEX(C3:H18,S22,S23)</f>
        <v>70</v>
      </c>
    </row>
    <row r="26" spans="1:19" ht="23.4" x14ac:dyDescent="0.45">
      <c r="A26" s="13">
        <v>4</v>
      </c>
      <c r="B26" s="13" t="str">
        <f t="shared" si="8"/>
        <v>Krish Tandel</v>
      </c>
      <c r="C26" s="13">
        <f t="shared" ca="1" si="9"/>
        <v>340</v>
      </c>
      <c r="D26" s="13">
        <f t="shared" ca="1" si="10"/>
        <v>56.666666666666664</v>
      </c>
      <c r="E26" s="13"/>
      <c r="F26" s="13">
        <v>13</v>
      </c>
      <c r="G26" s="13" t="str">
        <f t="shared" si="11"/>
        <v>Dhavnit Badona</v>
      </c>
      <c r="H26" s="13">
        <f t="shared" ca="1" si="12"/>
        <v>66.333333333333329</v>
      </c>
      <c r="I26" s="13"/>
      <c r="J26" s="13">
        <v>4</v>
      </c>
      <c r="K26" s="13" t="str">
        <f>HLOOKUP(J26,$AE$1:$AQ$2,2)</f>
        <v>Krish Tandel</v>
      </c>
      <c r="L26" s="13" t="str">
        <f ca="1">HLOOKUP(J26,$AE$1:$AQ$12,12)</f>
        <v>PASS</v>
      </c>
      <c r="M26" s="13"/>
      <c r="N26" s="13"/>
      <c r="O26" s="13"/>
      <c r="P26" s="13"/>
      <c r="Q26" s="15"/>
      <c r="R26" s="15"/>
      <c r="S26" s="15"/>
    </row>
  </sheetData>
  <conditionalFormatting sqref="L3:L18">
    <cfRule type="containsText" dxfId="7" priority="9" operator="containsText" text="PASS">
      <formula>NOT(ISERROR(SEARCH("PASS",L3)))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H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8">
    <cfRule type="cellIs" dxfId="6" priority="6" operator="lessThan">
      <formula>"D"</formula>
    </cfRule>
    <cfRule type="cellIs" dxfId="5" priority="7" operator="lessThan">
      <formula>"C"</formula>
    </cfRule>
  </conditionalFormatting>
  <conditionalFormatting sqref="J3:J18">
    <cfRule type="cellIs" dxfId="4" priority="5" operator="greaterThan">
      <formula>69</formula>
    </cfRule>
  </conditionalFormatting>
  <conditionalFormatting sqref="I3:I18">
    <cfRule type="cellIs" dxfId="3" priority="1" operator="lessThan">
      <formula>400</formula>
    </cfRule>
    <cfRule type="cellIs" dxfId="2" priority="2" operator="greaterThan">
      <formula>388</formula>
    </cfRule>
    <cfRule type="cellIs" dxfId="1" priority="3" operator="greaterThan">
      <formula>300</formula>
    </cfRule>
    <cfRule type="cellIs" dxfId="0" priority="4" operator="greaterThan">
      <formula>300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2023-01-05T08:43:00Z</dcterms:created>
  <dcterms:modified xsi:type="dcterms:W3CDTF">2023-01-05T09:56:37Z</dcterms:modified>
</cp:coreProperties>
</file>