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mc:AlternateContent xmlns:mc="http://schemas.openxmlformats.org/markup-compatibility/2006">
    <mc:Choice Requires="x15">
      <x15ac:absPath xmlns:x15ac="http://schemas.microsoft.com/office/spreadsheetml/2010/11/ac" url="/Users/sujanasuresh/Downloads/"/>
    </mc:Choice>
  </mc:AlternateContent>
  <xr:revisionPtr revIDLastSave="0" documentId="13_ncr:1_{AEF05137-5E27-7845-951E-4A6B7752764C}" xr6:coauthVersionLast="47" xr6:coauthVersionMax="47" xr10:uidLastSave="{00000000-0000-0000-0000-000000000000}"/>
  <bookViews>
    <workbookView xWindow="0" yWindow="500" windowWidth="22780" windowHeight="14660" activeTab="1" xr2:uid="{00000000-000D-0000-FFFF-FFFF00000000}"/>
  </bookViews>
  <sheets>
    <sheet name="Copyright" sheetId="7" r:id="rId1"/>
    <sheet name="QUESTION 1-4" sheetId="6" r:id="rId2"/>
    <sheet name="QUESTION 5" sheetId="8" r:id="rId3"/>
    <sheet name="QUESTION 6" sheetId="9" r:id="rId4"/>
    <sheet name="QUESTION 7" sheetId="10" r:id="rId5"/>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5" i="10" l="1"/>
  <c r="G11" i="9"/>
  <c r="H27" i="8"/>
  <c r="H26" i="8"/>
  <c r="I24" i="8"/>
  <c r="H24" i="8"/>
  <c r="C5" i="8"/>
  <c r="L13" i="6"/>
  <c r="K15" i="6"/>
  <c r="K13" i="6"/>
  <c r="J15" i="6"/>
  <c r="J13" i="6"/>
  <c r="L10" i="6"/>
  <c r="K10" i="6"/>
  <c r="K14" i="6"/>
  <c r="K12" i="6"/>
  <c r="J14" i="6"/>
  <c r="J12" i="6"/>
  <c r="I12" i="6"/>
  <c r="B17" i="6"/>
  <c r="B15" i="6"/>
  <c r="B14" i="6"/>
  <c r="B11" i="6"/>
  <c r="C5" i="6"/>
  <c r="B5" i="6"/>
  <c r="H29" i="8"/>
  <c r="M10" i="6"/>
  <c r="AB8" i="9"/>
  <c r="AA8" i="9"/>
  <c r="Z8" i="9"/>
  <c r="Y8" i="9"/>
  <c r="X8" i="9"/>
  <c r="W8" i="9"/>
  <c r="V8" i="9"/>
  <c r="U8" i="9"/>
  <c r="T8" i="9"/>
  <c r="S8" i="9"/>
  <c r="H8" i="9"/>
  <c r="I8" i="9"/>
  <c r="J8" i="9"/>
  <c r="K8" i="9"/>
  <c r="L8" i="9"/>
  <c r="M8" i="9"/>
  <c r="N8" i="9"/>
  <c r="O8" i="9"/>
  <c r="P8" i="9"/>
  <c r="Q8" i="9"/>
  <c r="R8" i="9"/>
  <c r="F10" i="9"/>
  <c r="G8" i="9"/>
  <c r="F8" i="9"/>
  <c r="C17" i="9"/>
  <c r="C15" i="9"/>
  <c r="C14" i="9"/>
  <c r="T13" i="6"/>
  <c r="J27" i="6"/>
  <c r="I27" i="6"/>
  <c r="I26" i="6"/>
  <c r="I6" i="6"/>
  <c r="I9" i="6"/>
  <c r="I8" i="6"/>
  <c r="I7" i="6"/>
  <c r="C11" i="10"/>
  <c r="C14" i="10"/>
  <c r="B11" i="10"/>
  <c r="C11" i="9"/>
  <c r="B11" i="9"/>
  <c r="B14" i="9"/>
  <c r="B17" i="9"/>
  <c r="B15" i="9"/>
  <c r="C11" i="8"/>
  <c r="C14" i="8"/>
  <c r="C15" i="8"/>
  <c r="B11" i="8"/>
  <c r="C11" i="6"/>
  <c r="C14" i="6"/>
  <c r="C15" i="6"/>
  <c r="D11" i="6"/>
  <c r="D14" i="6"/>
  <c r="D15" i="6"/>
  <c r="E11" i="6"/>
  <c r="E14" i="6"/>
  <c r="E15" i="6"/>
  <c r="F11" i="6"/>
  <c r="G11" i="10"/>
  <c r="H11" i="10"/>
  <c r="J1" i="10"/>
  <c r="K1" i="10"/>
  <c r="L1" i="10"/>
  <c r="M1" i="10"/>
  <c r="N1" i="10"/>
  <c r="O1" i="10"/>
  <c r="P1" i="10"/>
  <c r="Q1" i="10"/>
  <c r="R1" i="10"/>
  <c r="S1" i="10"/>
  <c r="T1" i="10"/>
  <c r="U1" i="10"/>
  <c r="V1" i="10"/>
  <c r="W1" i="10"/>
  <c r="X1" i="10"/>
  <c r="Y1" i="10"/>
  <c r="Z1" i="10"/>
  <c r="AA1" i="10"/>
  <c r="AB1" i="10"/>
  <c r="AC1" i="10"/>
  <c r="AD1" i="10"/>
  <c r="AE1" i="10"/>
  <c r="G13" i="10"/>
  <c r="G14" i="10"/>
  <c r="AB9" i="10"/>
  <c r="AA9" i="10"/>
  <c r="Z9" i="10"/>
  <c r="Y9" i="10"/>
  <c r="X9" i="10"/>
  <c r="W9" i="10"/>
  <c r="V9" i="10"/>
  <c r="U9" i="10"/>
  <c r="T9" i="10"/>
  <c r="S9" i="10"/>
  <c r="R9" i="10"/>
  <c r="Q9" i="10"/>
  <c r="P9" i="10"/>
  <c r="O9" i="10"/>
  <c r="N9" i="10"/>
  <c r="M9" i="10"/>
  <c r="L9" i="10"/>
  <c r="K9" i="10"/>
  <c r="J9" i="10"/>
  <c r="I9" i="10"/>
  <c r="H9" i="10"/>
  <c r="G9" i="10"/>
  <c r="F9" i="10"/>
  <c r="AB7" i="10"/>
  <c r="Y7" i="10"/>
  <c r="X7" i="10"/>
  <c r="U7" i="10"/>
  <c r="T7" i="10"/>
  <c r="Q7" i="10"/>
  <c r="P7" i="10"/>
  <c r="M7" i="10"/>
  <c r="L7" i="10"/>
  <c r="I7" i="10"/>
  <c r="H7" i="10"/>
  <c r="F6" i="10"/>
  <c r="B5" i="10"/>
  <c r="F2" i="10"/>
  <c r="G2" i="10"/>
  <c r="H2" i="10"/>
  <c r="I2" i="10"/>
  <c r="J2" i="10"/>
  <c r="K2" i="10"/>
  <c r="L2" i="10"/>
  <c r="M2" i="10"/>
  <c r="N2" i="10"/>
  <c r="O2" i="10"/>
  <c r="P2" i="10"/>
  <c r="Q2" i="10"/>
  <c r="R2" i="10"/>
  <c r="S2" i="10"/>
  <c r="T2" i="10"/>
  <c r="U2" i="10"/>
  <c r="V2" i="10"/>
  <c r="W2" i="10"/>
  <c r="X2" i="10"/>
  <c r="Y2" i="10"/>
  <c r="Z2" i="10"/>
  <c r="AA2" i="10"/>
  <c r="AB2" i="10"/>
  <c r="C5" i="9"/>
  <c r="G13" i="9"/>
  <c r="H11" i="9"/>
  <c r="J1" i="9"/>
  <c r="K1" i="9"/>
  <c r="L1" i="9"/>
  <c r="M1" i="9"/>
  <c r="N1" i="9"/>
  <c r="O1" i="9"/>
  <c r="P1" i="9"/>
  <c r="Q1" i="9"/>
  <c r="R1" i="9"/>
  <c r="S1" i="9"/>
  <c r="T1" i="9"/>
  <c r="U1" i="9"/>
  <c r="V1" i="9"/>
  <c r="W1" i="9"/>
  <c r="X1" i="9"/>
  <c r="Y1" i="9"/>
  <c r="Z1" i="9"/>
  <c r="AA1" i="9"/>
  <c r="AB1" i="9"/>
  <c r="AC1" i="9"/>
  <c r="AD1" i="9"/>
  <c r="AE1" i="9"/>
  <c r="G14" i="9"/>
  <c r="F13" i="9"/>
  <c r="F14" i="9"/>
  <c r="F15" i="9"/>
  <c r="AB9" i="9"/>
  <c r="AA9" i="9"/>
  <c r="Z9" i="9"/>
  <c r="Y9" i="9"/>
  <c r="X9" i="9"/>
  <c r="W9" i="9"/>
  <c r="V9" i="9"/>
  <c r="U9" i="9"/>
  <c r="T9" i="9"/>
  <c r="S9" i="9"/>
  <c r="R9" i="9"/>
  <c r="Q9" i="9"/>
  <c r="P9" i="9"/>
  <c r="O9" i="9"/>
  <c r="N9" i="9"/>
  <c r="M9" i="9"/>
  <c r="L9" i="9"/>
  <c r="K9" i="9"/>
  <c r="J9" i="9"/>
  <c r="I9" i="9"/>
  <c r="H9" i="9"/>
  <c r="G9" i="9"/>
  <c r="F9" i="9"/>
  <c r="AB7" i="9"/>
  <c r="AA7" i="9"/>
  <c r="Z7" i="9"/>
  <c r="Y7" i="9"/>
  <c r="X7" i="9"/>
  <c r="W7" i="9"/>
  <c r="V7" i="9"/>
  <c r="U7" i="9"/>
  <c r="T7" i="9"/>
  <c r="S7" i="9"/>
  <c r="R7" i="9"/>
  <c r="Q7" i="9"/>
  <c r="P7" i="9"/>
  <c r="O7" i="9"/>
  <c r="N7" i="9"/>
  <c r="M7" i="9"/>
  <c r="L7" i="9"/>
  <c r="K7" i="9"/>
  <c r="J7" i="9"/>
  <c r="I7" i="9"/>
  <c r="H7" i="9"/>
  <c r="G7" i="9"/>
  <c r="F7" i="9"/>
  <c r="F6" i="9"/>
  <c r="F2" i="9"/>
  <c r="G2" i="9"/>
  <c r="H2" i="9"/>
  <c r="I2" i="9"/>
  <c r="J2" i="9"/>
  <c r="K2" i="9"/>
  <c r="L2" i="9"/>
  <c r="M2" i="9"/>
  <c r="N2" i="9"/>
  <c r="O2" i="9"/>
  <c r="P2" i="9"/>
  <c r="Q2" i="9"/>
  <c r="R2" i="9"/>
  <c r="S2" i="9"/>
  <c r="T2" i="9"/>
  <c r="U2" i="9"/>
  <c r="V2" i="9"/>
  <c r="W2" i="9"/>
  <c r="X2" i="9"/>
  <c r="Y2" i="9"/>
  <c r="Z2" i="9"/>
  <c r="AA2" i="9"/>
  <c r="AB2" i="9"/>
  <c r="B5" i="9"/>
  <c r="C17" i="8"/>
  <c r="O23" i="8"/>
  <c r="J24" i="8"/>
  <c r="K24" i="8"/>
  <c r="L24" i="8"/>
  <c r="M24" i="8"/>
  <c r="N24" i="8"/>
  <c r="O24" i="8"/>
  <c r="P24" i="8"/>
  <c r="Q24" i="8"/>
  <c r="R24" i="8"/>
  <c r="S24" i="8"/>
  <c r="T24" i="8"/>
  <c r="U24" i="8"/>
  <c r="V24" i="8"/>
  <c r="W24" i="8"/>
  <c r="X24" i="8"/>
  <c r="Y24" i="8"/>
  <c r="Z24" i="8"/>
  <c r="H1" i="8"/>
  <c r="I1" i="8"/>
  <c r="J1" i="8"/>
  <c r="K1" i="8"/>
  <c r="L1" i="8"/>
  <c r="M1" i="8"/>
  <c r="N1" i="8"/>
  <c r="O1" i="8"/>
  <c r="P1" i="8"/>
  <c r="Q1" i="8"/>
  <c r="R1" i="8"/>
  <c r="S1" i="8"/>
  <c r="T1" i="8"/>
  <c r="U1" i="8"/>
  <c r="V1" i="8"/>
  <c r="W1" i="8"/>
  <c r="X1" i="8"/>
  <c r="Y1" i="8"/>
  <c r="Z1" i="8"/>
  <c r="P23" i="8"/>
  <c r="K23" i="8"/>
  <c r="M23" i="8"/>
  <c r="M26" i="8"/>
  <c r="H23" i="8"/>
  <c r="G25" i="8"/>
  <c r="AA24" i="8"/>
  <c r="AB24" i="8"/>
  <c r="AC24" i="8"/>
  <c r="G22" i="8"/>
  <c r="G21" i="8"/>
  <c r="G20" i="8"/>
  <c r="G19" i="8"/>
  <c r="AA1" i="8"/>
  <c r="AB1" i="8"/>
  <c r="AC1" i="8"/>
  <c r="G2" i="8"/>
  <c r="AC23" i="8"/>
  <c r="AB23" i="8"/>
  <c r="Z23" i="8"/>
  <c r="V23" i="8"/>
  <c r="U23" i="8"/>
  <c r="R23" i="8"/>
  <c r="AC22" i="8"/>
  <c r="AB22" i="8"/>
  <c r="AA22" i="8"/>
  <c r="Z22" i="8"/>
  <c r="Y22" i="8"/>
  <c r="X22" i="8"/>
  <c r="W22" i="8"/>
  <c r="V22" i="8"/>
  <c r="U22" i="8"/>
  <c r="T22" i="8"/>
  <c r="S22" i="8"/>
  <c r="R22" i="8"/>
  <c r="Q22" i="8"/>
  <c r="P22" i="8"/>
  <c r="O22" i="8"/>
  <c r="N22" i="8"/>
  <c r="M22" i="8"/>
  <c r="L22" i="8"/>
  <c r="K22" i="8"/>
  <c r="J22" i="8"/>
  <c r="I22" i="8"/>
  <c r="H22" i="8"/>
  <c r="AC21" i="8"/>
  <c r="AB21" i="8"/>
  <c r="AA21" i="8"/>
  <c r="Z21" i="8"/>
  <c r="Y21" i="8"/>
  <c r="X21" i="8"/>
  <c r="W21" i="8"/>
  <c r="V21" i="8"/>
  <c r="U21" i="8"/>
  <c r="T21" i="8"/>
  <c r="S21" i="8"/>
  <c r="R21" i="8"/>
  <c r="Q21" i="8"/>
  <c r="P21" i="8"/>
  <c r="O21" i="8"/>
  <c r="N21" i="8"/>
  <c r="M21" i="8"/>
  <c r="L21" i="8"/>
  <c r="K21" i="8"/>
  <c r="J21" i="8"/>
  <c r="I21" i="8"/>
  <c r="H21" i="8"/>
  <c r="AC20" i="8"/>
  <c r="AB20" i="8"/>
  <c r="AA20" i="8"/>
  <c r="Z20" i="8"/>
  <c r="Y20" i="8"/>
  <c r="X20" i="8"/>
  <c r="W20" i="8"/>
  <c r="V20" i="8"/>
  <c r="U20" i="8"/>
  <c r="T20" i="8"/>
  <c r="S20" i="8"/>
  <c r="R20" i="8"/>
  <c r="Q20" i="8"/>
  <c r="P20" i="8"/>
  <c r="O20" i="8"/>
  <c r="N20" i="8"/>
  <c r="M20" i="8"/>
  <c r="L20" i="8"/>
  <c r="K20" i="8"/>
  <c r="J20" i="8"/>
  <c r="I20" i="8"/>
  <c r="H20" i="8"/>
  <c r="AC19" i="8"/>
  <c r="AB19" i="8"/>
  <c r="AA19" i="8"/>
  <c r="Z19" i="8"/>
  <c r="Y19" i="8"/>
  <c r="X19" i="8"/>
  <c r="W19" i="8"/>
  <c r="V19" i="8"/>
  <c r="U19" i="8"/>
  <c r="T19" i="8"/>
  <c r="S19" i="8"/>
  <c r="R19" i="8"/>
  <c r="Q19" i="8"/>
  <c r="P19" i="8"/>
  <c r="O19" i="8"/>
  <c r="N19" i="8"/>
  <c r="M19" i="8"/>
  <c r="L19" i="8"/>
  <c r="K19" i="8"/>
  <c r="J19" i="8"/>
  <c r="I19" i="8"/>
  <c r="H19" i="8"/>
  <c r="B5" i="8"/>
  <c r="G11" i="8"/>
  <c r="I10" i="8"/>
  <c r="G8" i="8"/>
  <c r="H8" i="8"/>
  <c r="I8" i="8"/>
  <c r="J8" i="8"/>
  <c r="K8" i="8"/>
  <c r="L8" i="8"/>
  <c r="M8" i="8"/>
  <c r="N8" i="8"/>
  <c r="O8" i="8"/>
  <c r="P8" i="8"/>
  <c r="Q8" i="8"/>
  <c r="R8" i="8"/>
  <c r="S8" i="8"/>
  <c r="T8" i="8"/>
  <c r="U8" i="8"/>
  <c r="V8" i="8"/>
  <c r="W8" i="8"/>
  <c r="X8" i="8"/>
  <c r="Y8" i="8"/>
  <c r="Z8" i="8"/>
  <c r="AA8" i="8"/>
  <c r="AB8" i="8"/>
  <c r="AC8" i="8"/>
  <c r="G5" i="8"/>
  <c r="H5" i="8"/>
  <c r="I5" i="8"/>
  <c r="J5" i="8"/>
  <c r="K5" i="8"/>
  <c r="L5" i="8"/>
  <c r="M5" i="8"/>
  <c r="N5" i="8"/>
  <c r="O5" i="8"/>
  <c r="P5" i="8"/>
  <c r="Q5" i="8"/>
  <c r="R5" i="8"/>
  <c r="S5" i="8"/>
  <c r="T5" i="8"/>
  <c r="U5" i="8"/>
  <c r="V5" i="8"/>
  <c r="W5" i="8"/>
  <c r="X5" i="8"/>
  <c r="Y5" i="8"/>
  <c r="Z5" i="8"/>
  <c r="AA5" i="8"/>
  <c r="AB5" i="8"/>
  <c r="AC5" i="8"/>
  <c r="F4" i="8"/>
  <c r="J68" i="6"/>
  <c r="K68" i="6"/>
  <c r="L68" i="6"/>
  <c r="M68" i="6"/>
  <c r="N68" i="6"/>
  <c r="O68" i="6"/>
  <c r="P68" i="6"/>
  <c r="Q68" i="6"/>
  <c r="R68" i="6"/>
  <c r="S68" i="6"/>
  <c r="T68" i="6"/>
  <c r="U68" i="6"/>
  <c r="V68" i="6"/>
  <c r="W68" i="6"/>
  <c r="X68" i="6"/>
  <c r="Y68" i="6"/>
  <c r="Z68" i="6"/>
  <c r="AA68" i="6"/>
  <c r="AB68" i="6"/>
  <c r="AC68" i="6"/>
  <c r="AD68" i="6"/>
  <c r="AE68" i="6"/>
  <c r="J1" i="6"/>
  <c r="K1" i="6"/>
  <c r="L1" i="6"/>
  <c r="M1" i="6"/>
  <c r="N1" i="6"/>
  <c r="O1" i="6"/>
  <c r="P1" i="6"/>
  <c r="Q1" i="6"/>
  <c r="R1" i="6"/>
  <c r="J63" i="6"/>
  <c r="K63" i="6"/>
  <c r="L63" i="6"/>
  <c r="M63" i="6"/>
  <c r="N63" i="6"/>
  <c r="O63" i="6"/>
  <c r="P63" i="6"/>
  <c r="Q63" i="6"/>
  <c r="R63" i="6"/>
  <c r="S63" i="6"/>
  <c r="T63" i="6"/>
  <c r="U63" i="6"/>
  <c r="V63" i="6"/>
  <c r="W63" i="6"/>
  <c r="X63" i="6"/>
  <c r="Y63" i="6"/>
  <c r="Z63" i="6"/>
  <c r="J64" i="6"/>
  <c r="K64" i="6"/>
  <c r="N64" i="6"/>
  <c r="O64" i="6"/>
  <c r="P64" i="6"/>
  <c r="R64" i="6"/>
  <c r="S64" i="6"/>
  <c r="T64" i="6"/>
  <c r="V64" i="6"/>
  <c r="W64" i="6"/>
  <c r="X64" i="6"/>
  <c r="Z64" i="6"/>
  <c r="J66" i="6"/>
  <c r="K66" i="6"/>
  <c r="L66" i="6"/>
  <c r="M66" i="6"/>
  <c r="N66" i="6"/>
  <c r="O66" i="6"/>
  <c r="P66" i="6"/>
  <c r="Q66" i="6"/>
  <c r="R66" i="6"/>
  <c r="S66" i="6"/>
  <c r="T66" i="6"/>
  <c r="U66" i="6"/>
  <c r="V66" i="6"/>
  <c r="W66" i="6"/>
  <c r="X66" i="6"/>
  <c r="Y66" i="6"/>
  <c r="Z66" i="6"/>
  <c r="I66" i="6"/>
  <c r="I64" i="6"/>
  <c r="I63" i="6"/>
  <c r="E17" i="6"/>
  <c r="J53" i="6"/>
  <c r="K53" i="6"/>
  <c r="L53" i="6"/>
  <c r="J52" i="6"/>
  <c r="J55" i="6"/>
  <c r="L52" i="6"/>
  <c r="L55" i="6"/>
  <c r="M53" i="6"/>
  <c r="N53" i="6"/>
  <c r="O53" i="6"/>
  <c r="P53" i="6"/>
  <c r="Q53" i="6"/>
  <c r="R53" i="6"/>
  <c r="S53" i="6"/>
  <c r="O52" i="6"/>
  <c r="P52" i="6"/>
  <c r="P55" i="6"/>
  <c r="P56" i="6"/>
  <c r="S1" i="6"/>
  <c r="T53" i="6"/>
  <c r="U53" i="6"/>
  <c r="V53" i="6"/>
  <c r="W53" i="6"/>
  <c r="X53" i="6"/>
  <c r="Y53" i="6"/>
  <c r="Z53" i="6"/>
  <c r="AA53" i="6"/>
  <c r="AB53" i="6"/>
  <c r="AC53" i="6"/>
  <c r="AD53" i="6"/>
  <c r="AE53" i="6"/>
  <c r="T1" i="6"/>
  <c r="U52" i="6"/>
  <c r="U1" i="6"/>
  <c r="V1" i="6"/>
  <c r="W1" i="6"/>
  <c r="W52" i="6"/>
  <c r="X1" i="6"/>
  <c r="Y1" i="6"/>
  <c r="Z1" i="6"/>
  <c r="AA1" i="6"/>
  <c r="AB1" i="6"/>
  <c r="AC1" i="6"/>
  <c r="AD1" i="6"/>
  <c r="AE1" i="6"/>
  <c r="Y52" i="6"/>
  <c r="AC52" i="6"/>
  <c r="AE52" i="6"/>
  <c r="J48" i="6"/>
  <c r="K48" i="6"/>
  <c r="L48" i="6"/>
  <c r="M48" i="6"/>
  <c r="N48" i="6"/>
  <c r="O48" i="6"/>
  <c r="P48" i="6"/>
  <c r="Q48" i="6"/>
  <c r="R48" i="6"/>
  <c r="S48" i="6"/>
  <c r="T48" i="6"/>
  <c r="U48" i="6"/>
  <c r="V48" i="6"/>
  <c r="W48" i="6"/>
  <c r="X48" i="6"/>
  <c r="Y48" i="6"/>
  <c r="Z48" i="6"/>
  <c r="AA48" i="6"/>
  <c r="AB48" i="6"/>
  <c r="AC48" i="6"/>
  <c r="AD48" i="6"/>
  <c r="AE48" i="6"/>
  <c r="J49" i="6"/>
  <c r="K49" i="6"/>
  <c r="L49" i="6"/>
  <c r="M49" i="6"/>
  <c r="N49" i="6"/>
  <c r="O49" i="6"/>
  <c r="P49" i="6"/>
  <c r="Q49" i="6"/>
  <c r="R49" i="6"/>
  <c r="S49" i="6"/>
  <c r="T49" i="6"/>
  <c r="U49" i="6"/>
  <c r="V49" i="6"/>
  <c r="W49" i="6"/>
  <c r="X49" i="6"/>
  <c r="Y49" i="6"/>
  <c r="Z49" i="6"/>
  <c r="AA49" i="6"/>
  <c r="AB49" i="6"/>
  <c r="AC49" i="6"/>
  <c r="AD49" i="6"/>
  <c r="AE49" i="6"/>
  <c r="J50" i="6"/>
  <c r="K50" i="6"/>
  <c r="L50" i="6"/>
  <c r="M50" i="6"/>
  <c r="N50" i="6"/>
  <c r="O50" i="6"/>
  <c r="P50" i="6"/>
  <c r="Q50" i="6"/>
  <c r="R50" i="6"/>
  <c r="S50" i="6"/>
  <c r="T50" i="6"/>
  <c r="U50" i="6"/>
  <c r="V50" i="6"/>
  <c r="W50" i="6"/>
  <c r="X50" i="6"/>
  <c r="Y50" i="6"/>
  <c r="Z50" i="6"/>
  <c r="AA50" i="6"/>
  <c r="AB50" i="6"/>
  <c r="AC50" i="6"/>
  <c r="AD50" i="6"/>
  <c r="AE50" i="6"/>
  <c r="J51" i="6"/>
  <c r="K51" i="6"/>
  <c r="L51" i="6"/>
  <c r="M51" i="6"/>
  <c r="N51" i="6"/>
  <c r="O51" i="6"/>
  <c r="P51" i="6"/>
  <c r="Q51" i="6"/>
  <c r="R51" i="6"/>
  <c r="S51" i="6"/>
  <c r="T51" i="6"/>
  <c r="U51" i="6"/>
  <c r="V51" i="6"/>
  <c r="W51" i="6"/>
  <c r="X51" i="6"/>
  <c r="Y51" i="6"/>
  <c r="Z51" i="6"/>
  <c r="AA51" i="6"/>
  <c r="AB51" i="6"/>
  <c r="AC51" i="6"/>
  <c r="AD51" i="6"/>
  <c r="AE51" i="6"/>
  <c r="I51" i="6"/>
  <c r="I50" i="6"/>
  <c r="I49" i="6"/>
  <c r="I48" i="6"/>
  <c r="D17" i="6"/>
  <c r="AE37" i="6"/>
  <c r="J38" i="6"/>
  <c r="K38" i="6"/>
  <c r="L38" i="6"/>
  <c r="M38" i="6"/>
  <c r="N38" i="6"/>
  <c r="O38" i="6"/>
  <c r="P38" i="6"/>
  <c r="Q38" i="6"/>
  <c r="R38" i="6"/>
  <c r="S38" i="6"/>
  <c r="T38" i="6"/>
  <c r="U38" i="6"/>
  <c r="V38" i="6"/>
  <c r="W38" i="6"/>
  <c r="X38" i="6"/>
  <c r="Y38" i="6"/>
  <c r="Z38" i="6"/>
  <c r="AA38" i="6"/>
  <c r="AB38" i="6"/>
  <c r="AC38" i="6"/>
  <c r="AD38" i="6"/>
  <c r="AE38" i="6"/>
  <c r="AB37" i="6"/>
  <c r="Y37" i="6"/>
  <c r="W37" i="6"/>
  <c r="U37" i="6"/>
  <c r="S37" i="6"/>
  <c r="P37" i="6"/>
  <c r="L37" i="6"/>
  <c r="L40" i="6"/>
  <c r="I37" i="6"/>
  <c r="I40" i="6"/>
  <c r="I41" i="6"/>
  <c r="I42" i="6"/>
  <c r="I43" i="6"/>
  <c r="D5" i="6"/>
  <c r="I39" i="6"/>
  <c r="C17" i="6"/>
  <c r="J23" i="6"/>
  <c r="J24" i="6"/>
  <c r="K24" i="6"/>
  <c r="L24" i="6"/>
  <c r="M24" i="6"/>
  <c r="N24" i="6"/>
  <c r="O24" i="6"/>
  <c r="J33" i="6"/>
  <c r="K33" i="6"/>
  <c r="L33" i="6"/>
  <c r="M33" i="6"/>
  <c r="N33" i="6"/>
  <c r="O33" i="6"/>
  <c r="P33" i="6"/>
  <c r="Q33" i="6"/>
  <c r="R33" i="6"/>
  <c r="S33" i="6"/>
  <c r="T33" i="6"/>
  <c r="U33" i="6"/>
  <c r="V33" i="6"/>
  <c r="W33" i="6"/>
  <c r="X33" i="6"/>
  <c r="Y33" i="6"/>
  <c r="Z33" i="6"/>
  <c r="AA33" i="6"/>
  <c r="AB33" i="6"/>
  <c r="AC33" i="6"/>
  <c r="AD33" i="6"/>
  <c r="AE33" i="6"/>
  <c r="I33" i="6"/>
  <c r="J34" i="6"/>
  <c r="K34" i="6"/>
  <c r="L34" i="6"/>
  <c r="M34" i="6"/>
  <c r="N34" i="6"/>
  <c r="O34" i="6"/>
  <c r="P34" i="6"/>
  <c r="Q34" i="6"/>
  <c r="R34" i="6"/>
  <c r="S34" i="6"/>
  <c r="T34" i="6"/>
  <c r="U34" i="6"/>
  <c r="V34" i="6"/>
  <c r="W34" i="6"/>
  <c r="X34" i="6"/>
  <c r="Y34" i="6"/>
  <c r="Z34" i="6"/>
  <c r="AA34" i="6"/>
  <c r="AB34" i="6"/>
  <c r="AC34" i="6"/>
  <c r="AD34" i="6"/>
  <c r="AE34" i="6"/>
  <c r="J35" i="6"/>
  <c r="K35" i="6"/>
  <c r="L35" i="6"/>
  <c r="M35" i="6"/>
  <c r="N35" i="6"/>
  <c r="O35" i="6"/>
  <c r="P35" i="6"/>
  <c r="Q35" i="6"/>
  <c r="R35" i="6"/>
  <c r="S35" i="6"/>
  <c r="T35" i="6"/>
  <c r="U35" i="6"/>
  <c r="V35" i="6"/>
  <c r="W35" i="6"/>
  <c r="X35" i="6"/>
  <c r="Y35" i="6"/>
  <c r="Z35" i="6"/>
  <c r="AA35" i="6"/>
  <c r="AB35" i="6"/>
  <c r="AC35" i="6"/>
  <c r="AD35" i="6"/>
  <c r="AE35" i="6"/>
  <c r="J36" i="6"/>
  <c r="K36" i="6"/>
  <c r="L36" i="6"/>
  <c r="M36" i="6"/>
  <c r="N36" i="6"/>
  <c r="O36" i="6"/>
  <c r="P36" i="6"/>
  <c r="Q36" i="6"/>
  <c r="R36" i="6"/>
  <c r="S36" i="6"/>
  <c r="T36" i="6"/>
  <c r="U36" i="6"/>
  <c r="V36" i="6"/>
  <c r="W36" i="6"/>
  <c r="X36" i="6"/>
  <c r="Y36" i="6"/>
  <c r="Z36" i="6"/>
  <c r="AA36" i="6"/>
  <c r="AB36" i="6"/>
  <c r="AC36" i="6"/>
  <c r="AD36" i="6"/>
  <c r="AE36" i="6"/>
  <c r="I36" i="6"/>
  <c r="I35" i="6"/>
  <c r="I34" i="6"/>
  <c r="I11" i="6"/>
  <c r="N10" i="6"/>
  <c r="O10" i="6"/>
  <c r="P10" i="6"/>
  <c r="K23" i="6"/>
  <c r="I23" i="6"/>
  <c r="I28" i="6"/>
  <c r="I29" i="6"/>
  <c r="L23" i="6"/>
  <c r="M23" i="6"/>
  <c r="M26" i="6"/>
  <c r="O23" i="6"/>
  <c r="P23" i="6"/>
  <c r="Q23" i="6"/>
  <c r="AD19" i="6"/>
  <c r="AE19" i="6"/>
  <c r="AD20" i="6"/>
  <c r="AE20" i="6"/>
  <c r="AD21" i="6"/>
  <c r="AE21" i="6"/>
  <c r="AD22" i="6"/>
  <c r="AE22" i="6"/>
  <c r="AE23" i="6"/>
  <c r="J19" i="6"/>
  <c r="K19" i="6"/>
  <c r="L19" i="6"/>
  <c r="M19" i="6"/>
  <c r="N19" i="6"/>
  <c r="O19" i="6"/>
  <c r="P19" i="6"/>
  <c r="Q19" i="6"/>
  <c r="R19" i="6"/>
  <c r="S19" i="6"/>
  <c r="T19" i="6"/>
  <c r="U19" i="6"/>
  <c r="V19" i="6"/>
  <c r="W19" i="6"/>
  <c r="X19" i="6"/>
  <c r="Y19" i="6"/>
  <c r="Z19" i="6"/>
  <c r="AA19" i="6"/>
  <c r="AB19" i="6"/>
  <c r="AC19" i="6"/>
  <c r="J20" i="6"/>
  <c r="K20" i="6"/>
  <c r="L20" i="6"/>
  <c r="M20" i="6"/>
  <c r="N20" i="6"/>
  <c r="O20" i="6"/>
  <c r="P20" i="6"/>
  <c r="Q20" i="6"/>
  <c r="R20" i="6"/>
  <c r="S20" i="6"/>
  <c r="T20" i="6"/>
  <c r="U20" i="6"/>
  <c r="V20" i="6"/>
  <c r="W20" i="6"/>
  <c r="X20" i="6"/>
  <c r="Y20" i="6"/>
  <c r="Z20" i="6"/>
  <c r="AA20" i="6"/>
  <c r="AB20" i="6"/>
  <c r="AC20" i="6"/>
  <c r="J21" i="6"/>
  <c r="K21" i="6"/>
  <c r="L21" i="6"/>
  <c r="M21" i="6"/>
  <c r="N21" i="6"/>
  <c r="O21" i="6"/>
  <c r="P21" i="6"/>
  <c r="Q21" i="6"/>
  <c r="R21" i="6"/>
  <c r="S21" i="6"/>
  <c r="T21" i="6"/>
  <c r="U21" i="6"/>
  <c r="V21" i="6"/>
  <c r="W21" i="6"/>
  <c r="X21" i="6"/>
  <c r="Y21" i="6"/>
  <c r="Z21" i="6"/>
  <c r="AA21" i="6"/>
  <c r="AB21" i="6"/>
  <c r="AC21" i="6"/>
  <c r="J22" i="6"/>
  <c r="K22" i="6"/>
  <c r="L22" i="6"/>
  <c r="M22" i="6"/>
  <c r="N22" i="6"/>
  <c r="O22" i="6"/>
  <c r="P22" i="6"/>
  <c r="Q22" i="6"/>
  <c r="R22" i="6"/>
  <c r="S22" i="6"/>
  <c r="T22" i="6"/>
  <c r="U22" i="6"/>
  <c r="V22" i="6"/>
  <c r="W22" i="6"/>
  <c r="X22" i="6"/>
  <c r="Y22" i="6"/>
  <c r="Z22" i="6"/>
  <c r="AA22" i="6"/>
  <c r="AB22" i="6"/>
  <c r="AC22" i="6"/>
  <c r="S23" i="6"/>
  <c r="T23" i="6"/>
  <c r="V23" i="6"/>
  <c r="W23" i="6"/>
  <c r="X23" i="6"/>
  <c r="Z23" i="6"/>
  <c r="AA23" i="6"/>
  <c r="AB23" i="6"/>
  <c r="I22" i="6"/>
  <c r="I21" i="6"/>
  <c r="I20" i="6"/>
  <c r="I19" i="6"/>
  <c r="J8" i="6"/>
  <c r="K8" i="6"/>
  <c r="L8" i="6"/>
  <c r="M8" i="6"/>
  <c r="N8" i="6"/>
  <c r="O8" i="6"/>
  <c r="P8" i="6"/>
  <c r="Q8" i="6"/>
  <c r="R8" i="6"/>
  <c r="S8" i="6"/>
  <c r="T8" i="6"/>
  <c r="U8" i="6"/>
  <c r="V8" i="6"/>
  <c r="W8" i="6"/>
  <c r="X8" i="6"/>
  <c r="Y8" i="6"/>
  <c r="Z8" i="6"/>
  <c r="AA8" i="6"/>
  <c r="AB8" i="6"/>
  <c r="AC8" i="6"/>
  <c r="AD8" i="6"/>
  <c r="AE8" i="6"/>
  <c r="J7" i="6"/>
  <c r="K7" i="6"/>
  <c r="L7" i="6"/>
  <c r="M7" i="6"/>
  <c r="N7" i="6"/>
  <c r="O7" i="6"/>
  <c r="P7" i="6"/>
  <c r="Q7" i="6"/>
  <c r="R7" i="6"/>
  <c r="S7" i="6"/>
  <c r="T7" i="6"/>
  <c r="U7" i="6"/>
  <c r="V7" i="6"/>
  <c r="W7" i="6"/>
  <c r="X7" i="6"/>
  <c r="Y7" i="6"/>
  <c r="Z7" i="6"/>
  <c r="AA7" i="6"/>
  <c r="AB7" i="6"/>
  <c r="AC7" i="6"/>
  <c r="AD7" i="6"/>
  <c r="AE7" i="6"/>
  <c r="J6" i="6"/>
  <c r="K6" i="6"/>
  <c r="L6" i="6"/>
  <c r="M6" i="6"/>
  <c r="N6" i="6"/>
  <c r="O6" i="6"/>
  <c r="P6" i="6"/>
  <c r="Q6" i="6"/>
  <c r="R6" i="6"/>
  <c r="S6" i="6"/>
  <c r="T6" i="6"/>
  <c r="U6" i="6"/>
  <c r="V6" i="6"/>
  <c r="W6" i="6"/>
  <c r="X6" i="6"/>
  <c r="Y6" i="6"/>
  <c r="Z6" i="6"/>
  <c r="AA6" i="6"/>
  <c r="AB6" i="6"/>
  <c r="AC6" i="6"/>
  <c r="AD6" i="6"/>
  <c r="AE6" i="6"/>
  <c r="I5" i="6"/>
  <c r="J5" i="6"/>
  <c r="K5" i="6"/>
  <c r="L5" i="6"/>
  <c r="M5" i="6"/>
  <c r="N5" i="6"/>
  <c r="O5" i="6"/>
  <c r="P5" i="6"/>
  <c r="Q5" i="6"/>
  <c r="R5" i="6"/>
  <c r="S5" i="6"/>
  <c r="T5" i="6"/>
  <c r="U5" i="6"/>
  <c r="V5" i="6"/>
  <c r="W5" i="6"/>
  <c r="X5" i="6"/>
  <c r="Y5" i="6"/>
  <c r="Z5" i="6"/>
  <c r="AA5" i="6"/>
  <c r="AB5" i="6"/>
  <c r="AC5" i="6"/>
  <c r="AD5" i="6"/>
  <c r="AE5" i="6"/>
  <c r="E5" i="6"/>
  <c r="F5" i="6"/>
  <c r="H62" i="6"/>
  <c r="H32" i="6"/>
  <c r="H18" i="6"/>
  <c r="H4" i="6"/>
  <c r="I2" i="6"/>
  <c r="I31" i="6"/>
  <c r="J2" i="6"/>
  <c r="I17" i="6"/>
  <c r="I3" i="6"/>
  <c r="K2" i="6"/>
  <c r="M27" i="6"/>
  <c r="P24" i="6"/>
  <c r="Q24" i="6"/>
  <c r="O26" i="6"/>
  <c r="L2" i="6"/>
  <c r="K3" i="6"/>
  <c r="K17" i="6"/>
  <c r="Q10" i="6"/>
  <c r="L41" i="6"/>
  <c r="AB40" i="6"/>
  <c r="J9" i="6"/>
  <c r="I13" i="6"/>
  <c r="I14" i="6"/>
  <c r="I15" i="6"/>
  <c r="L26" i="6"/>
  <c r="P40" i="6"/>
  <c r="U40" i="6"/>
  <c r="S40" i="6"/>
  <c r="AE40" i="6"/>
  <c r="L56" i="6"/>
  <c r="K31" i="6"/>
  <c r="J31" i="6"/>
  <c r="J3" i="6"/>
  <c r="J17" i="6"/>
  <c r="W40" i="6"/>
  <c r="J56" i="6"/>
  <c r="M27" i="8"/>
  <c r="O26" i="8"/>
  <c r="Y40" i="6"/>
  <c r="AD37" i="6"/>
  <c r="AD40" i="6"/>
  <c r="Z37" i="6"/>
  <c r="Z40" i="6"/>
  <c r="V37" i="6"/>
  <c r="V40" i="6"/>
  <c r="R37" i="6"/>
  <c r="R40" i="6"/>
  <c r="N37" i="6"/>
  <c r="N40" i="6"/>
  <c r="J37" i="6"/>
  <c r="J40" i="6"/>
  <c r="U55" i="6"/>
  <c r="P26" i="6"/>
  <c r="K26" i="6"/>
  <c r="J26" i="6"/>
  <c r="K37" i="6"/>
  <c r="K40" i="6"/>
  <c r="M37" i="6"/>
  <c r="M40" i="6"/>
  <c r="T37" i="6"/>
  <c r="T40" i="6"/>
  <c r="AA37" i="6"/>
  <c r="AA40" i="6"/>
  <c r="AC37" i="6"/>
  <c r="AC40" i="6"/>
  <c r="AC55" i="6"/>
  <c r="W55" i="6"/>
  <c r="N23" i="6"/>
  <c r="N26" i="6"/>
  <c r="R23" i="6"/>
  <c r="AD23" i="6"/>
  <c r="U23" i="6"/>
  <c r="Y23" i="6"/>
  <c r="AC23" i="6"/>
  <c r="O37" i="6"/>
  <c r="O40" i="6"/>
  <c r="Q37" i="6"/>
  <c r="Q40" i="6"/>
  <c r="X37" i="6"/>
  <c r="X40" i="6"/>
  <c r="AE55" i="6"/>
  <c r="Y55" i="6"/>
  <c r="O55" i="6"/>
  <c r="K52" i="6"/>
  <c r="K55" i="6"/>
  <c r="I52" i="6"/>
  <c r="I55" i="6"/>
  <c r="I56" i="6"/>
  <c r="I57" i="6"/>
  <c r="I58" i="6"/>
  <c r="M52" i="6"/>
  <c r="M55" i="6"/>
  <c r="Q52" i="6"/>
  <c r="Q55" i="6"/>
  <c r="T52" i="6"/>
  <c r="T55" i="6"/>
  <c r="V52" i="6"/>
  <c r="V55" i="6"/>
  <c r="X52" i="6"/>
  <c r="X55" i="6"/>
  <c r="Z52" i="6"/>
  <c r="Z55" i="6"/>
  <c r="AB52" i="6"/>
  <c r="AB55" i="6"/>
  <c r="AD52" i="6"/>
  <c r="AD55" i="6"/>
  <c r="R52" i="6"/>
  <c r="R55" i="6"/>
  <c r="S52" i="6"/>
  <c r="S55" i="6"/>
  <c r="AA52" i="6"/>
  <c r="AA55" i="6"/>
  <c r="N52" i="6"/>
  <c r="N55" i="6"/>
  <c r="G3" i="8"/>
  <c r="H2" i="8"/>
  <c r="G17" i="8"/>
  <c r="K26" i="8"/>
  <c r="I11" i="9"/>
  <c r="H13" i="9"/>
  <c r="P26" i="8"/>
  <c r="L23" i="8"/>
  <c r="L26" i="8"/>
  <c r="AA23" i="8"/>
  <c r="W23" i="8"/>
  <c r="S23" i="8"/>
  <c r="J23" i="8"/>
  <c r="J26" i="8"/>
  <c r="Y23" i="8"/>
  <c r="T23" i="8"/>
  <c r="F16" i="9"/>
  <c r="G15" i="9"/>
  <c r="F14" i="6"/>
  <c r="M64" i="6"/>
  <c r="L64" i="6"/>
  <c r="Q64" i="6"/>
  <c r="U64" i="6"/>
  <c r="Y64" i="6"/>
  <c r="B14" i="8"/>
  <c r="G6" i="8"/>
  <c r="H6" i="8"/>
  <c r="I6" i="8"/>
  <c r="J6" i="8"/>
  <c r="K6" i="8"/>
  <c r="L6" i="8"/>
  <c r="M6" i="8"/>
  <c r="N6" i="8"/>
  <c r="O6" i="8"/>
  <c r="P6" i="8"/>
  <c r="Q6" i="8"/>
  <c r="R6" i="8"/>
  <c r="S6" i="8"/>
  <c r="T6" i="8"/>
  <c r="U6" i="8"/>
  <c r="V6" i="8"/>
  <c r="W6" i="8"/>
  <c r="X6" i="8"/>
  <c r="Y6" i="8"/>
  <c r="Z6" i="8"/>
  <c r="AA6" i="8"/>
  <c r="AB6" i="8"/>
  <c r="AC6" i="8"/>
  <c r="J10" i="8"/>
  <c r="Q23" i="8"/>
  <c r="X23" i="8"/>
  <c r="G23" i="8"/>
  <c r="G26" i="8"/>
  <c r="G27" i="8"/>
  <c r="G28" i="8"/>
  <c r="G29" i="8"/>
  <c r="N23" i="8"/>
  <c r="N26" i="8"/>
  <c r="I23" i="8"/>
  <c r="I26" i="8"/>
  <c r="G16" i="9"/>
  <c r="C17" i="10"/>
  <c r="C15" i="10"/>
  <c r="I11" i="10"/>
  <c r="H13" i="10"/>
  <c r="B14" i="10"/>
  <c r="AA7" i="10"/>
  <c r="W7" i="10"/>
  <c r="S7" i="10"/>
  <c r="O7" i="10"/>
  <c r="K7" i="10"/>
  <c r="G7" i="10"/>
  <c r="Z7" i="10"/>
  <c r="V7" i="10"/>
  <c r="R7" i="10"/>
  <c r="N7" i="10"/>
  <c r="J7" i="10"/>
  <c r="F7" i="10"/>
  <c r="J11" i="10"/>
  <c r="I13" i="10"/>
  <c r="B15" i="8"/>
  <c r="G7" i="8"/>
  <c r="H7" i="8"/>
  <c r="I7" i="8"/>
  <c r="J7" i="8"/>
  <c r="K7" i="8"/>
  <c r="L7" i="8"/>
  <c r="M7" i="8"/>
  <c r="N7" i="8"/>
  <c r="O7" i="8"/>
  <c r="P7" i="8"/>
  <c r="Q7" i="8"/>
  <c r="R7" i="8"/>
  <c r="S7" i="8"/>
  <c r="T7" i="8"/>
  <c r="U7" i="8"/>
  <c r="V7" i="8"/>
  <c r="W7" i="8"/>
  <c r="X7" i="8"/>
  <c r="Y7" i="8"/>
  <c r="Z7" i="8"/>
  <c r="AA7" i="8"/>
  <c r="AB7" i="8"/>
  <c r="AC7" i="8"/>
  <c r="B17" i="8"/>
  <c r="G9" i="8"/>
  <c r="K27" i="8"/>
  <c r="R56" i="6"/>
  <c r="M56" i="6"/>
  <c r="Y56" i="6"/>
  <c r="M41" i="6"/>
  <c r="M43" i="6"/>
  <c r="R41" i="6"/>
  <c r="Y41" i="6"/>
  <c r="L27" i="6"/>
  <c r="O27" i="6"/>
  <c r="AD56" i="6"/>
  <c r="V56" i="6"/>
  <c r="AE56" i="6"/>
  <c r="AC41" i="6"/>
  <c r="V41" i="6"/>
  <c r="J58" i="6"/>
  <c r="L58" i="6"/>
  <c r="R24" i="6"/>
  <c r="S24" i="6"/>
  <c r="T24" i="6"/>
  <c r="U24" i="6"/>
  <c r="V24" i="6"/>
  <c r="W24" i="6"/>
  <c r="X24" i="6"/>
  <c r="Y24" i="6"/>
  <c r="Z24" i="6"/>
  <c r="AA24" i="6"/>
  <c r="AB24" i="6"/>
  <c r="AC24" i="6"/>
  <c r="AD24" i="6"/>
  <c r="AE24" i="6"/>
  <c r="Q26" i="6"/>
  <c r="AB8" i="10"/>
  <c r="X8" i="10"/>
  <c r="T8" i="10"/>
  <c r="P8" i="10"/>
  <c r="L8" i="10"/>
  <c r="H8" i="10"/>
  <c r="B15" i="10"/>
  <c r="AA8" i="10"/>
  <c r="W8" i="10"/>
  <c r="S8" i="10"/>
  <c r="O8" i="10"/>
  <c r="K8" i="10"/>
  <c r="G8" i="10"/>
  <c r="U8" i="10"/>
  <c r="M8" i="10"/>
  <c r="Z8" i="10"/>
  <c r="Q8" i="10"/>
  <c r="F8" i="10"/>
  <c r="Y8" i="10"/>
  <c r="N8" i="10"/>
  <c r="B17" i="10"/>
  <c r="F10" i="10"/>
  <c r="F13" i="10"/>
  <c r="F14" i="10"/>
  <c r="F15" i="10"/>
  <c r="V8" i="10"/>
  <c r="J8" i="10"/>
  <c r="R8" i="10"/>
  <c r="I8" i="10"/>
  <c r="N27" i="8"/>
  <c r="K10" i="8"/>
  <c r="F15" i="6"/>
  <c r="F17" i="6"/>
  <c r="L65" i="6"/>
  <c r="P65" i="6"/>
  <c r="T65" i="6"/>
  <c r="X65" i="6"/>
  <c r="M65" i="6"/>
  <c r="R65" i="6"/>
  <c r="W65" i="6"/>
  <c r="N65" i="6"/>
  <c r="S65" i="6"/>
  <c r="Y65" i="6"/>
  <c r="O65" i="6"/>
  <c r="Z65" i="6"/>
  <c r="I65" i="6"/>
  <c r="Q65" i="6"/>
  <c r="J65" i="6"/>
  <c r="U65" i="6"/>
  <c r="K65" i="6"/>
  <c r="V65" i="6"/>
  <c r="H14" i="9"/>
  <c r="H16" i="9"/>
  <c r="H15" i="9"/>
  <c r="I2" i="8"/>
  <c r="H17" i="8"/>
  <c r="H3" i="8"/>
  <c r="AA56" i="6"/>
  <c r="AB56" i="6"/>
  <c r="T56" i="6"/>
  <c r="K56" i="6"/>
  <c r="K58" i="6"/>
  <c r="X41" i="6"/>
  <c r="N27" i="6"/>
  <c r="AA41" i="6"/>
  <c r="J29" i="6"/>
  <c r="J28" i="6"/>
  <c r="J42" i="6"/>
  <c r="J41" i="6"/>
  <c r="J43" i="6"/>
  <c r="Z41" i="6"/>
  <c r="J57" i="6"/>
  <c r="K57" i="6"/>
  <c r="L57" i="6"/>
  <c r="M57" i="6"/>
  <c r="N57" i="6"/>
  <c r="O57" i="6"/>
  <c r="P57" i="6"/>
  <c r="Q57" i="6"/>
  <c r="R57" i="6"/>
  <c r="S57" i="6"/>
  <c r="T57" i="6"/>
  <c r="U57" i="6"/>
  <c r="V57" i="6"/>
  <c r="W57" i="6"/>
  <c r="X57" i="6"/>
  <c r="Y57" i="6"/>
  <c r="Z57" i="6"/>
  <c r="AA57" i="6"/>
  <c r="AB57" i="6"/>
  <c r="AC57" i="6"/>
  <c r="AD57" i="6"/>
  <c r="AE57" i="6"/>
  <c r="U41" i="6"/>
  <c r="K9" i="6"/>
  <c r="L43" i="6"/>
  <c r="P27" i="8"/>
  <c r="X56" i="6"/>
  <c r="O41" i="6"/>
  <c r="AC56" i="6"/>
  <c r="P27" i="6"/>
  <c r="S41" i="6"/>
  <c r="AB41" i="6"/>
  <c r="I27" i="8"/>
  <c r="I29" i="8"/>
  <c r="I28" i="8"/>
  <c r="N56" i="6"/>
  <c r="K42" i="6"/>
  <c r="L42" i="6"/>
  <c r="M42" i="6"/>
  <c r="N42" i="6"/>
  <c r="O42" i="6"/>
  <c r="P42" i="6"/>
  <c r="Q42" i="6"/>
  <c r="R42" i="6"/>
  <c r="S42" i="6"/>
  <c r="T42" i="6"/>
  <c r="U42" i="6"/>
  <c r="V42" i="6"/>
  <c r="W42" i="6"/>
  <c r="X42" i="6"/>
  <c r="Y42" i="6"/>
  <c r="Z42" i="6"/>
  <c r="AA42" i="6"/>
  <c r="AB42" i="6"/>
  <c r="AC42" i="6"/>
  <c r="AD42" i="6"/>
  <c r="AE42" i="6"/>
  <c r="K41" i="6"/>
  <c r="K43" i="6"/>
  <c r="U56" i="6"/>
  <c r="H14" i="10"/>
  <c r="J27" i="8"/>
  <c r="J29" i="8"/>
  <c r="J28" i="8"/>
  <c r="K28" i="8"/>
  <c r="L28" i="8"/>
  <c r="M28" i="8"/>
  <c r="N28" i="8"/>
  <c r="O28" i="8"/>
  <c r="P28" i="8"/>
  <c r="L27" i="8"/>
  <c r="J11" i="9"/>
  <c r="I13" i="9"/>
  <c r="S56" i="6"/>
  <c r="Z56" i="6"/>
  <c r="Q56" i="6"/>
  <c r="O56" i="6"/>
  <c r="Q41" i="6"/>
  <c r="W56" i="6"/>
  <c r="T41" i="6"/>
  <c r="K28" i="6"/>
  <c r="L28" i="6"/>
  <c r="M28" i="6"/>
  <c r="N28" i="6"/>
  <c r="O28" i="6"/>
  <c r="P28" i="6"/>
  <c r="K27" i="6"/>
  <c r="K29" i="6"/>
  <c r="N41" i="6"/>
  <c r="AD41" i="6"/>
  <c r="O27" i="8"/>
  <c r="W41" i="6"/>
  <c r="H28" i="8"/>
  <c r="AE41" i="6"/>
  <c r="P41" i="6"/>
  <c r="R10" i="6"/>
  <c r="L3" i="6"/>
  <c r="M2" i="6"/>
  <c r="L31" i="6"/>
  <c r="L17" i="6"/>
  <c r="L9" i="6"/>
  <c r="L29" i="6"/>
  <c r="M29" i="6"/>
  <c r="K11" i="9"/>
  <c r="J13" i="9"/>
  <c r="K29" i="8"/>
  <c r="L29" i="8"/>
  <c r="M29" i="8"/>
  <c r="N29" i="8"/>
  <c r="O29" i="8"/>
  <c r="P29" i="8"/>
  <c r="H16" i="10"/>
  <c r="N29" i="6"/>
  <c r="O29" i="6"/>
  <c r="P29" i="6"/>
  <c r="F16" i="10"/>
  <c r="G16" i="10"/>
  <c r="G15" i="10"/>
  <c r="H15" i="10"/>
  <c r="M58" i="6"/>
  <c r="I15" i="10"/>
  <c r="I14" i="10"/>
  <c r="I14" i="9"/>
  <c r="I16" i="9"/>
  <c r="I15" i="9"/>
  <c r="I67" i="6"/>
  <c r="I70" i="6"/>
  <c r="I71" i="6"/>
  <c r="I72" i="6"/>
  <c r="I73" i="6"/>
  <c r="P67" i="6"/>
  <c r="P70" i="6"/>
  <c r="Q67" i="6"/>
  <c r="Q70" i="6"/>
  <c r="T67" i="6"/>
  <c r="X67" i="6"/>
  <c r="M67" i="6"/>
  <c r="M70" i="6"/>
  <c r="N67" i="6"/>
  <c r="N70" i="6"/>
  <c r="U67" i="6"/>
  <c r="Z67" i="6"/>
  <c r="L67" i="6"/>
  <c r="L70" i="6"/>
  <c r="R67" i="6"/>
  <c r="R70" i="6"/>
  <c r="V67" i="6"/>
  <c r="K67" i="6"/>
  <c r="K70" i="6"/>
  <c r="J67" i="6"/>
  <c r="J70" i="6"/>
  <c r="O67" i="6"/>
  <c r="O70" i="6"/>
  <c r="W67" i="6"/>
  <c r="Y67" i="6"/>
  <c r="S67" i="6"/>
  <c r="S70" i="6"/>
  <c r="R26" i="6"/>
  <c r="S10" i="6"/>
  <c r="N2" i="6"/>
  <c r="M31" i="6"/>
  <c r="M17" i="6"/>
  <c r="M3" i="6"/>
  <c r="N43" i="6"/>
  <c r="O43" i="6"/>
  <c r="P43" i="6"/>
  <c r="Q43" i="6"/>
  <c r="R43" i="6"/>
  <c r="S43" i="6"/>
  <c r="T43" i="6"/>
  <c r="U43" i="6"/>
  <c r="V43" i="6"/>
  <c r="W43" i="6"/>
  <c r="X43" i="6"/>
  <c r="Y43" i="6"/>
  <c r="Z43" i="6"/>
  <c r="AA43" i="6"/>
  <c r="AB43" i="6"/>
  <c r="AC43" i="6"/>
  <c r="AD43" i="6"/>
  <c r="AE43" i="6"/>
  <c r="N58" i="6"/>
  <c r="O58" i="6"/>
  <c r="P58" i="6"/>
  <c r="Q58" i="6"/>
  <c r="R58" i="6"/>
  <c r="S58" i="6"/>
  <c r="T58" i="6"/>
  <c r="U58" i="6"/>
  <c r="V58" i="6"/>
  <c r="W58" i="6"/>
  <c r="X58" i="6"/>
  <c r="Y58" i="6"/>
  <c r="Z58" i="6"/>
  <c r="AA58" i="6"/>
  <c r="AB58" i="6"/>
  <c r="AC58" i="6"/>
  <c r="AD58" i="6"/>
  <c r="AE58" i="6"/>
  <c r="I17" i="8"/>
  <c r="I3" i="8"/>
  <c r="J2" i="8"/>
  <c r="L10" i="8"/>
  <c r="Q28" i="6"/>
  <c r="Q27" i="6"/>
  <c r="G12" i="8"/>
  <c r="G13" i="8"/>
  <c r="G14" i="8"/>
  <c r="G15" i="8"/>
  <c r="H9" i="8"/>
  <c r="J13" i="10"/>
  <c r="K11" i="10"/>
  <c r="H12" i="8"/>
  <c r="I9" i="8"/>
  <c r="M10" i="8"/>
  <c r="K71" i="6"/>
  <c r="K13" i="9"/>
  <c r="L11" i="9"/>
  <c r="R28" i="6"/>
  <c r="R27" i="6"/>
  <c r="R29" i="6"/>
  <c r="K13" i="10"/>
  <c r="L11" i="10"/>
  <c r="Q29" i="6"/>
  <c r="K2" i="8"/>
  <c r="J17" i="8"/>
  <c r="J3" i="8"/>
  <c r="O71" i="6"/>
  <c r="R71" i="6"/>
  <c r="N71" i="6"/>
  <c r="Q71" i="6"/>
  <c r="N3" i="6"/>
  <c r="N31" i="6"/>
  <c r="N17" i="6"/>
  <c r="O2" i="6"/>
  <c r="L12" i="6"/>
  <c r="M9" i="6"/>
  <c r="J14" i="10"/>
  <c r="J16" i="10"/>
  <c r="J15" i="10"/>
  <c r="T10" i="6"/>
  <c r="J71" i="6"/>
  <c r="J73" i="6"/>
  <c r="J72" i="6"/>
  <c r="K72" i="6"/>
  <c r="L72" i="6"/>
  <c r="M72" i="6"/>
  <c r="N72" i="6"/>
  <c r="O72" i="6"/>
  <c r="P72" i="6"/>
  <c r="Q72" i="6"/>
  <c r="R72" i="6"/>
  <c r="S72" i="6"/>
  <c r="T72" i="6"/>
  <c r="L71" i="6"/>
  <c r="M71" i="6"/>
  <c r="P71" i="6"/>
  <c r="I16" i="10"/>
  <c r="J14" i="9"/>
  <c r="J16" i="9"/>
  <c r="J15" i="9"/>
  <c r="M11" i="9"/>
  <c r="L13" i="9"/>
  <c r="U10" i="6"/>
  <c r="N9" i="6"/>
  <c r="M12" i="6"/>
  <c r="N10" i="8"/>
  <c r="L15" i="6"/>
  <c r="L14" i="6"/>
  <c r="J9" i="8"/>
  <c r="I12" i="8"/>
  <c r="K14" i="10"/>
  <c r="K16" i="10"/>
  <c r="K15" i="10"/>
  <c r="K3" i="8"/>
  <c r="K17" i="8"/>
  <c r="L2" i="8"/>
  <c r="K15" i="9"/>
  <c r="K14" i="9"/>
  <c r="K16" i="9"/>
  <c r="L73" i="6"/>
  <c r="M73" i="6"/>
  <c r="N73" i="6"/>
  <c r="O73" i="6"/>
  <c r="P73" i="6"/>
  <c r="Q73" i="6"/>
  <c r="R73" i="6"/>
  <c r="S73" i="6"/>
  <c r="P2" i="6"/>
  <c r="O3" i="6"/>
  <c r="O17" i="6"/>
  <c r="O31" i="6"/>
  <c r="M11" i="10"/>
  <c r="L13" i="10"/>
  <c r="K73" i="6"/>
  <c r="H13" i="8"/>
  <c r="H15" i="8"/>
  <c r="H14" i="8"/>
  <c r="P3" i="6"/>
  <c r="Q2" i="6"/>
  <c r="P17" i="6"/>
  <c r="P31" i="6"/>
  <c r="M2" i="8"/>
  <c r="L17" i="8"/>
  <c r="L3" i="8"/>
  <c r="K9" i="8"/>
  <c r="J12" i="8"/>
  <c r="O9" i="6"/>
  <c r="N12" i="6"/>
  <c r="L14" i="9"/>
  <c r="L16" i="9"/>
  <c r="L15" i="9"/>
  <c r="N11" i="10"/>
  <c r="M13" i="10"/>
  <c r="I14" i="8"/>
  <c r="I13" i="8"/>
  <c r="I15" i="8"/>
  <c r="M13" i="6"/>
  <c r="M15" i="6"/>
  <c r="M14" i="6"/>
  <c r="L15" i="10"/>
  <c r="L14" i="10"/>
  <c r="L16" i="10"/>
  <c r="O10" i="8"/>
  <c r="V10" i="6"/>
  <c r="N11" i="9"/>
  <c r="M13" i="9"/>
  <c r="J15" i="8"/>
  <c r="O11" i="9"/>
  <c r="N13" i="9"/>
  <c r="P10" i="8"/>
  <c r="W10" i="6"/>
  <c r="J13" i="8"/>
  <c r="J14" i="8"/>
  <c r="M3" i="8"/>
  <c r="N2" i="8"/>
  <c r="M17" i="8"/>
  <c r="M15" i="10"/>
  <c r="M14" i="10"/>
  <c r="M16" i="10"/>
  <c r="N14" i="6"/>
  <c r="N13" i="6"/>
  <c r="N15" i="6"/>
  <c r="N13" i="10"/>
  <c r="O11" i="10"/>
  <c r="P9" i="6"/>
  <c r="O12" i="6"/>
  <c r="R2" i="6"/>
  <c r="Q31" i="6"/>
  <c r="Q3" i="6"/>
  <c r="Q17" i="6"/>
  <c r="M14" i="9"/>
  <c r="M16" i="9"/>
  <c r="M15" i="9"/>
  <c r="L9" i="8"/>
  <c r="K12" i="8"/>
  <c r="M9" i="8"/>
  <c r="L12" i="8"/>
  <c r="Q9" i="6"/>
  <c r="P12" i="6"/>
  <c r="O2" i="8"/>
  <c r="N17" i="8"/>
  <c r="N3" i="8"/>
  <c r="N14" i="9"/>
  <c r="N16" i="9"/>
  <c r="N15" i="9"/>
  <c r="R3" i="6"/>
  <c r="R31" i="6"/>
  <c r="R17" i="6"/>
  <c r="S2" i="6"/>
  <c r="N14" i="10"/>
  <c r="N16" i="10"/>
  <c r="N15" i="10"/>
  <c r="X10" i="6"/>
  <c r="O13" i="10"/>
  <c r="P11" i="10"/>
  <c r="O13" i="9"/>
  <c r="P11" i="9"/>
  <c r="K13" i="8"/>
  <c r="K15" i="8"/>
  <c r="K14" i="8"/>
  <c r="O13" i="6"/>
  <c r="O15" i="6"/>
  <c r="O14" i="6"/>
  <c r="Q10" i="8"/>
  <c r="R10" i="8"/>
  <c r="O14" i="10"/>
  <c r="O16" i="10"/>
  <c r="O15" i="10"/>
  <c r="R9" i="6"/>
  <c r="Q12" i="6"/>
  <c r="Q11" i="9"/>
  <c r="P13" i="9"/>
  <c r="Y10" i="6"/>
  <c r="L13" i="8"/>
  <c r="L15" i="8"/>
  <c r="L14" i="8"/>
  <c r="O14" i="9"/>
  <c r="O16" i="9"/>
  <c r="O15" i="9"/>
  <c r="T2" i="6"/>
  <c r="S3" i="6"/>
  <c r="S17" i="6"/>
  <c r="S31" i="6"/>
  <c r="O3" i="8"/>
  <c r="P2" i="8"/>
  <c r="O17" i="8"/>
  <c r="N9" i="8"/>
  <c r="M12" i="8"/>
  <c r="Q11" i="10"/>
  <c r="P13" i="10"/>
  <c r="P13" i="6"/>
  <c r="P15" i="6"/>
  <c r="P14" i="6"/>
  <c r="Z10" i="6"/>
  <c r="S10" i="8"/>
  <c r="P15" i="10"/>
  <c r="P14" i="10"/>
  <c r="P16" i="10"/>
  <c r="R11" i="10"/>
  <c r="Q13" i="10"/>
  <c r="Q2" i="8"/>
  <c r="P17" i="8"/>
  <c r="P3" i="8"/>
  <c r="P14" i="9"/>
  <c r="P16" i="9"/>
  <c r="P15" i="9"/>
  <c r="O9" i="8"/>
  <c r="N12" i="8"/>
  <c r="Q14" i="6"/>
  <c r="Q13" i="6"/>
  <c r="Q15" i="6"/>
  <c r="S9" i="6"/>
  <c r="R12" i="6"/>
  <c r="M14" i="8"/>
  <c r="M13" i="8"/>
  <c r="M15" i="8"/>
  <c r="T3" i="6"/>
  <c r="U2" i="6"/>
  <c r="T31" i="6"/>
  <c r="T17" i="6"/>
  <c r="R11" i="9"/>
  <c r="Q13" i="9"/>
  <c r="T9" i="6"/>
  <c r="S12" i="6"/>
  <c r="P9" i="8"/>
  <c r="O12" i="8"/>
  <c r="AA10" i="6"/>
  <c r="Q15" i="10"/>
  <c r="Q14" i="10"/>
  <c r="Q16" i="10"/>
  <c r="R13" i="9"/>
  <c r="S11" i="9"/>
  <c r="Q17" i="8"/>
  <c r="Q3" i="8"/>
  <c r="R2" i="8"/>
  <c r="Q14" i="9"/>
  <c r="Q16" i="9"/>
  <c r="Q15" i="9"/>
  <c r="V2" i="6"/>
  <c r="U31" i="6"/>
  <c r="U17" i="6"/>
  <c r="U3" i="6"/>
  <c r="R14" i="6"/>
  <c r="R13" i="6"/>
  <c r="R15" i="6"/>
  <c r="N13" i="8"/>
  <c r="N15" i="8"/>
  <c r="N14" i="8"/>
  <c r="R13" i="10"/>
  <c r="S11" i="10"/>
  <c r="T10" i="8"/>
  <c r="U10" i="8"/>
  <c r="S13" i="9"/>
  <c r="T11" i="9"/>
  <c r="S13" i="6"/>
  <c r="S15" i="6"/>
  <c r="S14" i="6"/>
  <c r="R14" i="9"/>
  <c r="R16" i="9"/>
  <c r="R15" i="9"/>
  <c r="U9" i="6"/>
  <c r="T12" i="6"/>
  <c r="V3" i="6"/>
  <c r="V31" i="6"/>
  <c r="V17" i="6"/>
  <c r="W2" i="6"/>
  <c r="O13" i="8"/>
  <c r="O15" i="8"/>
  <c r="O14" i="8"/>
  <c r="AB10" i="6"/>
  <c r="S13" i="10"/>
  <c r="T11" i="10"/>
  <c r="R17" i="8"/>
  <c r="S2" i="8"/>
  <c r="R3" i="8"/>
  <c r="R14" i="10"/>
  <c r="R16" i="10"/>
  <c r="R15" i="10"/>
  <c r="Q9" i="8"/>
  <c r="P12" i="8"/>
  <c r="S3" i="8"/>
  <c r="T2" i="8"/>
  <c r="S17" i="8"/>
  <c r="X2" i="6"/>
  <c r="W3" i="6"/>
  <c r="W17" i="6"/>
  <c r="W31" i="6"/>
  <c r="U11" i="10"/>
  <c r="T13" i="10"/>
  <c r="U11" i="9"/>
  <c r="T13" i="9"/>
  <c r="R9" i="8"/>
  <c r="Q12" i="8"/>
  <c r="AC10" i="6"/>
  <c r="T15" i="6"/>
  <c r="T14" i="6"/>
  <c r="V10" i="8"/>
  <c r="V9" i="6"/>
  <c r="U12" i="6"/>
  <c r="P13" i="8"/>
  <c r="P15" i="8"/>
  <c r="P14" i="8"/>
  <c r="S14" i="10"/>
  <c r="S16" i="10"/>
  <c r="S15" i="10"/>
  <c r="S14" i="9"/>
  <c r="S16" i="9"/>
  <c r="S15" i="9"/>
  <c r="V11" i="9"/>
  <c r="U13" i="9"/>
  <c r="U2" i="8"/>
  <c r="T17" i="8"/>
  <c r="T3" i="8"/>
  <c r="U13" i="6"/>
  <c r="U15" i="6"/>
  <c r="U14" i="6"/>
  <c r="T15" i="10"/>
  <c r="T14" i="10"/>
  <c r="T16" i="10"/>
  <c r="S9" i="8"/>
  <c r="R12" i="8"/>
  <c r="V11" i="10"/>
  <c r="U13" i="10"/>
  <c r="X3" i="6"/>
  <c r="Y2" i="6"/>
  <c r="X17" i="6"/>
  <c r="X31" i="6"/>
  <c r="Q14" i="8"/>
  <c r="Q13" i="8"/>
  <c r="Q15" i="8"/>
  <c r="W9" i="6"/>
  <c r="V12" i="6"/>
  <c r="W10" i="8"/>
  <c r="AD10" i="6"/>
  <c r="T14" i="9"/>
  <c r="T16" i="9"/>
  <c r="T15" i="9"/>
  <c r="X10" i="8"/>
  <c r="V14" i="6"/>
  <c r="V13" i="6"/>
  <c r="V15" i="6"/>
  <c r="W11" i="9"/>
  <c r="V13" i="9"/>
  <c r="AE10" i="6"/>
  <c r="X9" i="6"/>
  <c r="W12" i="6"/>
  <c r="T9" i="8"/>
  <c r="S12" i="8"/>
  <c r="U14" i="9"/>
  <c r="U16" i="9"/>
  <c r="U15" i="9"/>
  <c r="U15" i="10"/>
  <c r="U14" i="10"/>
  <c r="U16" i="10"/>
  <c r="V13" i="10"/>
  <c r="W11" i="10"/>
  <c r="Z2" i="6"/>
  <c r="Y31" i="6"/>
  <c r="Y3" i="6"/>
  <c r="Y17" i="6"/>
  <c r="R14" i="8"/>
  <c r="R13" i="8"/>
  <c r="R15" i="8"/>
  <c r="V2" i="8"/>
  <c r="U17" i="8"/>
  <c r="U3" i="8"/>
  <c r="W13" i="10"/>
  <c r="X11" i="10"/>
  <c r="V14" i="9"/>
  <c r="V16" i="9"/>
  <c r="V15" i="9"/>
  <c r="V17" i="8"/>
  <c r="V3" i="8"/>
  <c r="W2" i="8"/>
  <c r="Y9" i="6"/>
  <c r="X12" i="6"/>
  <c r="S13" i="8"/>
  <c r="S15" i="8"/>
  <c r="S14" i="8"/>
  <c r="W13" i="6"/>
  <c r="W15" i="6"/>
  <c r="W14" i="6"/>
  <c r="Y10" i="8"/>
  <c r="V14" i="10"/>
  <c r="V16" i="10"/>
  <c r="V15" i="10"/>
  <c r="W13" i="9"/>
  <c r="X11" i="9"/>
  <c r="Z3" i="6"/>
  <c r="Z31" i="6"/>
  <c r="Z17" i="6"/>
  <c r="AA2" i="6"/>
  <c r="U9" i="8"/>
  <c r="T12" i="8"/>
  <c r="W15" i="9"/>
  <c r="W14" i="9"/>
  <c r="W16" i="9"/>
  <c r="Y11" i="10"/>
  <c r="X13" i="10"/>
  <c r="T13" i="8"/>
  <c r="T15" i="8"/>
  <c r="T14" i="8"/>
  <c r="X13" i="6"/>
  <c r="X15" i="6"/>
  <c r="X14" i="6"/>
  <c r="Z9" i="6"/>
  <c r="Y12" i="6"/>
  <c r="W14" i="10"/>
  <c r="W16" i="10"/>
  <c r="W15" i="10"/>
  <c r="V9" i="8"/>
  <c r="U12" i="8"/>
  <c r="AB2" i="6"/>
  <c r="AA3" i="6"/>
  <c r="AA17" i="6"/>
  <c r="AA31" i="6"/>
  <c r="Y11" i="9"/>
  <c r="X13" i="9"/>
  <c r="Z10" i="8"/>
  <c r="W3" i="8"/>
  <c r="W17" i="8"/>
  <c r="X2" i="8"/>
  <c r="AA10" i="8"/>
  <c r="U14" i="8"/>
  <c r="U13" i="8"/>
  <c r="U15" i="8"/>
  <c r="Y13" i="6"/>
  <c r="Y15" i="6"/>
  <c r="Y14" i="6"/>
  <c r="X14" i="9"/>
  <c r="X16" i="9"/>
  <c r="X15" i="9"/>
  <c r="X15" i="10"/>
  <c r="X14" i="10"/>
  <c r="X16" i="10"/>
  <c r="Y2" i="8"/>
  <c r="X17" i="8"/>
  <c r="X3" i="8"/>
  <c r="W9" i="8"/>
  <c r="V12" i="8"/>
  <c r="AA9" i="6"/>
  <c r="Z12" i="6"/>
  <c r="Z11" i="9"/>
  <c r="Y13" i="9"/>
  <c r="AB3" i="6"/>
  <c r="AC2" i="6"/>
  <c r="AB31" i="6"/>
  <c r="AB17" i="6"/>
  <c r="Z11" i="10"/>
  <c r="Y13" i="10"/>
  <c r="AB10" i="8"/>
  <c r="Z13" i="9"/>
  <c r="AA11" i="9"/>
  <c r="X9" i="8"/>
  <c r="W12" i="8"/>
  <c r="Y15" i="10"/>
  <c r="Y14" i="10"/>
  <c r="Y16" i="10"/>
  <c r="AD2" i="6"/>
  <c r="AC31" i="6"/>
  <c r="AC17" i="6"/>
  <c r="AC3" i="6"/>
  <c r="Z14" i="6"/>
  <c r="Z13" i="6"/>
  <c r="Z15" i="6"/>
  <c r="AA11" i="10"/>
  <c r="Z13" i="10"/>
  <c r="AB9" i="6"/>
  <c r="AA12" i="6"/>
  <c r="Y14" i="9"/>
  <c r="Y16" i="9"/>
  <c r="Y15" i="9"/>
  <c r="V14" i="8"/>
  <c r="V13" i="8"/>
  <c r="V15" i="8"/>
  <c r="Y17" i="8"/>
  <c r="Z2" i="8"/>
  <c r="Y3" i="8"/>
  <c r="AC9" i="6"/>
  <c r="AB12" i="6"/>
  <c r="AD3" i="6"/>
  <c r="AD31" i="6"/>
  <c r="AD17" i="6"/>
  <c r="AE2" i="6"/>
  <c r="AA13" i="9"/>
  <c r="AB11" i="9"/>
  <c r="AB13" i="9"/>
  <c r="AA13" i="6"/>
  <c r="AA15" i="6"/>
  <c r="AA14" i="6"/>
  <c r="W14" i="8"/>
  <c r="W13" i="8"/>
  <c r="W15" i="8"/>
  <c r="AC10" i="8"/>
  <c r="Y9" i="8"/>
  <c r="X12" i="8"/>
  <c r="AA2" i="8"/>
  <c r="Z3" i="8"/>
  <c r="Z17" i="8"/>
  <c r="Z14" i="10"/>
  <c r="Z16" i="10"/>
  <c r="Z15" i="10"/>
  <c r="AB11" i="10"/>
  <c r="AB13" i="10"/>
  <c r="AA13" i="10"/>
  <c r="Z14" i="9"/>
  <c r="Z16" i="9"/>
  <c r="Z15" i="9"/>
  <c r="AB13" i="6"/>
  <c r="AB15" i="6"/>
  <c r="AB14" i="6"/>
  <c r="X13" i="8"/>
  <c r="X15" i="8"/>
  <c r="X14" i="8"/>
  <c r="AB14" i="9"/>
  <c r="AB14" i="10"/>
  <c r="AE17" i="6"/>
  <c r="AE3" i="6"/>
  <c r="AE31" i="6"/>
  <c r="AA3" i="8"/>
  <c r="AA17" i="8"/>
  <c r="AB2" i="8"/>
  <c r="AD9" i="6"/>
  <c r="AC12" i="6"/>
  <c r="AA14" i="10"/>
  <c r="AA16" i="10"/>
  <c r="AA15" i="10"/>
  <c r="AB15" i="10"/>
  <c r="Z9" i="8"/>
  <c r="Y12" i="8"/>
  <c r="AA15" i="9"/>
  <c r="AB15" i="9"/>
  <c r="AA14" i="9"/>
  <c r="AA16" i="9"/>
  <c r="AB16" i="9"/>
  <c r="AC15" i="6"/>
  <c r="Y14" i="8"/>
  <c r="Y13" i="8"/>
  <c r="Y15" i="8"/>
  <c r="AC13" i="6"/>
  <c r="AC14" i="6"/>
  <c r="AB16" i="10"/>
  <c r="AA9" i="8"/>
  <c r="Z12" i="8"/>
  <c r="AE9" i="6"/>
  <c r="AE12" i="6"/>
  <c r="AD12" i="6"/>
  <c r="AC2" i="8"/>
  <c r="AB17" i="8"/>
  <c r="AB3" i="8"/>
  <c r="AE13" i="6"/>
  <c r="AE14" i="6"/>
  <c r="AD15" i="6"/>
  <c r="AE15" i="6"/>
  <c r="AC17" i="8"/>
  <c r="AC3" i="8"/>
  <c r="AB9" i="8"/>
  <c r="AA12" i="8"/>
  <c r="AD14" i="6"/>
  <c r="AD13" i="6"/>
  <c r="Z13" i="8"/>
  <c r="Z15" i="8"/>
  <c r="Z14" i="8"/>
  <c r="AA13" i="8"/>
  <c r="AA15" i="8"/>
  <c r="AA14" i="8"/>
  <c r="AC9" i="8"/>
  <c r="AC12" i="8"/>
  <c r="AB12" i="8"/>
  <c r="AC14" i="8"/>
  <c r="AC13" i="8"/>
  <c r="AB13" i="8"/>
  <c r="AB15" i="8"/>
  <c r="AC15" i="8"/>
  <c r="AB14" i="8"/>
</calcChain>
</file>

<file path=xl/sharedStrings.xml><?xml version="1.0" encoding="utf-8"?>
<sst xmlns="http://schemas.openxmlformats.org/spreadsheetml/2006/main" count="271" uniqueCount="60">
  <si>
    <t>Response Rate</t>
  </si>
  <si>
    <t>Survival Rate</t>
  </si>
  <si>
    <t>Annual Profit</t>
  </si>
  <si>
    <t>Cumulative Profit to Date</t>
  </si>
  <si>
    <t>Interest Rate</t>
  </si>
  <si>
    <t>NPV of Annual Profit</t>
  </si>
  <si>
    <t>NPV of Cumulative Profit to Date</t>
  </si>
  <si>
    <t>Little Leaguers</t>
  </si>
  <si>
    <t>Entertainment Seekers</t>
  </si>
  <si>
    <t>Summer Sluggers</t>
  </si>
  <si>
    <t>Contact Cost</t>
  </si>
  <si>
    <t>Workers Needed</t>
  </si>
  <si>
    <t>Worker Labor Cost</t>
  </si>
  <si>
    <t>Instructors Needed</t>
  </si>
  <si>
    <t>Instructor Hourly Labor Cost</t>
  </si>
  <si>
    <t>Hourly Price Charged</t>
  </si>
  <si>
    <t>Total Cost Per Hour</t>
  </si>
  <si>
    <t>Hourly Margin %</t>
  </si>
  <si>
    <t># of Annual Hours</t>
  </si>
  <si>
    <t>Annual Hours</t>
  </si>
  <si>
    <t>Hourly Margin ¥</t>
  </si>
  <si>
    <t>Annual Margin ¥</t>
  </si>
  <si>
    <t>Hourly Revenues</t>
  </si>
  <si>
    <t>Hourly Costs</t>
  </si>
  <si>
    <t xml:space="preserve">Hourly Margin </t>
  </si>
  <si>
    <t>Customer Acquisition Cost</t>
  </si>
  <si>
    <t>Acquisition Cost</t>
  </si>
  <si>
    <t>Retention Rate</t>
  </si>
  <si>
    <t>Elite Ballplayers (Print Ad)</t>
  </si>
  <si>
    <t>Elite Ballplayers (Party)</t>
  </si>
  <si>
    <t>NPV= X/(1+r)^t</t>
  </si>
  <si>
    <t>Elite Ballplayers (Gala)</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</si>
  <si>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</si>
  <si>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</si>
  <si>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</si>
  <si>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</si>
  <si>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</si>
  <si>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</si>
  <si>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</si>
  <si>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</si>
  <si>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</si>
  <si>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</si>
  <si>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</si>
  <si>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</si>
  <si>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</si>
  <si>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</si>
  <si>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</si>
  <si>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</si>
  <si>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</si>
  <si>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</si>
  <si>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</si>
  <si>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</si>
  <si>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</si>
  <si>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</si>
  <si>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</si>
  <si>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Little Leaguers Chiyoda</t>
  </si>
  <si>
    <t>Elite Ballplayers (Party year 2 onwards)</t>
  </si>
  <si>
    <t>Elite Ballplayers (Party new offer)</t>
  </si>
  <si>
    <t xml:space="preserve">Little Leaguers Minato </t>
  </si>
  <si>
    <t>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</si>
</sst>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quot;$&quot;* #,##0.00_);_(&quot;$&quot;* \(#,##0.00\);_(&quot;$&quot;* &quot;-&quot;??_);_(@_)"/>
    <numFmt numFmtId="165" formatCode="#,##0.0%_);\(#,##0.0%\)"/>
    <numFmt numFmtId="166" formatCode="[$¥-411]#,##0"/>
    <numFmt numFmtId="167" formatCode="0.0"/>
    <numFmt numFmtId="168" formatCode="\¥#,##0_);\(\¥#,##0\)"/>
  </numFmts>
  <fonts count="9" x14ac:knownFonts="1">
    <font>
      <sz val="11"/>
      <color theme="1"/>
      <name val="Arial"/>
      <family val="2"/>
    </font>
    <font>
      <sz val="11"/>
      <color theme="1"/>
      <name val="Arial"/>
      <family val="2"/>
    </font>
    <font>
      <b/>
      <sz val="11"/>
      <color theme="1"/>
      <name val="Arial"/>
      <family val="2"/>
    </font>
    <font>
      <sz val="11"/>
      <color theme="0"/>
      <name val="Arial"/>
      <family val="2"/>
    </font>
    <font>
      <u/>
      <sz val="11"/>
      <color theme="1"/>
      <name val="Arial"/>
      <family val="2"/>
    </font>
    <font>
      <sz val="11"/>
      <color indexed="8"/>
      <name val="Arial"/>
      <family val="2"/>
    </font>
    <font>
      <u/>
      <sz val="11"/>
      <color theme="10"/>
      <name val="Arial"/>
      <family val="2"/>
    </font>
    <font>
      <u/>
      <sz val="11"/>
      <color theme="11"/>
      <name val="Arial"/>
      <family val="2"/>
    </font>
    <font>
      <b/>
      <sz val="11"/>
      <color rgb="FFFF0000"/>
      <name val="Arial"/>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s>
  <borders count="5">
    <border>
      <left/>
      <right/>
      <top/>
      <bottom/>
      <diagonal/>
    </border>
    <border>
      <left/>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7">
    <xf numFmtId="0" fontId="0" fillId="0" borderId="0"/>
    <xf numFmtId="164" fontId="1" fillId="0" borderId="0" applyFont="0" applyFill="0" applyBorder="0" applyAlignment="0" applyProtection="0"/>
    <xf numFmtId="43"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2">
    <xf numFmtId="0" fontId="0" fillId="0" borderId="0" xfId="0"/>
    <xf numFmtId="0" fontId="0" fillId="2" borderId="0" xfId="0" applyFill="1"/>
    <xf numFmtId="165" fontId="0" fillId="2" borderId="0" xfId="0" applyNumberFormat="1" applyFill="1"/>
    <xf numFmtId="1" fontId="0" fillId="2" borderId="0" xfId="0" applyNumberFormat="1" applyFill="1"/>
    <xf numFmtId="165" fontId="0" fillId="2" borderId="0" xfId="0" applyNumberFormat="1" applyFill="1" applyAlignment="1">
      <alignment horizontal="right"/>
    </xf>
    <xf numFmtId="0" fontId="2" fillId="2" borderId="0" xfId="0" applyFont="1" applyFill="1"/>
    <xf numFmtId="0" fontId="4" fillId="2" borderId="0" xfId="0" applyFont="1" applyFill="1" applyAlignment="1">
      <alignment horizontal="right"/>
    </xf>
    <xf numFmtId="0" fontId="3" fillId="2" borderId="0" xfId="0" applyFont="1" applyFill="1"/>
    <xf numFmtId="0" fontId="0" fillId="2" borderId="0" xfId="0" applyFill="1" applyAlignment="1">
      <alignment wrapText="1"/>
    </xf>
    <xf numFmtId="166" fontId="5" fillId="2" borderId="0" xfId="2" applyNumberFormat="1" applyFont="1" applyFill="1"/>
    <xf numFmtId="0" fontId="0" fillId="2" borderId="1" xfId="0" applyFill="1" applyBorder="1"/>
    <xf numFmtId="166" fontId="0" fillId="2" borderId="0" xfId="0" applyNumberFormat="1" applyFill="1"/>
    <xf numFmtId="166" fontId="0" fillId="2" borderId="0" xfId="1" applyNumberFormat="1" applyFont="1" applyFill="1"/>
    <xf numFmtId="168" fontId="0" fillId="2" borderId="0" xfId="0" applyNumberFormat="1" applyFill="1"/>
    <xf numFmtId="165" fontId="5" fillId="2" borderId="1" xfId="1" applyNumberFormat="1" applyFont="1" applyFill="1" applyBorder="1"/>
    <xf numFmtId="164" fontId="5" fillId="2" borderId="0" xfId="0" applyNumberFormat="1" applyFont="1" applyFill="1"/>
    <xf numFmtId="37" fontId="5" fillId="2" borderId="0" xfId="1" applyNumberFormat="1" applyFont="1" applyFill="1"/>
    <xf numFmtId="166" fontId="5" fillId="2" borderId="1" xfId="2" applyNumberFormat="1" applyFont="1" applyFill="1" applyBorder="1"/>
    <xf numFmtId="166" fontId="5" fillId="2" borderId="1" xfId="2" applyNumberFormat="1" applyFont="1" applyFill="1" applyBorder="1" applyAlignment="1">
      <alignment horizontal="right"/>
    </xf>
    <xf numFmtId="167" fontId="5" fillId="2" borderId="0" xfId="2" applyNumberFormat="1" applyFont="1" applyFill="1"/>
    <xf numFmtId="165" fontId="5" fillId="2" borderId="0" xfId="0" applyNumberFormat="1" applyFont="1" applyFill="1"/>
    <xf numFmtId="0" fontId="5" fillId="2" borderId="0" xfId="0" applyFont="1" applyFill="1"/>
    <xf numFmtId="166" fontId="5" fillId="2" borderId="0" xfId="2" applyNumberFormat="1" applyFont="1" applyFill="1" applyAlignment="1">
      <alignment horizontal="right"/>
    </xf>
    <xf numFmtId="0" fontId="0" fillId="2" borderId="0" xfId="0" applyFill="1" applyAlignment="1">
      <alignment horizontal="right" wrapText="1"/>
    </xf>
    <xf numFmtId="166" fontId="0" fillId="2" borderId="0" xfId="0" applyNumberFormat="1" applyFill="1" applyAlignment="1">
      <alignment horizontal="right"/>
    </xf>
    <xf numFmtId="0" fontId="0" fillId="2" borderId="0" xfId="0" applyFill="1" applyAlignment="1">
      <alignment horizontal="right"/>
    </xf>
    <xf numFmtId="0" fontId="3" fillId="2" borderId="0" xfId="0" applyFont="1" applyFill="1" applyAlignment="1">
      <alignment horizontal="right"/>
    </xf>
    <xf numFmtId="1" fontId="0" fillId="2" borderId="0" xfId="0" applyNumberFormat="1" applyFill="1" applyAlignment="1">
      <alignment horizontal="right"/>
    </xf>
    <xf numFmtId="166" fontId="0" fillId="2" borderId="0" xfId="1" applyNumberFormat="1" applyFont="1" applyFill="1" applyAlignment="1">
      <alignment horizontal="right"/>
    </xf>
    <xf numFmtId="168" fontId="0" fillId="2" borderId="0" xfId="0" applyNumberFormat="1" applyFill="1" applyAlignment="1">
      <alignment horizontal="right"/>
    </xf>
    <xf numFmtId="168" fontId="0" fillId="4" borderId="0" xfId="0" applyNumberFormat="1" applyFont="1" applyFill="1"/>
    <xf numFmtId="168" fontId="0" fillId="4" borderId="0" xfId="0" applyNumberFormat="1" applyFill="1"/>
    <xf numFmtId="168" fontId="0" fillId="2" borderId="0" xfId="0" applyNumberFormat="1" applyFill="1" applyAlignment="1">
      <alignment wrapText="1"/>
    </xf>
    <xf numFmtId="3" fontId="0" fillId="2" borderId="0" xfId="1" applyNumberFormat="1" applyFont="1" applyFill="1" applyAlignment="1">
      <alignment horizontal="right"/>
    </xf>
    <xf numFmtId="168" fontId="0" fillId="2" borderId="0" xfId="0" applyNumberFormat="1" applyFill="1" applyAlignment="1">
      <alignment horizontal="right" wrapText="1"/>
    </xf>
    <xf numFmtId="168" fontId="0" fillId="4" borderId="0" xfId="0" applyNumberFormat="1" applyFill="1" applyAlignment="1">
      <alignment wrapText="1"/>
    </xf>
    <xf numFmtId="0" fontId="4" fillId="3" borderId="2" xfId="0" applyFont="1" applyFill="1" applyBorder="1" applyAlignment="1">
      <alignment horizontal="right"/>
    </xf>
    <xf numFmtId="0" fontId="0" fillId="2" borderId="3" xfId="0" applyFill="1" applyBorder="1"/>
    <xf numFmtId="166" fontId="0" fillId="2" borderId="3" xfId="0" applyNumberFormat="1" applyFill="1" applyBorder="1" applyAlignment="1">
      <alignment horizontal="right"/>
    </xf>
    <xf numFmtId="1" fontId="0" fillId="2" borderId="3" xfId="0" applyNumberFormat="1" applyFill="1" applyBorder="1" applyAlignment="1">
      <alignment horizontal="right"/>
    </xf>
    <xf numFmtId="166" fontId="0" fillId="2" borderId="3" xfId="1" applyNumberFormat="1" applyFont="1" applyFill="1" applyBorder="1" applyAlignment="1">
      <alignment horizontal="right"/>
    </xf>
    <xf numFmtId="165" fontId="0" fillId="2" borderId="3" xfId="0" applyNumberFormat="1" applyFill="1" applyBorder="1"/>
    <xf numFmtId="168" fontId="0" fillId="2" borderId="3" xfId="0" applyNumberFormat="1" applyFill="1" applyBorder="1"/>
    <xf numFmtId="168" fontId="0" fillId="3" borderId="3" xfId="0" applyNumberFormat="1" applyFill="1" applyBorder="1"/>
    <xf numFmtId="168" fontId="8" fillId="2" borderId="4" xfId="0" applyNumberFormat="1" applyFont="1" applyFill="1" applyBorder="1"/>
    <xf numFmtId="166" fontId="0" fillId="2" borderId="3" xfId="0" applyNumberFormat="1" applyFill="1" applyBorder="1"/>
    <xf numFmtId="1" fontId="0" fillId="2" borderId="3" xfId="0" applyNumberFormat="1" applyFill="1" applyBorder="1"/>
    <xf numFmtId="166" fontId="0" fillId="2" borderId="3" xfId="1" applyNumberFormat="1" applyFont="1" applyFill="1" applyBorder="1"/>
    <xf numFmtId="3" fontId="0" fillId="2" borderId="3" xfId="1" applyNumberFormat="1" applyFont="1" applyFill="1" applyBorder="1" applyAlignment="1">
      <alignment horizontal="right"/>
    </xf>
    <xf numFmtId="168" fontId="0" fillId="2" borderId="3" xfId="0" applyNumberFormat="1" applyFill="1" applyBorder="1" applyAlignment="1">
      <alignment wrapText="1"/>
    </xf>
    <xf numFmtId="168" fontId="8" fillId="2" borderId="4" xfId="0" applyNumberFormat="1" applyFont="1" applyFill="1" applyBorder="1" applyAlignment="1">
      <alignment wrapText="1"/>
    </xf>
    <xf numFmtId="10" fontId="0" fillId="2" borderId="0" xfId="0" applyNumberFormat="1" applyFill="1" applyAlignment="1">
      <alignment horizontal="right"/>
    </xf>
    <xf numFmtId="10" fontId="0" fillId="2" borderId="0" xfId="0" applyNumberFormat="1" applyFill="1"/>
    <xf numFmtId="10" fontId="0" fillId="2" borderId="3" xfId="0" applyNumberFormat="1" applyFill="1" applyBorder="1"/>
    <xf numFmtId="168" fontId="0" fillId="0" borderId="0" xfId="0" applyNumberFormat="1" applyFill="1"/>
    <xf numFmtId="0" fontId="4" fillId="2" borderId="0" xfId="0" applyFont="1" applyFill="1" applyBorder="1" applyAlignment="1">
      <alignment horizontal="right"/>
    </xf>
    <xf numFmtId="0" fontId="0" fillId="2" borderId="0" xfId="0" applyFill="1" applyBorder="1"/>
    <xf numFmtId="166" fontId="0" fillId="2" borderId="0" xfId="0" applyNumberFormat="1" applyFill="1" applyBorder="1" applyAlignment="1">
      <alignment horizontal="right"/>
    </xf>
    <xf numFmtId="1" fontId="0" fillId="2" borderId="0" xfId="0" applyNumberFormat="1" applyFill="1" applyBorder="1" applyAlignment="1">
      <alignment horizontal="right"/>
    </xf>
    <xf numFmtId="166" fontId="0" fillId="2" borderId="0" xfId="1" applyNumberFormat="1" applyFont="1" applyFill="1" applyBorder="1" applyAlignment="1">
      <alignment horizontal="right"/>
    </xf>
    <xf numFmtId="165" fontId="0" fillId="2" borderId="0" xfId="0" applyNumberFormat="1" applyFill="1" applyBorder="1"/>
    <xf numFmtId="1" fontId="0" fillId="2" borderId="0" xfId="0" applyNumberFormat="1" applyFill="1" applyBorder="1"/>
    <xf numFmtId="168" fontId="0" fillId="2" borderId="0" xfId="0" applyNumberFormat="1" applyFill="1" applyBorder="1"/>
    <xf numFmtId="168" fontId="0" fillId="2" borderId="0" xfId="0" applyNumberFormat="1" applyFill="1" applyBorder="1" applyAlignment="1">
      <alignment wrapText="1"/>
    </xf>
    <xf numFmtId="168" fontId="8" fillId="2" borderId="0" xfId="0" applyNumberFormat="1" applyFont="1" applyFill="1" applyBorder="1"/>
    <xf numFmtId="166" fontId="0" fillId="2" borderId="0" xfId="0" applyNumberFormat="1" applyFill="1" applyBorder="1"/>
    <xf numFmtId="3" fontId="0" fillId="2" borderId="0" xfId="1" applyNumberFormat="1" applyFont="1" applyFill="1" applyBorder="1" applyAlignment="1">
      <alignment horizontal="right"/>
    </xf>
    <xf numFmtId="168" fontId="8" fillId="2" borderId="0" xfId="0" applyNumberFormat="1" applyFont="1" applyFill="1" applyBorder="1" applyAlignment="1">
      <alignment wrapText="1"/>
    </xf>
    <xf numFmtId="10" fontId="0" fillId="2" borderId="0" xfId="0" applyNumberFormat="1" applyFill="1" applyBorder="1"/>
    <xf numFmtId="168" fontId="0" fillId="2" borderId="0" xfId="0" applyNumberFormat="1" applyFont="1" applyFill="1" applyBorder="1"/>
    <xf numFmtId="168" fontId="2" fillId="2" borderId="0" xfId="0" applyNumberFormat="1" applyFont="1" applyFill="1" applyBorder="1" applyAlignment="1">
      <alignment wrapText="1"/>
    </xf>
    <xf numFmtId="165" fontId="5" fillId="2" borderId="0" xfId="1" applyNumberFormat="1" applyFont="1" applyFill="1" applyBorder="1"/>
    <xf numFmtId="166" fontId="5" fillId="2" borderId="0" xfId="2" applyNumberFormat="1" applyFont="1" applyFill="1" applyBorder="1"/>
    <xf numFmtId="0" fontId="0" fillId="2" borderId="0" xfId="0" applyFont="1" applyFill="1" applyBorder="1"/>
    <xf numFmtId="166" fontId="0" fillId="2" borderId="0" xfId="0" applyNumberFormat="1" applyFont="1" applyFill="1" applyBorder="1"/>
    <xf numFmtId="166" fontId="0" fillId="2" borderId="0" xfId="0" applyNumberFormat="1" applyFont="1" applyFill="1" applyBorder="1" applyAlignment="1">
      <alignment horizontal="right"/>
    </xf>
    <xf numFmtId="1" fontId="0" fillId="2" borderId="0" xfId="0" applyNumberFormat="1" applyFont="1" applyFill="1" applyBorder="1" applyAlignment="1">
      <alignment horizontal="right"/>
    </xf>
    <xf numFmtId="165" fontId="0" fillId="2" borderId="0" xfId="0" applyNumberFormat="1" applyFont="1" applyFill="1" applyBorder="1"/>
    <xf numFmtId="168" fontId="0" fillId="2" borderId="0" xfId="0" applyNumberFormat="1" applyFont="1" applyFill="1" applyBorder="1" applyAlignment="1">
      <alignment wrapText="1"/>
    </xf>
    <xf numFmtId="3" fontId="1" fillId="2" borderId="0" xfId="1" applyNumberFormat="1" applyFont="1" applyFill="1" applyBorder="1" applyAlignment="1">
      <alignment horizontal="right"/>
    </xf>
    <xf numFmtId="167" fontId="5" fillId="2" borderId="0" xfId="2" applyNumberFormat="1" applyFont="1" applyFill="1" applyAlignment="1">
      <alignment wrapText="1"/>
    </xf>
    <xf numFmtId="9" fontId="5" fillId="2" borderId="0" xfId="2" applyNumberFormat="1" applyFont="1" applyFill="1" applyAlignment="1">
      <alignment horizontal="right"/>
    </xf>
  </cellXfs>
  <cellStyles count="47">
    <cellStyle name="Comma" xfId="2" builtinId="3"/>
    <cellStyle name="Currency" xfId="1" builtinId="4"/>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504825</xdr:colOff>
      <xdr:row>22</xdr:row>
      <xdr:rowOff>171450</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685800" y="361950"/>
          <a:ext cx="5305425" cy="37909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100" b="0" i="0" u="none" strike="noStrike" baseline="0">
            <a:solidFill>
              <a:srgbClr val="000000"/>
            </a:solidFill>
            <a:latin typeface="Arial"/>
            <a:cs typeface="Arial"/>
          </a:endParaRPr>
        </a:p>
        <a:p>
          <a:pPr algn="l" rtl="0">
            <a:defRPr sz="1000"/>
          </a:pPr>
          <a:endParaRPr lang="en-US" sz="1100" b="0" i="0" u="none" strike="noStrike" baseline="0">
            <a:solidFill>
              <a:srgbClr val="000000"/>
            </a:solidFill>
            <a:latin typeface="+mn-lt"/>
            <a:cs typeface="Arial"/>
          </a:endParaRPr>
        </a:p>
        <a:p>
          <a:pPr algn="l" rtl="0">
            <a:defRPr sz="1000"/>
          </a:pPr>
          <a:r>
            <a:rPr lang="en-US" sz="1100" b="0" i="0" u="none" strike="noStrike" baseline="0">
              <a:solidFill>
                <a:srgbClr val="000000"/>
              </a:solidFill>
              <a:latin typeface="+mn-lt"/>
              <a:cs typeface="Arial"/>
            </a:rPr>
            <a:t>These spreadsheet exhibits relate to the case </a:t>
          </a:r>
          <a:r>
            <a:rPr lang="en-US" sz="1100" b="0" i="1" u="none" strike="noStrike" baseline="0">
              <a:solidFill>
                <a:srgbClr val="000000"/>
              </a:solidFill>
              <a:latin typeface="+mn-lt"/>
              <a:cs typeface="Arial"/>
            </a:rPr>
            <a:t>Maru Batting Center: Customer Lifetime Value</a:t>
          </a:r>
          <a:r>
            <a:rPr lang="en-US" sz="1100" b="0" i="0" u="none" strike="noStrike" baseline="0">
              <a:solidFill>
                <a:srgbClr val="000000"/>
              </a:solidFill>
              <a:latin typeface="+mn-lt"/>
              <a:cs typeface="Arial"/>
            </a:rPr>
            <a:t>, Case #KEL688.</a:t>
          </a:r>
        </a:p>
        <a:p>
          <a:pPr algn="l" rtl="0">
            <a:defRPr sz="1000"/>
          </a:pPr>
          <a:endParaRPr lang="en-US" sz="1100" b="0" i="0" u="none" strike="noStrike" baseline="0">
            <a:solidFill>
              <a:srgbClr val="000000"/>
            </a:solidFill>
            <a:latin typeface="+mn-lt"/>
            <a:cs typeface="Arial"/>
          </a:endParaRPr>
        </a:p>
        <a:p>
          <a:r>
            <a:rPr lang="en-US" sz="1100">
              <a:effectLst/>
              <a:latin typeface="+mn-lt"/>
              <a:ea typeface="+mn-ea"/>
              <a:cs typeface="+mn-cs"/>
            </a:rPr>
            <a:t>©2012 by the Kellogg School of Management at Northwestern University. This case was developed with support from the December 2009 graduates of the Executive MBA Program (EMP-76).</a:t>
          </a:r>
          <a:r>
            <a:rPr lang="en-US" sz="1100" baseline="0">
              <a:effectLst/>
              <a:latin typeface="+mn-lt"/>
              <a:ea typeface="+mn-ea"/>
              <a:cs typeface="+mn-cs"/>
            </a:rPr>
            <a:t> </a:t>
          </a:r>
          <a:r>
            <a:rPr lang="en-US" sz="1100">
              <a:effectLst/>
              <a:latin typeface="+mn-lt"/>
              <a:ea typeface="+mn-ea"/>
              <a:cs typeface="+mn-cs"/>
            </a:rPr>
            <a:t>This case was prepared by Evan Meagher ’09 under the supervision of Professor Julie Hennessy. Cases are developed solely as the basis for class discussion. Cases are not intended to serve as endorsements, sources of primary data, or illustrations of effective or ineffective management. To order copies or request permission to reproduce materials, call 800-545-7685 (or 617-783-7600 outside the United States or Canada) or e-mail custserv@hbsp.harvard.edu. No part of this publication may be reproduced, stored in a retrieval system, used in a spreadsheet, or transmitted in any form or by any means—electronic, mechanical, photocopying, recording, or otherwise—without the permission of Kellogg Case Publishing.</a:t>
          </a:r>
        </a:p>
      </xdr:txBody>
    </xdr:sp>
    <xdr:clientData/>
  </xdr:twoCellAnchor>
  <xdr:twoCellAnchor editAs="oneCell">
    <xdr:from>
      <xdr:col>1</xdr:col>
      <xdr:colOff>85725</xdr:colOff>
      <xdr:row>3</xdr:row>
      <xdr:rowOff>76200</xdr:rowOff>
    </xdr:from>
    <xdr:to>
      <xdr:col>5</xdr:col>
      <xdr:colOff>114300</xdr:colOff>
      <xdr:row>7</xdr:row>
      <xdr:rowOff>123825</xdr:rowOff>
    </xdr:to>
    <xdr:pic>
      <xdr:nvPicPr>
        <xdr:cNvPr id="3" name="Picture 2" descr="Kellogg_logo_01_300dpi_bw">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1525" y="619125"/>
          <a:ext cx="2771775"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4" workbookViewId="0">
      <selection activeCell="G29" sqref="G29"/>
    </sheetView>
  </sheetViews>
  <sheetFormatPr baseColWidth="10" defaultColWidth="9" defaultRowHeight="14" x14ac:dyDescent="0.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73"/>
  <sheetViews>
    <sheetView tabSelected="1" zoomScale="110" zoomScaleNormal="110" workbookViewId="0">
      <selection activeCell="H2" sqref="H2"/>
    </sheetView>
  </sheetViews>
  <sheetFormatPr baseColWidth="10" defaultColWidth="9" defaultRowHeight="14" x14ac:dyDescent="0.15"/>
  <cols>
    <col min="1" max="1" width="24" style="1" bestFit="1" customWidth="1"/>
    <col min="2" max="2" width="9.5" style="1" customWidth="1"/>
    <col min="3" max="3" width="8.1640625" style="1" customWidth="1"/>
    <col min="4" max="5" width="9.6640625" style="1" customWidth="1"/>
    <col min="6" max="6" width="12.83203125" style="1" customWidth="1"/>
    <col min="7" max="7" width="2.5" style="1" customWidth="1"/>
    <col min="8" max="8" width="32.33203125" style="1" customWidth="1"/>
    <col min="9" max="9" width="15" style="25" customWidth="1"/>
    <col min="10" max="10" width="11" style="1" customWidth="1"/>
    <col min="11" max="11" width="9.6640625" style="1" bestFit="1" customWidth="1"/>
    <col min="12" max="12" width="9.83203125" style="1" customWidth="1"/>
    <col min="13" max="13" width="11.33203125" style="1" customWidth="1"/>
    <col min="14" max="14" width="10.5" style="1" customWidth="1"/>
    <col min="15" max="16" width="9.33203125" style="1" customWidth="1"/>
    <col min="17" max="17" width="9.6640625" style="1" customWidth="1"/>
    <col min="18" max="18" width="8.6640625" style="1" customWidth="1"/>
    <col min="19" max="19" width="9.33203125" style="1" customWidth="1"/>
    <col min="20" max="20" width="10.83203125" style="1" customWidth="1"/>
    <col min="21" max="21" width="9.83203125" style="1" customWidth="1"/>
    <col min="22" max="22" width="8.6640625" style="1" customWidth="1"/>
    <col min="23" max="23" width="9.6640625" style="1" customWidth="1"/>
    <col min="24" max="24" width="9.83203125" style="1" customWidth="1"/>
    <col min="25" max="25" width="9.5" style="1" customWidth="1"/>
    <col min="26" max="26" width="9.33203125" style="1" customWidth="1"/>
    <col min="27" max="28" width="9.83203125" style="1" customWidth="1"/>
    <col min="29" max="29" width="9.33203125" style="1" customWidth="1"/>
    <col min="30" max="30" width="9.1640625" style="1" customWidth="1"/>
    <col min="31" max="31" width="9.83203125" style="1" customWidth="1"/>
    <col min="32" max="16384" width="9" style="1"/>
  </cols>
  <sheetData>
    <row r="1" spans="1:31" x14ac:dyDescent="0.15">
      <c r="I1" s="25">
        <v>0</v>
      </c>
      <c r="J1" s="1">
        <f>I1+1</f>
        <v>1</v>
      </c>
      <c r="K1" s="1">
        <f t="shared" ref="K1:Z2" si="0">J1+1</f>
        <v>2</v>
      </c>
      <c r="L1" s="1">
        <f t="shared" si="0"/>
        <v>3</v>
      </c>
      <c r="M1" s="1">
        <f t="shared" si="0"/>
        <v>4</v>
      </c>
      <c r="N1" s="1">
        <f t="shared" si="0"/>
        <v>5</v>
      </c>
      <c r="O1" s="1">
        <f t="shared" si="0"/>
        <v>6</v>
      </c>
      <c r="P1" s="1">
        <f t="shared" si="0"/>
        <v>7</v>
      </c>
      <c r="Q1" s="1">
        <f t="shared" si="0"/>
        <v>8</v>
      </c>
      <c r="R1" s="1">
        <f t="shared" si="0"/>
        <v>9</v>
      </c>
      <c r="S1" s="1">
        <f t="shared" si="0"/>
        <v>10</v>
      </c>
      <c r="T1" s="1">
        <f t="shared" si="0"/>
        <v>11</v>
      </c>
      <c r="U1" s="1">
        <f t="shared" si="0"/>
        <v>12</v>
      </c>
      <c r="V1" s="1">
        <f t="shared" si="0"/>
        <v>13</v>
      </c>
      <c r="W1" s="1">
        <f t="shared" si="0"/>
        <v>14</v>
      </c>
      <c r="X1" s="1">
        <f t="shared" si="0"/>
        <v>15</v>
      </c>
      <c r="Y1" s="1">
        <f t="shared" si="0"/>
        <v>16</v>
      </c>
      <c r="Z1" s="1">
        <f t="shared" si="0"/>
        <v>17</v>
      </c>
      <c r="AA1" s="1">
        <f t="shared" ref="AA1:AE2" si="1">Z1+1</f>
        <v>18</v>
      </c>
      <c r="AB1" s="1">
        <f t="shared" si="1"/>
        <v>19</v>
      </c>
      <c r="AC1" s="1">
        <f t="shared" si="1"/>
        <v>20</v>
      </c>
      <c r="AD1" s="1">
        <f t="shared" si="1"/>
        <v>21</v>
      </c>
      <c r="AE1" s="1">
        <f t="shared" si="1"/>
        <v>22</v>
      </c>
    </row>
    <row r="2" spans="1:31" ht="61" thickBot="1" x14ac:dyDescent="0.2">
      <c r="B2" s="23" t="s">
        <v>7</v>
      </c>
      <c r="C2" s="23" t="s">
        <v>9</v>
      </c>
      <c r="D2" s="23" t="s">
        <v>28</v>
      </c>
      <c r="E2" s="23" t="s">
        <v>29</v>
      </c>
      <c r="F2" s="23" t="s">
        <v>8</v>
      </c>
      <c r="G2" s="8"/>
      <c r="I2" s="26">
        <f>I1+1</f>
        <v>1</v>
      </c>
      <c r="J2" s="7">
        <f>I2+1</f>
        <v>2</v>
      </c>
      <c r="K2" s="7">
        <f t="shared" si="0"/>
        <v>3</v>
      </c>
      <c r="L2" s="7">
        <f t="shared" si="0"/>
        <v>4</v>
      </c>
      <c r="M2" s="7">
        <f t="shared" si="0"/>
        <v>5</v>
      </c>
      <c r="N2" s="7">
        <f t="shared" si="0"/>
        <v>6</v>
      </c>
      <c r="O2" s="7">
        <f t="shared" si="0"/>
        <v>7</v>
      </c>
      <c r="P2" s="7">
        <f t="shared" si="0"/>
        <v>8</v>
      </c>
      <c r="Q2" s="7">
        <f t="shared" si="0"/>
        <v>9</v>
      </c>
      <c r="R2" s="7">
        <f t="shared" si="0"/>
        <v>10</v>
      </c>
      <c r="S2" s="7">
        <f t="shared" si="0"/>
        <v>11</v>
      </c>
      <c r="T2" s="7">
        <f t="shared" si="0"/>
        <v>12</v>
      </c>
      <c r="U2" s="7">
        <f t="shared" si="0"/>
        <v>13</v>
      </c>
      <c r="V2" s="7">
        <f t="shared" si="0"/>
        <v>14</v>
      </c>
      <c r="W2" s="7">
        <f t="shared" si="0"/>
        <v>15</v>
      </c>
      <c r="X2" s="7">
        <f t="shared" si="0"/>
        <v>16</v>
      </c>
      <c r="Y2" s="7">
        <f t="shared" si="0"/>
        <v>17</v>
      </c>
      <c r="Z2" s="7">
        <f t="shared" si="0"/>
        <v>18</v>
      </c>
      <c r="AA2" s="7">
        <f t="shared" si="1"/>
        <v>19</v>
      </c>
      <c r="AB2" s="7">
        <f t="shared" si="1"/>
        <v>20</v>
      </c>
      <c r="AC2" s="7">
        <f t="shared" si="1"/>
        <v>21</v>
      </c>
      <c r="AD2" s="7">
        <f t="shared" si="1"/>
        <v>22</v>
      </c>
      <c r="AE2" s="7">
        <f t="shared" si="1"/>
        <v>23</v>
      </c>
    </row>
    <row r="3" spans="1:31" x14ac:dyDescent="0.15">
      <c r="A3" s="1" t="s">
        <v>10</v>
      </c>
      <c r="B3" s="9">
        <v>1000</v>
      </c>
      <c r="C3" s="9">
        <v>1500</v>
      </c>
      <c r="D3" s="9">
        <v>300</v>
      </c>
      <c r="E3" s="9">
        <v>12500</v>
      </c>
      <c r="F3" s="9">
        <v>50</v>
      </c>
      <c r="I3" s="6" t="str">
        <f>"Year "&amp;I2</f>
        <v>Year 1</v>
      </c>
      <c r="J3" s="6" t="str">
        <f t="shared" ref="J3:AE3" si="2">"Year "&amp;J2</f>
        <v>Year 2</v>
      </c>
      <c r="K3" s="6" t="str">
        <f t="shared" si="2"/>
        <v>Year 3</v>
      </c>
      <c r="L3" s="6" t="str">
        <f t="shared" si="2"/>
        <v>Year 4</v>
      </c>
      <c r="M3" s="6" t="str">
        <f t="shared" si="2"/>
        <v>Year 5</v>
      </c>
      <c r="N3" s="6" t="str">
        <f t="shared" si="2"/>
        <v>Year 6</v>
      </c>
      <c r="O3" s="6" t="str">
        <f t="shared" si="2"/>
        <v>Year 7</v>
      </c>
      <c r="P3" s="6" t="str">
        <f t="shared" si="2"/>
        <v>Year 8</v>
      </c>
      <c r="Q3" s="6" t="str">
        <f t="shared" si="2"/>
        <v>Year 9</v>
      </c>
      <c r="R3" s="6" t="str">
        <f t="shared" si="2"/>
        <v>Year 10</v>
      </c>
      <c r="S3" s="6" t="str">
        <f t="shared" si="2"/>
        <v>Year 11</v>
      </c>
      <c r="T3" s="36" t="str">
        <f t="shared" si="2"/>
        <v>Year 12</v>
      </c>
      <c r="U3" s="6" t="str">
        <f t="shared" si="2"/>
        <v>Year 13</v>
      </c>
      <c r="V3" s="6" t="str">
        <f t="shared" si="2"/>
        <v>Year 14</v>
      </c>
      <c r="W3" s="6" t="str">
        <f t="shared" si="2"/>
        <v>Year 15</v>
      </c>
      <c r="X3" s="6" t="str">
        <f t="shared" si="2"/>
        <v>Year 16</v>
      </c>
      <c r="Y3" s="6" t="str">
        <f t="shared" si="2"/>
        <v>Year 17</v>
      </c>
      <c r="Z3" s="6" t="str">
        <f t="shared" si="2"/>
        <v>Year 18</v>
      </c>
      <c r="AA3" s="6" t="str">
        <f t="shared" si="2"/>
        <v>Year 19</v>
      </c>
      <c r="AB3" s="6" t="str">
        <f t="shared" si="2"/>
        <v>Year 20</v>
      </c>
      <c r="AC3" s="6" t="str">
        <f t="shared" si="2"/>
        <v>Year 21</v>
      </c>
      <c r="AD3" s="6" t="str">
        <f t="shared" si="2"/>
        <v>Year 22</v>
      </c>
      <c r="AE3" s="6" t="str">
        <f t="shared" si="2"/>
        <v>Year 23</v>
      </c>
    </row>
    <row r="4" spans="1:31" x14ac:dyDescent="0.15">
      <c r="A4" s="10" t="s">
        <v>0</v>
      </c>
      <c r="B4" s="14">
        <v>0.1</v>
      </c>
      <c r="C4" s="14">
        <v>0.15</v>
      </c>
      <c r="D4" s="14">
        <v>5.0000000000000001E-3</v>
      </c>
      <c r="E4" s="14">
        <v>0.25</v>
      </c>
      <c r="F4" s="14">
        <v>2.5000000000000001E-2</v>
      </c>
      <c r="H4" s="5" t="str">
        <f>B2</f>
        <v>Little Leaguers</v>
      </c>
      <c r="T4" s="37"/>
    </row>
    <row r="5" spans="1:31" x14ac:dyDescent="0.15">
      <c r="A5" s="1" t="s">
        <v>26</v>
      </c>
      <c r="B5" s="22">
        <f>B3/B4</f>
        <v>10000</v>
      </c>
      <c r="C5" s="22">
        <f>C3/C4</f>
        <v>10000</v>
      </c>
      <c r="D5" s="22">
        <f t="shared" ref="D5:F5" si="3">D3/D4</f>
        <v>60000</v>
      </c>
      <c r="E5" s="22">
        <f t="shared" si="3"/>
        <v>50000</v>
      </c>
      <c r="F5" s="22">
        <f t="shared" si="3"/>
        <v>2000</v>
      </c>
      <c r="H5" s="1" t="s">
        <v>22</v>
      </c>
      <c r="I5" s="24">
        <f>B13</f>
        <v>6500</v>
      </c>
      <c r="J5" s="24">
        <f t="shared" ref="J5:P9" si="4">I5</f>
        <v>6500</v>
      </c>
      <c r="K5" s="24">
        <f t="shared" si="4"/>
        <v>6500</v>
      </c>
      <c r="L5" s="24">
        <f t="shared" si="4"/>
        <v>6500</v>
      </c>
      <c r="M5" s="24">
        <f t="shared" si="4"/>
        <v>6500</v>
      </c>
      <c r="N5" s="24">
        <f t="shared" si="4"/>
        <v>6500</v>
      </c>
      <c r="O5" s="24">
        <f t="shared" si="4"/>
        <v>6500</v>
      </c>
      <c r="P5" s="24">
        <f t="shared" si="4"/>
        <v>6500</v>
      </c>
      <c r="Q5" s="24">
        <f t="shared" ref="Q5:T5" si="5">P5</f>
        <v>6500</v>
      </c>
      <c r="R5" s="24">
        <f t="shared" si="5"/>
        <v>6500</v>
      </c>
      <c r="S5" s="24">
        <f t="shared" si="5"/>
        <v>6500</v>
      </c>
      <c r="T5" s="38">
        <f t="shared" si="5"/>
        <v>6500</v>
      </c>
      <c r="U5" s="24">
        <f t="shared" ref="U5:AE5" si="6">T5</f>
        <v>6500</v>
      </c>
      <c r="V5" s="24">
        <f t="shared" si="6"/>
        <v>6500</v>
      </c>
      <c r="W5" s="24">
        <f t="shared" si="6"/>
        <v>6500</v>
      </c>
      <c r="X5" s="24">
        <f t="shared" si="6"/>
        <v>6500</v>
      </c>
      <c r="Y5" s="24">
        <f t="shared" si="6"/>
        <v>6500</v>
      </c>
      <c r="Z5" s="24">
        <f t="shared" si="6"/>
        <v>6500</v>
      </c>
      <c r="AA5" s="24">
        <f t="shared" si="6"/>
        <v>6500</v>
      </c>
      <c r="AB5" s="24">
        <f t="shared" si="6"/>
        <v>6500</v>
      </c>
      <c r="AC5" s="24">
        <f t="shared" si="6"/>
        <v>6500</v>
      </c>
      <c r="AD5" s="24">
        <f t="shared" si="6"/>
        <v>6500</v>
      </c>
      <c r="AE5" s="24">
        <f t="shared" si="6"/>
        <v>6500</v>
      </c>
    </row>
    <row r="6" spans="1:31" x14ac:dyDescent="0.15">
      <c r="B6" s="15"/>
      <c r="C6" s="15"/>
      <c r="D6" s="15"/>
      <c r="E6" s="15"/>
      <c r="F6" s="15"/>
      <c r="H6" s="1" t="s">
        <v>23</v>
      </c>
      <c r="I6" s="24">
        <f>B11</f>
        <v>6000</v>
      </c>
      <c r="J6" s="11">
        <f t="shared" si="4"/>
        <v>6000</v>
      </c>
      <c r="K6" s="11">
        <f t="shared" si="4"/>
        <v>6000</v>
      </c>
      <c r="L6" s="11">
        <f t="shared" si="4"/>
        <v>6000</v>
      </c>
      <c r="M6" s="11">
        <f t="shared" si="4"/>
        <v>6000</v>
      </c>
      <c r="N6" s="11">
        <f t="shared" si="4"/>
        <v>6000</v>
      </c>
      <c r="O6" s="11">
        <f t="shared" si="4"/>
        <v>6000</v>
      </c>
      <c r="P6" s="11">
        <f t="shared" si="4"/>
        <v>6000</v>
      </c>
      <c r="Q6" s="11">
        <f t="shared" ref="Q6:T6" si="7">P6</f>
        <v>6000</v>
      </c>
      <c r="R6" s="11">
        <f t="shared" si="7"/>
        <v>6000</v>
      </c>
      <c r="S6" s="11">
        <f t="shared" si="7"/>
        <v>6000</v>
      </c>
      <c r="T6" s="45">
        <f t="shared" si="7"/>
        <v>6000</v>
      </c>
      <c r="U6" s="11">
        <f t="shared" ref="U6:AE6" si="8">T6</f>
        <v>6000</v>
      </c>
      <c r="V6" s="11">
        <f t="shared" si="8"/>
        <v>6000</v>
      </c>
      <c r="W6" s="11">
        <f t="shared" si="8"/>
        <v>6000</v>
      </c>
      <c r="X6" s="11">
        <f t="shared" si="8"/>
        <v>6000</v>
      </c>
      <c r="Y6" s="11">
        <f t="shared" si="8"/>
        <v>6000</v>
      </c>
      <c r="Z6" s="11">
        <f t="shared" si="8"/>
        <v>6000</v>
      </c>
      <c r="AA6" s="11">
        <f t="shared" si="8"/>
        <v>6000</v>
      </c>
      <c r="AB6" s="11">
        <f t="shared" si="8"/>
        <v>6000</v>
      </c>
      <c r="AC6" s="11">
        <f t="shared" si="8"/>
        <v>6000</v>
      </c>
      <c r="AD6" s="11">
        <f t="shared" si="8"/>
        <v>6000</v>
      </c>
      <c r="AE6" s="11">
        <f t="shared" si="8"/>
        <v>6000</v>
      </c>
    </row>
    <row r="7" spans="1:31" x14ac:dyDescent="0.15">
      <c r="A7" s="1" t="s">
        <v>11</v>
      </c>
      <c r="B7" s="16">
        <v>2</v>
      </c>
      <c r="C7" s="16">
        <v>1</v>
      </c>
      <c r="D7" s="16">
        <v>1</v>
      </c>
      <c r="E7" s="16">
        <v>1</v>
      </c>
      <c r="F7" s="16">
        <v>2</v>
      </c>
      <c r="H7" s="1" t="s">
        <v>24</v>
      </c>
      <c r="I7" s="24">
        <f>B14</f>
        <v>500</v>
      </c>
      <c r="J7" s="11">
        <f t="shared" si="4"/>
        <v>500</v>
      </c>
      <c r="K7" s="11">
        <f t="shared" si="4"/>
        <v>500</v>
      </c>
      <c r="L7" s="11">
        <f t="shared" si="4"/>
        <v>500</v>
      </c>
      <c r="M7" s="11">
        <f t="shared" si="4"/>
        <v>500</v>
      </c>
      <c r="N7" s="11">
        <f t="shared" si="4"/>
        <v>500</v>
      </c>
      <c r="O7" s="11">
        <f t="shared" si="4"/>
        <v>500</v>
      </c>
      <c r="P7" s="11">
        <f t="shared" si="4"/>
        <v>500</v>
      </c>
      <c r="Q7" s="11">
        <f t="shared" ref="Q7:T7" si="9">P7</f>
        <v>500</v>
      </c>
      <c r="R7" s="11">
        <f t="shared" si="9"/>
        <v>500</v>
      </c>
      <c r="S7" s="11">
        <f t="shared" si="9"/>
        <v>500</v>
      </c>
      <c r="T7" s="45">
        <f t="shared" si="9"/>
        <v>500</v>
      </c>
      <c r="U7" s="11">
        <f t="shared" ref="U7:AE7" si="10">T7</f>
        <v>500</v>
      </c>
      <c r="V7" s="11">
        <f t="shared" si="10"/>
        <v>500</v>
      </c>
      <c r="W7" s="11">
        <f t="shared" si="10"/>
        <v>500</v>
      </c>
      <c r="X7" s="11">
        <f t="shared" si="10"/>
        <v>500</v>
      </c>
      <c r="Y7" s="11">
        <f t="shared" si="10"/>
        <v>500</v>
      </c>
      <c r="Z7" s="11">
        <f t="shared" si="10"/>
        <v>500</v>
      </c>
      <c r="AA7" s="11">
        <f t="shared" si="10"/>
        <v>500</v>
      </c>
      <c r="AB7" s="11">
        <f t="shared" si="10"/>
        <v>500</v>
      </c>
      <c r="AC7" s="11">
        <f t="shared" si="10"/>
        <v>500</v>
      </c>
      <c r="AD7" s="11">
        <f t="shared" si="10"/>
        <v>500</v>
      </c>
      <c r="AE7" s="11">
        <f t="shared" si="10"/>
        <v>500</v>
      </c>
    </row>
    <row r="8" spans="1:31" x14ac:dyDescent="0.15">
      <c r="A8" s="1" t="s">
        <v>12</v>
      </c>
      <c r="B8" s="9">
        <v>1500</v>
      </c>
      <c r="C8" s="9">
        <v>1500</v>
      </c>
      <c r="D8" s="9">
        <v>1500</v>
      </c>
      <c r="E8" s="9">
        <v>1500</v>
      </c>
      <c r="F8" s="9">
        <v>1500</v>
      </c>
      <c r="H8" s="1" t="s">
        <v>18</v>
      </c>
      <c r="I8" s="27">
        <f>B16</f>
        <v>10</v>
      </c>
      <c r="J8" s="3">
        <f t="shared" si="4"/>
        <v>10</v>
      </c>
      <c r="K8" s="3">
        <f t="shared" si="4"/>
        <v>10</v>
      </c>
      <c r="L8" s="3">
        <f t="shared" si="4"/>
        <v>10</v>
      </c>
      <c r="M8" s="3">
        <f t="shared" si="4"/>
        <v>10</v>
      </c>
      <c r="N8" s="3">
        <f t="shared" si="4"/>
        <v>10</v>
      </c>
      <c r="O8" s="3">
        <f t="shared" si="4"/>
        <v>10</v>
      </c>
      <c r="P8" s="3">
        <f t="shared" si="4"/>
        <v>10</v>
      </c>
      <c r="Q8" s="3">
        <f t="shared" ref="Q8:T8" si="11">P8</f>
        <v>10</v>
      </c>
      <c r="R8" s="3">
        <f t="shared" si="11"/>
        <v>10</v>
      </c>
      <c r="S8" s="3">
        <f t="shared" si="11"/>
        <v>10</v>
      </c>
      <c r="T8" s="46">
        <f t="shared" si="11"/>
        <v>10</v>
      </c>
      <c r="U8" s="3">
        <f t="shared" ref="U8:AE8" si="12">T8</f>
        <v>10</v>
      </c>
      <c r="V8" s="3">
        <f t="shared" si="12"/>
        <v>10</v>
      </c>
      <c r="W8" s="3">
        <f t="shared" si="12"/>
        <v>10</v>
      </c>
      <c r="X8" s="3">
        <f t="shared" si="12"/>
        <v>10</v>
      </c>
      <c r="Y8" s="3">
        <f t="shared" si="12"/>
        <v>10</v>
      </c>
      <c r="Z8" s="3">
        <f t="shared" si="12"/>
        <v>10</v>
      </c>
      <c r="AA8" s="3">
        <f t="shared" si="12"/>
        <v>10</v>
      </c>
      <c r="AB8" s="3">
        <f t="shared" si="12"/>
        <v>10</v>
      </c>
      <c r="AC8" s="3">
        <f t="shared" si="12"/>
        <v>10</v>
      </c>
      <c r="AD8" s="3">
        <f t="shared" si="12"/>
        <v>10</v>
      </c>
      <c r="AE8" s="3">
        <f t="shared" si="12"/>
        <v>10</v>
      </c>
    </row>
    <row r="9" spans="1:31" x14ac:dyDescent="0.15">
      <c r="A9" s="1" t="s">
        <v>13</v>
      </c>
      <c r="B9" s="16">
        <v>1</v>
      </c>
      <c r="C9" s="16">
        <v>0</v>
      </c>
      <c r="D9" s="16">
        <v>1</v>
      </c>
      <c r="E9" s="16">
        <v>1</v>
      </c>
      <c r="F9" s="16">
        <v>0</v>
      </c>
      <c r="H9" s="1" t="s">
        <v>21</v>
      </c>
      <c r="I9" s="28">
        <f>B17</f>
        <v>5000</v>
      </c>
      <c r="J9" s="12">
        <f t="shared" si="4"/>
        <v>5000</v>
      </c>
      <c r="K9" s="12">
        <f t="shared" si="4"/>
        <v>5000</v>
      </c>
      <c r="L9" s="12">
        <f t="shared" si="4"/>
        <v>5000</v>
      </c>
      <c r="M9" s="12">
        <f t="shared" si="4"/>
        <v>5000</v>
      </c>
      <c r="N9" s="12">
        <f t="shared" si="4"/>
        <v>5000</v>
      </c>
      <c r="O9" s="12">
        <f t="shared" si="4"/>
        <v>5000</v>
      </c>
      <c r="P9" s="12">
        <f t="shared" si="4"/>
        <v>5000</v>
      </c>
      <c r="Q9" s="12">
        <f t="shared" ref="Q9:T9" si="13">P9</f>
        <v>5000</v>
      </c>
      <c r="R9" s="12">
        <f t="shared" si="13"/>
        <v>5000</v>
      </c>
      <c r="S9" s="12">
        <f t="shared" si="13"/>
        <v>5000</v>
      </c>
      <c r="T9" s="47">
        <f t="shared" si="13"/>
        <v>5000</v>
      </c>
      <c r="U9" s="12">
        <f t="shared" ref="U9:AE9" si="14">T9</f>
        <v>5000</v>
      </c>
      <c r="V9" s="12">
        <f t="shared" si="14"/>
        <v>5000</v>
      </c>
      <c r="W9" s="12">
        <f t="shared" si="14"/>
        <v>5000</v>
      </c>
      <c r="X9" s="12">
        <f t="shared" si="14"/>
        <v>5000</v>
      </c>
      <c r="Y9" s="12">
        <f t="shared" si="14"/>
        <v>5000</v>
      </c>
      <c r="Z9" s="12">
        <f t="shared" si="14"/>
        <v>5000</v>
      </c>
      <c r="AA9" s="12">
        <f t="shared" si="14"/>
        <v>5000</v>
      </c>
      <c r="AB9" s="12">
        <f t="shared" si="14"/>
        <v>5000</v>
      </c>
      <c r="AC9" s="12">
        <f t="shared" si="14"/>
        <v>5000</v>
      </c>
      <c r="AD9" s="12">
        <f t="shared" si="14"/>
        <v>5000</v>
      </c>
      <c r="AE9" s="12">
        <f t="shared" si="14"/>
        <v>5000</v>
      </c>
    </row>
    <row r="10" spans="1:31" x14ac:dyDescent="0.15">
      <c r="A10" s="10" t="s">
        <v>14</v>
      </c>
      <c r="B10" s="17">
        <v>3000</v>
      </c>
      <c r="C10" s="18">
        <v>0</v>
      </c>
      <c r="D10" s="17">
        <v>4500</v>
      </c>
      <c r="E10" s="17">
        <v>4500</v>
      </c>
      <c r="F10" s="18">
        <v>0</v>
      </c>
      <c r="H10" s="1" t="s">
        <v>1</v>
      </c>
      <c r="I10" s="4">
        <v>1</v>
      </c>
      <c r="J10" s="2">
        <v>0.75</v>
      </c>
      <c r="K10" s="2">
        <f>0.75*J10</f>
        <v>0.5625</v>
      </c>
      <c r="L10" s="2">
        <f>0.75*K10</f>
        <v>0.421875</v>
      </c>
      <c r="M10" s="2">
        <f>0.75*L10</f>
        <v>0.31640625</v>
      </c>
      <c r="N10" s="2">
        <f t="shared" ref="N10:AE10" si="15">0.75*M10</f>
        <v>0.2373046875</v>
      </c>
      <c r="O10" s="2">
        <f t="shared" si="15"/>
        <v>0.177978515625</v>
      </c>
      <c r="P10" s="2">
        <f t="shared" si="15"/>
        <v>0.13348388671875</v>
      </c>
      <c r="Q10" s="2">
        <f t="shared" si="15"/>
        <v>0.1001129150390625</v>
      </c>
      <c r="R10" s="2">
        <f t="shared" si="15"/>
        <v>7.5084686279296875E-2</v>
      </c>
      <c r="S10" s="2">
        <f t="shared" si="15"/>
        <v>5.6313514709472656E-2</v>
      </c>
      <c r="T10" s="41">
        <f t="shared" si="15"/>
        <v>4.2235136032104492E-2</v>
      </c>
      <c r="U10" s="2">
        <f t="shared" si="15"/>
        <v>3.1676352024078369E-2</v>
      </c>
      <c r="V10" s="2">
        <f t="shared" si="15"/>
        <v>2.3757264018058777E-2</v>
      </c>
      <c r="W10" s="2">
        <f t="shared" si="15"/>
        <v>1.7817948013544083E-2</v>
      </c>
      <c r="X10" s="2">
        <f t="shared" si="15"/>
        <v>1.3363461010158062E-2</v>
      </c>
      <c r="Y10" s="2">
        <f t="shared" si="15"/>
        <v>1.0022595757618546E-2</v>
      </c>
      <c r="Z10" s="2">
        <f t="shared" si="15"/>
        <v>7.5169468182139099E-3</v>
      </c>
      <c r="AA10" s="2">
        <f t="shared" si="15"/>
        <v>5.6377101136604324E-3</v>
      </c>
      <c r="AB10" s="2">
        <f t="shared" si="15"/>
        <v>4.2282825852453243E-3</v>
      </c>
      <c r="AC10" s="2">
        <f t="shared" si="15"/>
        <v>3.1712119389339932E-3</v>
      </c>
      <c r="AD10" s="2">
        <f t="shared" si="15"/>
        <v>2.3784089542004949E-3</v>
      </c>
      <c r="AE10" s="2">
        <f t="shared" si="15"/>
        <v>1.7838067156503712E-3</v>
      </c>
    </row>
    <row r="11" spans="1:31" x14ac:dyDescent="0.15">
      <c r="A11" s="1" t="s">
        <v>16</v>
      </c>
      <c r="B11" s="22">
        <f>B8*B7+B10*B9</f>
        <v>6000</v>
      </c>
      <c r="C11" s="22">
        <f t="shared" ref="C11:F11" si="16">C8*C7+C10*C9</f>
        <v>1500</v>
      </c>
      <c r="D11" s="22">
        <f t="shared" si="16"/>
        <v>6000</v>
      </c>
      <c r="E11" s="22">
        <f t="shared" si="16"/>
        <v>6000</v>
      </c>
      <c r="F11" s="22">
        <f t="shared" si="16"/>
        <v>3000</v>
      </c>
      <c r="H11" s="1" t="s">
        <v>25</v>
      </c>
      <c r="I11" s="24">
        <f>B5</f>
        <v>10000</v>
      </c>
      <c r="J11" s="3"/>
      <c r="T11" s="37"/>
    </row>
    <row r="12" spans="1:31" x14ac:dyDescent="0.15">
      <c r="B12" s="9"/>
      <c r="C12" s="9"/>
      <c r="D12" s="9"/>
      <c r="E12" s="9"/>
      <c r="F12" s="9"/>
      <c r="H12" s="1" t="s">
        <v>2</v>
      </c>
      <c r="I12" s="29">
        <f>I9-I11</f>
        <v>-5000</v>
      </c>
      <c r="J12" s="13">
        <f>J10*J9</f>
        <v>3750</v>
      </c>
      <c r="K12" s="13">
        <f>K10*K9</f>
        <v>2812.5</v>
      </c>
      <c r="L12" s="13">
        <f>L10*L9</f>
        <v>2109.375</v>
      </c>
      <c r="M12" s="13">
        <f t="shared" ref="M12:AE12" si="17">M10*M9</f>
        <v>1582.03125</v>
      </c>
      <c r="N12" s="13">
        <f t="shared" si="17"/>
        <v>1186.5234375</v>
      </c>
      <c r="O12" s="13">
        <f t="shared" si="17"/>
        <v>889.892578125</v>
      </c>
      <c r="P12" s="13">
        <f t="shared" si="17"/>
        <v>667.41943359375</v>
      </c>
      <c r="Q12" s="13">
        <f t="shared" si="17"/>
        <v>500.5645751953125</v>
      </c>
      <c r="R12" s="13">
        <f t="shared" si="17"/>
        <v>375.42343139648438</v>
      </c>
      <c r="S12" s="13">
        <f t="shared" si="17"/>
        <v>281.56757354736328</v>
      </c>
      <c r="T12" s="42">
        <f t="shared" si="17"/>
        <v>211.17568016052246</v>
      </c>
      <c r="U12" s="13">
        <f t="shared" si="17"/>
        <v>158.38176012039185</v>
      </c>
      <c r="V12" s="13">
        <f t="shared" si="17"/>
        <v>118.78632009029388</v>
      </c>
      <c r="W12" s="13">
        <f t="shared" si="17"/>
        <v>89.089740067720413</v>
      </c>
      <c r="X12" s="13">
        <f t="shared" si="17"/>
        <v>66.81730505079031</v>
      </c>
      <c r="Y12" s="13">
        <f t="shared" si="17"/>
        <v>50.112978788092732</v>
      </c>
      <c r="Z12" s="13">
        <f t="shared" si="17"/>
        <v>37.584734091069549</v>
      </c>
      <c r="AA12" s="13">
        <f t="shared" si="17"/>
        <v>28.188550568302162</v>
      </c>
      <c r="AB12" s="13">
        <f t="shared" si="17"/>
        <v>21.141412926226621</v>
      </c>
      <c r="AC12" s="13">
        <f t="shared" si="17"/>
        <v>15.856059694669966</v>
      </c>
      <c r="AD12" s="13">
        <f t="shared" si="17"/>
        <v>11.892044771002475</v>
      </c>
      <c r="AE12" s="13">
        <f t="shared" si="17"/>
        <v>8.9190335782518559</v>
      </c>
    </row>
    <row r="13" spans="1:31" x14ac:dyDescent="0.15">
      <c r="A13" s="1" t="s">
        <v>15</v>
      </c>
      <c r="B13" s="9">
        <v>6500</v>
      </c>
      <c r="C13" s="9">
        <v>3000</v>
      </c>
      <c r="D13" s="9">
        <v>7500</v>
      </c>
      <c r="E13" s="9">
        <v>7500</v>
      </c>
      <c r="F13" s="9">
        <v>4000</v>
      </c>
      <c r="H13" s="1" t="s">
        <v>5</v>
      </c>
      <c r="I13" s="29">
        <f>I12</f>
        <v>-5000</v>
      </c>
      <c r="J13" s="13">
        <f>J12/(1+B20)</f>
        <v>3409.090909090909</v>
      </c>
      <c r="K13" s="13">
        <f>K12/(1+B20)^2</f>
        <v>2324.3801652892557</v>
      </c>
      <c r="L13" s="13">
        <f>L12/(1+$B$20)^L1</f>
        <v>1584.8046581517651</v>
      </c>
      <c r="M13" s="13">
        <f t="shared" ref="M13:S13" si="18">M12/(1+$B$20)^M1</f>
        <v>1080.5486305580216</v>
      </c>
      <c r="N13" s="13">
        <f t="shared" si="18"/>
        <v>736.73770265319661</v>
      </c>
      <c r="O13" s="13">
        <f t="shared" si="18"/>
        <v>502.32116089990666</v>
      </c>
      <c r="P13" s="13">
        <f t="shared" si="18"/>
        <v>342.49170061357268</v>
      </c>
      <c r="Q13" s="13">
        <f t="shared" si="18"/>
        <v>233.51706860016321</v>
      </c>
      <c r="R13" s="13">
        <f t="shared" si="18"/>
        <v>159.21618313647491</v>
      </c>
      <c r="S13" s="13">
        <f t="shared" si="18"/>
        <v>108.55648850214197</v>
      </c>
      <c r="T13" s="42">
        <f>T12/(1+$B$20)^T1</f>
        <v>74.015787615096784</v>
      </c>
      <c r="U13" s="13">
        <f t="shared" ref="U13" si="19">U12/(1+$B$20)^U1</f>
        <v>50.465309737565995</v>
      </c>
      <c r="V13" s="13">
        <f t="shared" ref="V13" si="20">V12/(1+$B$20)^V1</f>
        <v>34.408165730158629</v>
      </c>
      <c r="W13" s="13">
        <f t="shared" ref="W13" si="21">W12/(1+$B$20)^W1</f>
        <v>23.460112997835427</v>
      </c>
      <c r="X13" s="13">
        <f t="shared" ref="X13" si="22">X12/(1+$B$20)^X1</f>
        <v>15.995531589433245</v>
      </c>
      <c r="Y13" s="13">
        <f t="shared" ref="Y13" si="23">Y12/(1+$B$20)^Y1</f>
        <v>10.906044265522667</v>
      </c>
      <c r="Z13" s="13">
        <f t="shared" ref="Z13" si="24">Z12/(1+$B$20)^Z1</f>
        <v>7.4359392719472721</v>
      </c>
      <c r="AA13" s="13">
        <f t="shared" ref="AA13" si="25">AA12/(1+$B$20)^AA1</f>
        <v>5.0699585945095036</v>
      </c>
      <c r="AB13" s="13">
        <f t="shared" ref="AB13" si="26">AB12/(1+$B$20)^AB1</f>
        <v>3.4567899508019333</v>
      </c>
      <c r="AC13" s="13">
        <f t="shared" ref="AC13" si="27">AC12/(1+$B$20)^AC1</f>
        <v>2.3569022391831367</v>
      </c>
      <c r="AD13" s="13">
        <f t="shared" ref="AD13" si="28">AD12/(1+$B$20)^AD1</f>
        <v>1.6069787994430476</v>
      </c>
      <c r="AE13" s="13">
        <f t="shared" ref="AE13" si="29">AE12/(1+$B$20)^AE1</f>
        <v>1.0956673632566232</v>
      </c>
    </row>
    <row r="14" spans="1:31" x14ac:dyDescent="0.15">
      <c r="A14" s="1" t="s">
        <v>20</v>
      </c>
      <c r="B14" s="22">
        <f>B13-B11</f>
        <v>500</v>
      </c>
      <c r="C14" s="22">
        <f t="shared" ref="C14:F14" si="30">C13-C11</f>
        <v>1500</v>
      </c>
      <c r="D14" s="22">
        <f t="shared" si="30"/>
        <v>1500</v>
      </c>
      <c r="E14" s="22">
        <f t="shared" si="30"/>
        <v>1500</v>
      </c>
      <c r="F14" s="22">
        <f t="shared" si="30"/>
        <v>1000</v>
      </c>
      <c r="H14" s="1" t="s">
        <v>3</v>
      </c>
      <c r="I14" s="29">
        <f>I13</f>
        <v>-5000</v>
      </c>
      <c r="J14" s="13">
        <f>J12+I14</f>
        <v>-1250</v>
      </c>
      <c r="K14" s="30">
        <f>K12+J14</f>
        <v>1562.5</v>
      </c>
      <c r="L14" s="13">
        <f>L12+K14</f>
        <v>3671.875</v>
      </c>
      <c r="M14" s="13">
        <f t="shared" ref="M14:Y14" si="31">M12+L14</f>
        <v>5253.90625</v>
      </c>
      <c r="N14" s="13">
        <f t="shared" si="31"/>
        <v>6440.4296875</v>
      </c>
      <c r="O14" s="13">
        <f t="shared" si="31"/>
        <v>7330.322265625</v>
      </c>
      <c r="P14" s="13">
        <f t="shared" si="31"/>
        <v>7997.74169921875</v>
      </c>
      <c r="Q14" s="13">
        <f t="shared" si="31"/>
        <v>8498.3062744140625</v>
      </c>
      <c r="R14" s="13">
        <f t="shared" si="31"/>
        <v>8873.7297058105469</v>
      </c>
      <c r="S14" s="13">
        <f t="shared" si="31"/>
        <v>9155.2972793579102</v>
      </c>
      <c r="T14" s="42">
        <f t="shared" si="31"/>
        <v>9366.4729595184326</v>
      </c>
      <c r="U14" s="13">
        <f t="shared" si="31"/>
        <v>9524.8547196388245</v>
      </c>
      <c r="V14" s="13">
        <f t="shared" si="31"/>
        <v>9643.6410397291183</v>
      </c>
      <c r="W14" s="13">
        <f t="shared" si="31"/>
        <v>9732.7307797968388</v>
      </c>
      <c r="X14" s="13">
        <f t="shared" si="31"/>
        <v>9799.5480848476291</v>
      </c>
      <c r="Y14" s="13">
        <f t="shared" si="31"/>
        <v>9849.6610636357218</v>
      </c>
      <c r="Z14" s="13">
        <f t="shared" ref="Z14:AE14" si="32">Z12+Y14</f>
        <v>9887.2457977267914</v>
      </c>
      <c r="AA14" s="13">
        <f t="shared" si="32"/>
        <v>9915.4343482950935</v>
      </c>
      <c r="AB14" s="13">
        <f t="shared" si="32"/>
        <v>9936.5757612213201</v>
      </c>
      <c r="AC14" s="13">
        <f t="shared" si="32"/>
        <v>9952.4318209159901</v>
      </c>
      <c r="AD14" s="13">
        <f t="shared" si="32"/>
        <v>9964.3238656869926</v>
      </c>
      <c r="AE14" s="13">
        <f t="shared" si="32"/>
        <v>9973.242899265244</v>
      </c>
    </row>
    <row r="15" spans="1:31" ht="15" thickBot="1" x14ac:dyDescent="0.2">
      <c r="A15" s="1" t="s">
        <v>17</v>
      </c>
      <c r="B15" s="81">
        <f>B14/B13</f>
        <v>7.6923076923076927E-2</v>
      </c>
      <c r="C15" s="81">
        <f t="shared" ref="C15:F15" si="33">C14/C13</f>
        <v>0.5</v>
      </c>
      <c r="D15" s="81">
        <f t="shared" si="33"/>
        <v>0.2</v>
      </c>
      <c r="E15" s="81">
        <f t="shared" si="33"/>
        <v>0.2</v>
      </c>
      <c r="F15" s="81">
        <f t="shared" si="33"/>
        <v>0.25</v>
      </c>
      <c r="H15" s="1" t="s">
        <v>6</v>
      </c>
      <c r="I15" s="29">
        <f>I14</f>
        <v>-5000</v>
      </c>
      <c r="J15" s="13">
        <f>I15+J13</f>
        <v>-1590.909090909091</v>
      </c>
      <c r="K15" s="13">
        <f>J15+K13</f>
        <v>733.47107438016474</v>
      </c>
      <c r="L15" s="13">
        <f t="shared" ref="L15:AE15" si="34">K15+L13</f>
        <v>2318.2757325319299</v>
      </c>
      <c r="M15" s="13">
        <f t="shared" si="34"/>
        <v>3398.8243630899515</v>
      </c>
      <c r="N15" s="13">
        <f t="shared" si="34"/>
        <v>4135.5620657431482</v>
      </c>
      <c r="O15" s="13">
        <f t="shared" si="34"/>
        <v>4637.8832266430545</v>
      </c>
      <c r="P15" s="13">
        <f t="shared" si="34"/>
        <v>4980.3749272566274</v>
      </c>
      <c r="Q15" s="13">
        <f t="shared" si="34"/>
        <v>5213.8919958567903</v>
      </c>
      <c r="R15" s="13">
        <f t="shared" si="34"/>
        <v>5373.108178993265</v>
      </c>
      <c r="S15" s="13">
        <f t="shared" si="34"/>
        <v>5481.6646674954072</v>
      </c>
      <c r="T15" s="44">
        <f t="shared" si="34"/>
        <v>5555.6804551105042</v>
      </c>
      <c r="U15" s="13">
        <f t="shared" si="34"/>
        <v>5606.14576484807</v>
      </c>
      <c r="V15" s="13">
        <f t="shared" si="34"/>
        <v>5640.5539305782286</v>
      </c>
      <c r="W15" s="13">
        <f t="shared" si="34"/>
        <v>5664.0140435760641</v>
      </c>
      <c r="X15" s="13">
        <f t="shared" si="34"/>
        <v>5680.0095751654972</v>
      </c>
      <c r="Y15" s="13">
        <f t="shared" si="34"/>
        <v>5690.9156194310199</v>
      </c>
      <c r="Z15" s="13">
        <f t="shared" si="34"/>
        <v>5698.3515587029669</v>
      </c>
      <c r="AA15" s="13">
        <f t="shared" si="34"/>
        <v>5703.4215172974764</v>
      </c>
      <c r="AB15" s="13">
        <f t="shared" si="34"/>
        <v>5706.8783072482784</v>
      </c>
      <c r="AC15" s="13">
        <f t="shared" si="34"/>
        <v>5709.2352094874614</v>
      </c>
      <c r="AD15" s="13">
        <f t="shared" si="34"/>
        <v>5710.8421882869043</v>
      </c>
      <c r="AE15" s="13">
        <f t="shared" si="34"/>
        <v>5711.9378556501606</v>
      </c>
    </row>
    <row r="16" spans="1:31" ht="15" thickBot="1" x14ac:dyDescent="0.2">
      <c r="A16" s="1" t="s">
        <v>19</v>
      </c>
      <c r="B16" s="19">
        <v>10</v>
      </c>
      <c r="C16" s="19">
        <v>4</v>
      </c>
      <c r="D16" s="19">
        <v>20</v>
      </c>
      <c r="E16" s="19">
        <v>20</v>
      </c>
      <c r="F16" s="19">
        <v>1.5</v>
      </c>
    </row>
    <row r="17" spans="1:31" x14ac:dyDescent="0.15">
      <c r="A17" s="1" t="s">
        <v>21</v>
      </c>
      <c r="B17" s="22">
        <f>B16*B14</f>
        <v>5000</v>
      </c>
      <c r="C17" s="22">
        <f t="shared" ref="C17:F17" si="35">C16*C14</f>
        <v>6000</v>
      </c>
      <c r="D17" s="22">
        <f t="shared" si="35"/>
        <v>30000</v>
      </c>
      <c r="E17" s="22">
        <f t="shared" si="35"/>
        <v>30000</v>
      </c>
      <c r="F17" s="22">
        <f t="shared" si="35"/>
        <v>1500</v>
      </c>
      <c r="I17" s="6" t="str">
        <f>"Year "&amp;I2</f>
        <v>Year 1</v>
      </c>
      <c r="J17" s="6" t="str">
        <f t="shared" ref="J17:AE17" si="36">"Year "&amp;J2</f>
        <v>Year 2</v>
      </c>
      <c r="K17" s="6" t="str">
        <f t="shared" si="36"/>
        <v>Year 3</v>
      </c>
      <c r="L17" s="6" t="str">
        <f t="shared" si="36"/>
        <v>Year 4</v>
      </c>
      <c r="M17" s="6" t="str">
        <f t="shared" si="36"/>
        <v>Year 5</v>
      </c>
      <c r="N17" s="6" t="str">
        <f t="shared" si="36"/>
        <v>Year 6</v>
      </c>
      <c r="O17" s="36" t="str">
        <f t="shared" si="36"/>
        <v>Year 7</v>
      </c>
      <c r="P17" s="6" t="str">
        <f t="shared" si="36"/>
        <v>Year 8</v>
      </c>
      <c r="Q17" s="6" t="str">
        <f t="shared" si="36"/>
        <v>Year 9</v>
      </c>
      <c r="R17" s="6" t="str">
        <f t="shared" si="36"/>
        <v>Year 10</v>
      </c>
      <c r="S17" s="6" t="str">
        <f t="shared" si="36"/>
        <v>Year 11</v>
      </c>
      <c r="T17" s="6" t="str">
        <f t="shared" si="36"/>
        <v>Year 12</v>
      </c>
      <c r="U17" s="6" t="str">
        <f t="shared" si="36"/>
        <v>Year 13</v>
      </c>
      <c r="V17" s="6" t="str">
        <f t="shared" si="36"/>
        <v>Year 14</v>
      </c>
      <c r="W17" s="6" t="str">
        <f t="shared" si="36"/>
        <v>Year 15</v>
      </c>
      <c r="X17" s="6" t="str">
        <f t="shared" si="36"/>
        <v>Year 16</v>
      </c>
      <c r="Y17" s="6" t="str">
        <f t="shared" si="36"/>
        <v>Year 17</v>
      </c>
      <c r="Z17" s="6" t="str">
        <f t="shared" si="36"/>
        <v>Year 18</v>
      </c>
      <c r="AA17" s="6" t="str">
        <f t="shared" si="36"/>
        <v>Year 19</v>
      </c>
      <c r="AB17" s="6" t="str">
        <f t="shared" si="36"/>
        <v>Year 20</v>
      </c>
      <c r="AC17" s="6" t="str">
        <f t="shared" si="36"/>
        <v>Year 21</v>
      </c>
      <c r="AD17" s="6" t="str">
        <f t="shared" si="36"/>
        <v>Year 22</v>
      </c>
      <c r="AE17" s="6" t="str">
        <f t="shared" si="36"/>
        <v>Year 23</v>
      </c>
    </row>
    <row r="18" spans="1:31" x14ac:dyDescent="0.15">
      <c r="B18" s="9"/>
      <c r="C18" s="9"/>
      <c r="D18" s="9"/>
      <c r="E18" s="9"/>
      <c r="F18" s="9"/>
      <c r="H18" s="5" t="str">
        <f>C2</f>
        <v>Summer Sluggers</v>
      </c>
      <c r="O18" s="37"/>
    </row>
    <row r="19" spans="1:31" x14ac:dyDescent="0.15">
      <c r="A19" s="1" t="s">
        <v>27</v>
      </c>
      <c r="B19" s="20">
        <v>0.75</v>
      </c>
      <c r="C19" s="20">
        <v>0.5</v>
      </c>
      <c r="D19" s="20">
        <v>0.6</v>
      </c>
      <c r="E19" s="20">
        <v>0.6</v>
      </c>
      <c r="F19" s="20">
        <v>0.35</v>
      </c>
      <c r="H19" s="1" t="s">
        <v>22</v>
      </c>
      <c r="I19" s="24">
        <f>$C$13</f>
        <v>3000</v>
      </c>
      <c r="J19" s="24">
        <f t="shared" ref="J19:AE19" si="37">$C$13</f>
        <v>3000</v>
      </c>
      <c r="K19" s="24">
        <f t="shared" si="37"/>
        <v>3000</v>
      </c>
      <c r="L19" s="24">
        <f t="shared" si="37"/>
        <v>3000</v>
      </c>
      <c r="M19" s="24">
        <f t="shared" si="37"/>
        <v>3000</v>
      </c>
      <c r="N19" s="24">
        <f t="shared" si="37"/>
        <v>3000</v>
      </c>
      <c r="O19" s="38">
        <f t="shared" si="37"/>
        <v>3000</v>
      </c>
      <c r="P19" s="24">
        <f t="shared" si="37"/>
        <v>3000</v>
      </c>
      <c r="Q19" s="24">
        <f t="shared" si="37"/>
        <v>3000</v>
      </c>
      <c r="R19" s="24">
        <f t="shared" si="37"/>
        <v>3000</v>
      </c>
      <c r="S19" s="24">
        <f t="shared" si="37"/>
        <v>3000</v>
      </c>
      <c r="T19" s="24">
        <f t="shared" si="37"/>
        <v>3000</v>
      </c>
      <c r="U19" s="24">
        <f t="shared" si="37"/>
        <v>3000</v>
      </c>
      <c r="V19" s="24">
        <f t="shared" si="37"/>
        <v>3000</v>
      </c>
      <c r="W19" s="24">
        <f t="shared" si="37"/>
        <v>3000</v>
      </c>
      <c r="X19" s="24">
        <f t="shared" si="37"/>
        <v>3000</v>
      </c>
      <c r="Y19" s="24">
        <f t="shared" si="37"/>
        <v>3000</v>
      </c>
      <c r="Z19" s="24">
        <f t="shared" si="37"/>
        <v>3000</v>
      </c>
      <c r="AA19" s="24">
        <f t="shared" si="37"/>
        <v>3000</v>
      </c>
      <c r="AB19" s="24">
        <f t="shared" si="37"/>
        <v>3000</v>
      </c>
      <c r="AC19" s="24">
        <f t="shared" si="37"/>
        <v>3000</v>
      </c>
      <c r="AD19" s="24">
        <f>$C$13</f>
        <v>3000</v>
      </c>
      <c r="AE19" s="24">
        <f t="shared" si="37"/>
        <v>3000</v>
      </c>
    </row>
    <row r="20" spans="1:31" x14ac:dyDescent="0.15">
      <c r="A20" s="1" t="s">
        <v>4</v>
      </c>
      <c r="B20" s="20">
        <v>0.1</v>
      </c>
      <c r="C20" s="21"/>
      <c r="D20" s="21"/>
      <c r="E20" s="21"/>
      <c r="F20" s="21"/>
      <c r="H20" s="1" t="s">
        <v>23</v>
      </c>
      <c r="I20" s="24">
        <f>$C$11</f>
        <v>1500</v>
      </c>
      <c r="J20" s="24">
        <f t="shared" ref="J20:AE20" si="38">$C$11</f>
        <v>1500</v>
      </c>
      <c r="K20" s="24">
        <f t="shared" si="38"/>
        <v>1500</v>
      </c>
      <c r="L20" s="24">
        <f t="shared" si="38"/>
        <v>1500</v>
      </c>
      <c r="M20" s="24">
        <f t="shared" si="38"/>
        <v>1500</v>
      </c>
      <c r="N20" s="24">
        <f t="shared" si="38"/>
        <v>1500</v>
      </c>
      <c r="O20" s="38">
        <f t="shared" si="38"/>
        <v>1500</v>
      </c>
      <c r="P20" s="24">
        <f t="shared" si="38"/>
        <v>1500</v>
      </c>
      <c r="Q20" s="24">
        <f t="shared" si="38"/>
        <v>1500</v>
      </c>
      <c r="R20" s="24">
        <f t="shared" si="38"/>
        <v>1500</v>
      </c>
      <c r="S20" s="24">
        <f t="shared" si="38"/>
        <v>1500</v>
      </c>
      <c r="T20" s="24">
        <f t="shared" si="38"/>
        <v>1500</v>
      </c>
      <c r="U20" s="24">
        <f t="shared" si="38"/>
        <v>1500</v>
      </c>
      <c r="V20" s="24">
        <f t="shared" si="38"/>
        <v>1500</v>
      </c>
      <c r="W20" s="24">
        <f t="shared" si="38"/>
        <v>1500</v>
      </c>
      <c r="X20" s="24">
        <f t="shared" si="38"/>
        <v>1500</v>
      </c>
      <c r="Y20" s="24">
        <f t="shared" si="38"/>
        <v>1500</v>
      </c>
      <c r="Z20" s="24">
        <f t="shared" si="38"/>
        <v>1500</v>
      </c>
      <c r="AA20" s="24">
        <f t="shared" si="38"/>
        <v>1500</v>
      </c>
      <c r="AB20" s="24">
        <f t="shared" si="38"/>
        <v>1500</v>
      </c>
      <c r="AC20" s="24">
        <f t="shared" si="38"/>
        <v>1500</v>
      </c>
      <c r="AD20" s="24">
        <f>$C$11</f>
        <v>1500</v>
      </c>
      <c r="AE20" s="24">
        <f t="shared" si="38"/>
        <v>1500</v>
      </c>
    </row>
    <row r="21" spans="1:31" x14ac:dyDescent="0.15">
      <c r="H21" s="1" t="s">
        <v>24</v>
      </c>
      <c r="I21" s="24">
        <f>$C$14</f>
        <v>1500</v>
      </c>
      <c r="J21" s="24">
        <f t="shared" ref="J21:AE21" si="39">$C$14</f>
        <v>1500</v>
      </c>
      <c r="K21" s="24">
        <f t="shared" si="39"/>
        <v>1500</v>
      </c>
      <c r="L21" s="24">
        <f t="shared" si="39"/>
        <v>1500</v>
      </c>
      <c r="M21" s="24">
        <f t="shared" si="39"/>
        <v>1500</v>
      </c>
      <c r="N21" s="24">
        <f t="shared" si="39"/>
        <v>1500</v>
      </c>
      <c r="O21" s="38">
        <f t="shared" si="39"/>
        <v>1500</v>
      </c>
      <c r="P21" s="24">
        <f t="shared" si="39"/>
        <v>1500</v>
      </c>
      <c r="Q21" s="24">
        <f t="shared" si="39"/>
        <v>1500</v>
      </c>
      <c r="R21" s="24">
        <f t="shared" si="39"/>
        <v>1500</v>
      </c>
      <c r="S21" s="24">
        <f t="shared" si="39"/>
        <v>1500</v>
      </c>
      <c r="T21" s="24">
        <f t="shared" si="39"/>
        <v>1500</v>
      </c>
      <c r="U21" s="24">
        <f t="shared" si="39"/>
        <v>1500</v>
      </c>
      <c r="V21" s="24">
        <f t="shared" si="39"/>
        <v>1500</v>
      </c>
      <c r="W21" s="24">
        <f t="shared" si="39"/>
        <v>1500</v>
      </c>
      <c r="X21" s="24">
        <f t="shared" si="39"/>
        <v>1500</v>
      </c>
      <c r="Y21" s="24">
        <f t="shared" si="39"/>
        <v>1500</v>
      </c>
      <c r="Z21" s="24">
        <f t="shared" si="39"/>
        <v>1500</v>
      </c>
      <c r="AA21" s="24">
        <f t="shared" si="39"/>
        <v>1500</v>
      </c>
      <c r="AB21" s="24">
        <f t="shared" si="39"/>
        <v>1500</v>
      </c>
      <c r="AC21" s="24">
        <f t="shared" si="39"/>
        <v>1500</v>
      </c>
      <c r="AD21" s="24">
        <f>$C$14</f>
        <v>1500</v>
      </c>
      <c r="AE21" s="24">
        <f t="shared" si="39"/>
        <v>1500</v>
      </c>
    </row>
    <row r="22" spans="1:31" x14ac:dyDescent="0.15">
      <c r="H22" s="1" t="s">
        <v>18</v>
      </c>
      <c r="I22" s="27">
        <f>$C$16</f>
        <v>4</v>
      </c>
      <c r="J22" s="27">
        <f t="shared" ref="J22:AE22" si="40">$C$16</f>
        <v>4</v>
      </c>
      <c r="K22" s="27">
        <f t="shared" si="40"/>
        <v>4</v>
      </c>
      <c r="L22" s="27">
        <f t="shared" si="40"/>
        <v>4</v>
      </c>
      <c r="M22" s="27">
        <f t="shared" si="40"/>
        <v>4</v>
      </c>
      <c r="N22" s="27">
        <f t="shared" si="40"/>
        <v>4</v>
      </c>
      <c r="O22" s="39">
        <f t="shared" si="40"/>
        <v>4</v>
      </c>
      <c r="P22" s="27">
        <f t="shared" si="40"/>
        <v>4</v>
      </c>
      <c r="Q22" s="27">
        <f t="shared" si="40"/>
        <v>4</v>
      </c>
      <c r="R22" s="27">
        <f t="shared" si="40"/>
        <v>4</v>
      </c>
      <c r="S22" s="27">
        <f t="shared" si="40"/>
        <v>4</v>
      </c>
      <c r="T22" s="27">
        <f t="shared" si="40"/>
        <v>4</v>
      </c>
      <c r="U22" s="27">
        <f t="shared" si="40"/>
        <v>4</v>
      </c>
      <c r="V22" s="27">
        <f t="shared" si="40"/>
        <v>4</v>
      </c>
      <c r="W22" s="27">
        <f t="shared" si="40"/>
        <v>4</v>
      </c>
      <c r="X22" s="27">
        <f t="shared" si="40"/>
        <v>4</v>
      </c>
      <c r="Y22" s="27">
        <f t="shared" si="40"/>
        <v>4</v>
      </c>
      <c r="Z22" s="27">
        <f t="shared" si="40"/>
        <v>4</v>
      </c>
      <c r="AA22" s="27">
        <f t="shared" si="40"/>
        <v>4</v>
      </c>
      <c r="AB22" s="27">
        <f t="shared" si="40"/>
        <v>4</v>
      </c>
      <c r="AC22" s="27">
        <f t="shared" si="40"/>
        <v>4</v>
      </c>
      <c r="AD22" s="27">
        <f>$C$16</f>
        <v>4</v>
      </c>
      <c r="AE22" s="27">
        <f t="shared" si="40"/>
        <v>4</v>
      </c>
    </row>
    <row r="23" spans="1:31" x14ac:dyDescent="0.15">
      <c r="H23" s="1" t="s">
        <v>21</v>
      </c>
      <c r="I23" s="28">
        <f>$C$17</f>
        <v>6000</v>
      </c>
      <c r="J23" s="28">
        <f t="shared" ref="J23:AE23" si="41">$C$17</f>
        <v>6000</v>
      </c>
      <c r="K23" s="28">
        <f t="shared" si="41"/>
        <v>6000</v>
      </c>
      <c r="L23" s="28">
        <f t="shared" si="41"/>
        <v>6000</v>
      </c>
      <c r="M23" s="28">
        <f t="shared" si="41"/>
        <v>6000</v>
      </c>
      <c r="N23" s="28">
        <f t="shared" si="41"/>
        <v>6000</v>
      </c>
      <c r="O23" s="40">
        <f t="shared" si="41"/>
        <v>6000</v>
      </c>
      <c r="P23" s="28">
        <f t="shared" si="41"/>
        <v>6000</v>
      </c>
      <c r="Q23" s="28">
        <f t="shared" si="41"/>
        <v>6000</v>
      </c>
      <c r="R23" s="28">
        <f t="shared" si="41"/>
        <v>6000</v>
      </c>
      <c r="S23" s="28">
        <f t="shared" si="41"/>
        <v>6000</v>
      </c>
      <c r="T23" s="28">
        <f t="shared" si="41"/>
        <v>6000</v>
      </c>
      <c r="U23" s="28">
        <f t="shared" si="41"/>
        <v>6000</v>
      </c>
      <c r="V23" s="28">
        <f t="shared" si="41"/>
        <v>6000</v>
      </c>
      <c r="W23" s="28">
        <f t="shared" si="41"/>
        <v>6000</v>
      </c>
      <c r="X23" s="28">
        <f t="shared" si="41"/>
        <v>6000</v>
      </c>
      <c r="Y23" s="28">
        <f t="shared" si="41"/>
        <v>6000</v>
      </c>
      <c r="Z23" s="28">
        <f t="shared" si="41"/>
        <v>6000</v>
      </c>
      <c r="AA23" s="28">
        <f t="shared" si="41"/>
        <v>6000</v>
      </c>
      <c r="AB23" s="28">
        <f t="shared" si="41"/>
        <v>6000</v>
      </c>
      <c r="AC23" s="28">
        <f t="shared" si="41"/>
        <v>6000</v>
      </c>
      <c r="AD23" s="28">
        <f>$C$17</f>
        <v>6000</v>
      </c>
      <c r="AE23" s="28">
        <f t="shared" si="41"/>
        <v>6000</v>
      </c>
    </row>
    <row r="24" spans="1:31" x14ac:dyDescent="0.15">
      <c r="H24" s="1" t="s">
        <v>1</v>
      </c>
      <c r="I24" s="4">
        <v>1</v>
      </c>
      <c r="J24" s="2">
        <f>I24*50%</f>
        <v>0.5</v>
      </c>
      <c r="K24" s="2">
        <f>J24*50%</f>
        <v>0.25</v>
      </c>
      <c r="L24" s="2">
        <f t="shared" ref="L24:AE24" si="42">K24*50%</f>
        <v>0.125</v>
      </c>
      <c r="M24" s="2">
        <f t="shared" si="42"/>
        <v>6.25E-2</v>
      </c>
      <c r="N24" s="2">
        <f t="shared" si="42"/>
        <v>3.125E-2</v>
      </c>
      <c r="O24" s="41">
        <f t="shared" si="42"/>
        <v>1.5625E-2</v>
      </c>
      <c r="P24" s="2">
        <f t="shared" si="42"/>
        <v>7.8125E-3</v>
      </c>
      <c r="Q24" s="2">
        <f t="shared" si="42"/>
        <v>3.90625E-3</v>
      </c>
      <c r="R24" s="2">
        <f t="shared" si="42"/>
        <v>1.953125E-3</v>
      </c>
      <c r="S24" s="2">
        <f t="shared" si="42"/>
        <v>9.765625E-4</v>
      </c>
      <c r="T24" s="2">
        <f t="shared" si="42"/>
        <v>4.8828125E-4</v>
      </c>
      <c r="U24" s="2">
        <f t="shared" si="42"/>
        <v>2.44140625E-4</v>
      </c>
      <c r="V24" s="2">
        <f t="shared" si="42"/>
        <v>1.220703125E-4</v>
      </c>
      <c r="W24" s="2">
        <f t="shared" si="42"/>
        <v>6.103515625E-5</v>
      </c>
      <c r="X24" s="2">
        <f t="shared" si="42"/>
        <v>3.0517578125E-5</v>
      </c>
      <c r="Y24" s="2">
        <f t="shared" si="42"/>
        <v>1.52587890625E-5</v>
      </c>
      <c r="Z24" s="2">
        <f t="shared" si="42"/>
        <v>7.62939453125E-6</v>
      </c>
      <c r="AA24" s="2">
        <f t="shared" si="42"/>
        <v>3.814697265625E-6</v>
      </c>
      <c r="AB24" s="2">
        <f t="shared" si="42"/>
        <v>1.9073486328125E-6</v>
      </c>
      <c r="AC24" s="2">
        <f t="shared" si="42"/>
        <v>9.5367431640625E-7</v>
      </c>
      <c r="AD24" s="2">
        <f t="shared" si="42"/>
        <v>4.76837158203125E-7</v>
      </c>
      <c r="AE24" s="2">
        <f t="shared" si="42"/>
        <v>2.384185791015625E-7</v>
      </c>
    </row>
    <row r="25" spans="1:31" x14ac:dyDescent="0.15">
      <c r="H25" s="1" t="s">
        <v>25</v>
      </c>
      <c r="I25" s="24">
        <v>10000</v>
      </c>
      <c r="J25" s="3"/>
      <c r="O25" s="37"/>
    </row>
    <row r="26" spans="1:31" x14ac:dyDescent="0.15">
      <c r="D26" s="1" t="s">
        <v>59</v>
      </c>
      <c r="H26" s="1" t="s">
        <v>2</v>
      </c>
      <c r="I26" s="29">
        <f>I23-I25</f>
        <v>-4000</v>
      </c>
      <c r="J26" s="13">
        <f>J23*J24</f>
        <v>3000</v>
      </c>
      <c r="K26" s="13">
        <f t="shared" ref="K26:R26" si="43">K23*K24</f>
        <v>1500</v>
      </c>
      <c r="L26" s="13">
        <f t="shared" si="43"/>
        <v>750</v>
      </c>
      <c r="M26" s="13">
        <f t="shared" si="43"/>
        <v>375</v>
      </c>
      <c r="N26" s="13">
        <f t="shared" si="43"/>
        <v>187.5</v>
      </c>
      <c r="O26" s="42">
        <f t="shared" si="43"/>
        <v>93.75</v>
      </c>
      <c r="P26" s="13">
        <f t="shared" si="43"/>
        <v>46.875</v>
      </c>
      <c r="Q26" s="13">
        <f t="shared" si="43"/>
        <v>23.4375</v>
      </c>
      <c r="R26" s="13">
        <f t="shared" si="43"/>
        <v>11.71875</v>
      </c>
      <c r="S26" s="13"/>
      <c r="T26" s="13"/>
      <c r="U26" s="13"/>
      <c r="V26" s="13"/>
      <c r="W26" s="13"/>
      <c r="X26" s="13"/>
      <c r="Y26" s="13"/>
      <c r="Z26" s="13"/>
      <c r="AA26" s="13"/>
      <c r="AB26" s="13"/>
      <c r="AC26" s="13"/>
      <c r="AD26" s="13"/>
      <c r="AE26" s="13"/>
    </row>
    <row r="27" spans="1:31" x14ac:dyDescent="0.15">
      <c r="A27" s="1" t="s">
        <v>30</v>
      </c>
      <c r="H27" s="1" t="s">
        <v>5</v>
      </c>
      <c r="I27" s="29">
        <f>I26</f>
        <v>-4000</v>
      </c>
      <c r="J27" s="13">
        <f>J26/(1+$B$20)^J1</f>
        <v>2727.272727272727</v>
      </c>
      <c r="K27" s="13">
        <f t="shared" ref="K27:R27" si="44">K26/(1+$B$20)^K1</f>
        <v>1239.6694214876031</v>
      </c>
      <c r="L27" s="13">
        <f t="shared" si="44"/>
        <v>563.48610067618313</v>
      </c>
      <c r="M27" s="13">
        <f t="shared" si="44"/>
        <v>256.13004576190144</v>
      </c>
      <c r="N27" s="13">
        <f t="shared" si="44"/>
        <v>116.42274807359155</v>
      </c>
      <c r="O27" s="43">
        <f t="shared" si="44"/>
        <v>52.919430942541609</v>
      </c>
      <c r="P27" s="13">
        <f t="shared" si="44"/>
        <v>24.054286792064364</v>
      </c>
      <c r="Q27" s="13">
        <f t="shared" si="44"/>
        <v>10.933766723665622</v>
      </c>
      <c r="R27" s="13">
        <f t="shared" si="44"/>
        <v>4.9698939653025542</v>
      </c>
      <c r="S27" s="13"/>
      <c r="T27" s="13"/>
      <c r="U27" s="13"/>
      <c r="V27" s="13"/>
      <c r="W27" s="13"/>
      <c r="X27" s="13"/>
      <c r="Y27" s="13"/>
      <c r="Z27" s="13"/>
      <c r="AA27" s="13"/>
      <c r="AB27" s="13"/>
      <c r="AC27" s="13"/>
      <c r="AD27" s="13"/>
      <c r="AE27" s="13"/>
    </row>
    <row r="28" spans="1:31" x14ac:dyDescent="0.15">
      <c r="H28" s="1" t="s">
        <v>3</v>
      </c>
      <c r="I28" s="29">
        <f>I27</f>
        <v>-4000</v>
      </c>
      <c r="J28" s="13">
        <f>J26+I28</f>
        <v>-1000</v>
      </c>
      <c r="K28" s="31">
        <f t="shared" ref="K28:R28" si="45">K26+J28</f>
        <v>500</v>
      </c>
      <c r="L28" s="13">
        <f t="shared" si="45"/>
        <v>1250</v>
      </c>
      <c r="M28" s="13">
        <f t="shared" si="45"/>
        <v>1625</v>
      </c>
      <c r="N28" s="13">
        <f t="shared" si="45"/>
        <v>1812.5</v>
      </c>
      <c r="O28" s="42">
        <f t="shared" si="45"/>
        <v>1906.25</v>
      </c>
      <c r="P28" s="13">
        <f t="shared" si="45"/>
        <v>1953.125</v>
      </c>
      <c r="Q28" s="13">
        <f t="shared" si="45"/>
        <v>1976.5625</v>
      </c>
      <c r="R28" s="13">
        <f t="shared" si="45"/>
        <v>1988.28125</v>
      </c>
      <c r="S28" s="13"/>
      <c r="T28" s="13"/>
      <c r="U28" s="13"/>
      <c r="V28" s="13"/>
      <c r="W28" s="13"/>
      <c r="X28" s="13"/>
      <c r="Y28" s="13"/>
      <c r="Z28" s="13"/>
      <c r="AA28" s="13"/>
      <c r="AB28" s="13"/>
      <c r="AC28" s="13"/>
      <c r="AD28" s="13"/>
      <c r="AE28" s="13"/>
    </row>
    <row r="29" spans="1:31" ht="15" thickBot="1" x14ac:dyDescent="0.2">
      <c r="H29" s="1" t="s">
        <v>6</v>
      </c>
      <c r="I29" s="29">
        <f>I28</f>
        <v>-4000</v>
      </c>
      <c r="J29" s="13">
        <f>J27+I29</f>
        <v>-1272.727272727273</v>
      </c>
      <c r="K29" s="13">
        <f t="shared" ref="K29:R29" si="46">K27+J29</f>
        <v>-33.057851239669844</v>
      </c>
      <c r="L29" s="13">
        <f t="shared" si="46"/>
        <v>530.42824943651328</v>
      </c>
      <c r="M29" s="13">
        <f t="shared" si="46"/>
        <v>786.55829519841473</v>
      </c>
      <c r="N29" s="13">
        <f t="shared" si="46"/>
        <v>902.98104327200622</v>
      </c>
      <c r="O29" s="44">
        <f t="shared" si="46"/>
        <v>955.90047421454778</v>
      </c>
      <c r="P29" s="13">
        <f t="shared" si="46"/>
        <v>979.9547610066121</v>
      </c>
      <c r="Q29" s="13">
        <f t="shared" si="46"/>
        <v>990.8885277302777</v>
      </c>
      <c r="R29" s="13">
        <f t="shared" si="46"/>
        <v>995.8584216955802</v>
      </c>
      <c r="S29" s="13"/>
      <c r="T29" s="13"/>
      <c r="U29" s="13"/>
      <c r="V29" s="13"/>
      <c r="W29" s="13"/>
      <c r="X29" s="13"/>
      <c r="Y29" s="13"/>
      <c r="Z29" s="13"/>
      <c r="AA29" s="13"/>
      <c r="AB29" s="13"/>
      <c r="AC29" s="13"/>
      <c r="AD29" s="13"/>
      <c r="AE29" s="13"/>
    </row>
    <row r="30" spans="1:31" ht="15" thickBot="1" x14ac:dyDescent="0.2"/>
    <row r="31" spans="1:31" x14ac:dyDescent="0.15">
      <c r="I31" s="6" t="str">
        <f>"Year "&amp;I2</f>
        <v>Year 1</v>
      </c>
      <c r="J31" s="6" t="str">
        <f t="shared" ref="J31:AE31" si="47">"Year "&amp;J2</f>
        <v>Year 2</v>
      </c>
      <c r="K31" s="6" t="str">
        <f t="shared" si="47"/>
        <v>Year 3</v>
      </c>
      <c r="L31" s="6" t="str">
        <f t="shared" si="47"/>
        <v>Year 4</v>
      </c>
      <c r="M31" s="6" t="str">
        <f t="shared" si="47"/>
        <v>Year 5</v>
      </c>
      <c r="N31" s="6" t="str">
        <f t="shared" si="47"/>
        <v>Year 6</v>
      </c>
      <c r="O31" s="6" t="str">
        <f t="shared" si="47"/>
        <v>Year 7</v>
      </c>
      <c r="P31" s="6" t="str">
        <f t="shared" si="47"/>
        <v>Year 8</v>
      </c>
      <c r="Q31" s="6" t="str">
        <f t="shared" si="47"/>
        <v>Year 9</v>
      </c>
      <c r="R31" s="6" t="str">
        <f t="shared" si="47"/>
        <v>Year 10</v>
      </c>
      <c r="S31" s="36" t="str">
        <f t="shared" si="47"/>
        <v>Year 11</v>
      </c>
      <c r="T31" s="6" t="str">
        <f t="shared" si="47"/>
        <v>Year 12</v>
      </c>
      <c r="U31" s="6" t="str">
        <f t="shared" si="47"/>
        <v>Year 13</v>
      </c>
      <c r="V31" s="6" t="str">
        <f t="shared" si="47"/>
        <v>Year 14</v>
      </c>
      <c r="W31" s="6" t="str">
        <f t="shared" si="47"/>
        <v>Year 15</v>
      </c>
      <c r="X31" s="6" t="str">
        <f t="shared" si="47"/>
        <v>Year 16</v>
      </c>
      <c r="Y31" s="6" t="str">
        <f t="shared" si="47"/>
        <v>Year 17</v>
      </c>
      <c r="Z31" s="6" t="str">
        <f t="shared" si="47"/>
        <v>Year 18</v>
      </c>
      <c r="AA31" s="6" t="str">
        <f t="shared" si="47"/>
        <v>Year 19</v>
      </c>
      <c r="AB31" s="6" t="str">
        <f t="shared" si="47"/>
        <v>Year 20</v>
      </c>
      <c r="AC31" s="6" t="str">
        <f t="shared" si="47"/>
        <v>Year 21</v>
      </c>
      <c r="AD31" s="6" t="str">
        <f t="shared" si="47"/>
        <v>Year 22</v>
      </c>
      <c r="AE31" s="6" t="str">
        <f t="shared" si="47"/>
        <v>Year 23</v>
      </c>
    </row>
    <row r="32" spans="1:31" x14ac:dyDescent="0.15">
      <c r="H32" s="5" t="str">
        <f>D2</f>
        <v>Elite Ballplayers (Print Ad)</v>
      </c>
      <c r="S32" s="37"/>
    </row>
    <row r="33" spans="8:31" x14ac:dyDescent="0.15">
      <c r="H33" s="1" t="s">
        <v>22</v>
      </c>
      <c r="I33" s="24">
        <f>$D$13</f>
        <v>7500</v>
      </c>
      <c r="J33" s="24">
        <f t="shared" ref="J33:AE33" si="48">$D$13</f>
        <v>7500</v>
      </c>
      <c r="K33" s="24">
        <f t="shared" si="48"/>
        <v>7500</v>
      </c>
      <c r="L33" s="24">
        <f t="shared" si="48"/>
        <v>7500</v>
      </c>
      <c r="M33" s="24">
        <f t="shared" si="48"/>
        <v>7500</v>
      </c>
      <c r="N33" s="24">
        <f t="shared" si="48"/>
        <v>7500</v>
      </c>
      <c r="O33" s="24">
        <f t="shared" si="48"/>
        <v>7500</v>
      </c>
      <c r="P33" s="24">
        <f t="shared" si="48"/>
        <v>7500</v>
      </c>
      <c r="Q33" s="24">
        <f t="shared" si="48"/>
        <v>7500</v>
      </c>
      <c r="R33" s="24">
        <f t="shared" si="48"/>
        <v>7500</v>
      </c>
      <c r="S33" s="38">
        <f t="shared" si="48"/>
        <v>7500</v>
      </c>
      <c r="T33" s="24">
        <f t="shared" si="48"/>
        <v>7500</v>
      </c>
      <c r="U33" s="24">
        <f t="shared" si="48"/>
        <v>7500</v>
      </c>
      <c r="V33" s="24">
        <f t="shared" si="48"/>
        <v>7500</v>
      </c>
      <c r="W33" s="24">
        <f t="shared" si="48"/>
        <v>7500</v>
      </c>
      <c r="X33" s="24">
        <f t="shared" si="48"/>
        <v>7500</v>
      </c>
      <c r="Y33" s="24">
        <f t="shared" si="48"/>
        <v>7500</v>
      </c>
      <c r="Z33" s="24">
        <f t="shared" si="48"/>
        <v>7500</v>
      </c>
      <c r="AA33" s="24">
        <f t="shared" si="48"/>
        <v>7500</v>
      </c>
      <c r="AB33" s="24">
        <f t="shared" si="48"/>
        <v>7500</v>
      </c>
      <c r="AC33" s="24">
        <f t="shared" si="48"/>
        <v>7500</v>
      </c>
      <c r="AD33" s="24">
        <f t="shared" si="48"/>
        <v>7500</v>
      </c>
      <c r="AE33" s="24">
        <f t="shared" si="48"/>
        <v>7500</v>
      </c>
    </row>
    <row r="34" spans="8:31" x14ac:dyDescent="0.15">
      <c r="H34" s="1" t="s">
        <v>23</v>
      </c>
      <c r="I34" s="24">
        <f>$D$11</f>
        <v>6000</v>
      </c>
      <c r="J34" s="24">
        <f t="shared" ref="J34:AE34" si="49">$D$11</f>
        <v>6000</v>
      </c>
      <c r="K34" s="24">
        <f t="shared" si="49"/>
        <v>6000</v>
      </c>
      <c r="L34" s="24">
        <f t="shared" si="49"/>
        <v>6000</v>
      </c>
      <c r="M34" s="24">
        <f t="shared" si="49"/>
        <v>6000</v>
      </c>
      <c r="N34" s="24">
        <f t="shared" si="49"/>
        <v>6000</v>
      </c>
      <c r="O34" s="24">
        <f t="shared" si="49"/>
        <v>6000</v>
      </c>
      <c r="P34" s="24">
        <f t="shared" si="49"/>
        <v>6000</v>
      </c>
      <c r="Q34" s="24">
        <f t="shared" si="49"/>
        <v>6000</v>
      </c>
      <c r="R34" s="24">
        <f t="shared" si="49"/>
        <v>6000</v>
      </c>
      <c r="S34" s="38">
        <f t="shared" si="49"/>
        <v>6000</v>
      </c>
      <c r="T34" s="24">
        <f t="shared" si="49"/>
        <v>6000</v>
      </c>
      <c r="U34" s="24">
        <f t="shared" si="49"/>
        <v>6000</v>
      </c>
      <c r="V34" s="24">
        <f t="shared" si="49"/>
        <v>6000</v>
      </c>
      <c r="W34" s="24">
        <f t="shared" si="49"/>
        <v>6000</v>
      </c>
      <c r="X34" s="24">
        <f t="shared" si="49"/>
        <v>6000</v>
      </c>
      <c r="Y34" s="24">
        <f t="shared" si="49"/>
        <v>6000</v>
      </c>
      <c r="Z34" s="24">
        <f t="shared" si="49"/>
        <v>6000</v>
      </c>
      <c r="AA34" s="24">
        <f t="shared" si="49"/>
        <v>6000</v>
      </c>
      <c r="AB34" s="24">
        <f t="shared" si="49"/>
        <v>6000</v>
      </c>
      <c r="AC34" s="24">
        <f t="shared" si="49"/>
        <v>6000</v>
      </c>
      <c r="AD34" s="24">
        <f t="shared" si="49"/>
        <v>6000</v>
      </c>
      <c r="AE34" s="24">
        <f t="shared" si="49"/>
        <v>6000</v>
      </c>
    </row>
    <row r="35" spans="8:31" x14ac:dyDescent="0.15">
      <c r="H35" s="1" t="s">
        <v>24</v>
      </c>
      <c r="I35" s="24">
        <f>$D$14</f>
        <v>1500</v>
      </c>
      <c r="J35" s="24">
        <f t="shared" ref="J35:AE35" si="50">$D$14</f>
        <v>1500</v>
      </c>
      <c r="K35" s="24">
        <f t="shared" si="50"/>
        <v>1500</v>
      </c>
      <c r="L35" s="24">
        <f t="shared" si="50"/>
        <v>1500</v>
      </c>
      <c r="M35" s="24">
        <f t="shared" si="50"/>
        <v>1500</v>
      </c>
      <c r="N35" s="24">
        <f t="shared" si="50"/>
        <v>1500</v>
      </c>
      <c r="O35" s="24">
        <f t="shared" si="50"/>
        <v>1500</v>
      </c>
      <c r="P35" s="24">
        <f t="shared" si="50"/>
        <v>1500</v>
      </c>
      <c r="Q35" s="24">
        <f t="shared" si="50"/>
        <v>1500</v>
      </c>
      <c r="R35" s="24">
        <f t="shared" si="50"/>
        <v>1500</v>
      </c>
      <c r="S35" s="38">
        <f t="shared" si="50"/>
        <v>1500</v>
      </c>
      <c r="T35" s="24">
        <f t="shared" si="50"/>
        <v>1500</v>
      </c>
      <c r="U35" s="24">
        <f t="shared" si="50"/>
        <v>1500</v>
      </c>
      <c r="V35" s="24">
        <f t="shared" si="50"/>
        <v>1500</v>
      </c>
      <c r="W35" s="24">
        <f t="shared" si="50"/>
        <v>1500</v>
      </c>
      <c r="X35" s="24">
        <f t="shared" si="50"/>
        <v>1500</v>
      </c>
      <c r="Y35" s="24">
        <f t="shared" si="50"/>
        <v>1500</v>
      </c>
      <c r="Z35" s="24">
        <f t="shared" si="50"/>
        <v>1500</v>
      </c>
      <c r="AA35" s="24">
        <f t="shared" si="50"/>
        <v>1500</v>
      </c>
      <c r="AB35" s="24">
        <f t="shared" si="50"/>
        <v>1500</v>
      </c>
      <c r="AC35" s="24">
        <f t="shared" si="50"/>
        <v>1500</v>
      </c>
      <c r="AD35" s="24">
        <f t="shared" si="50"/>
        <v>1500</v>
      </c>
      <c r="AE35" s="24">
        <f t="shared" si="50"/>
        <v>1500</v>
      </c>
    </row>
    <row r="36" spans="8:31" x14ac:dyDescent="0.15">
      <c r="H36" s="1" t="s">
        <v>18</v>
      </c>
      <c r="I36" s="27">
        <f>$D$16</f>
        <v>20</v>
      </c>
      <c r="J36" s="27">
        <f t="shared" ref="J36:AE36" si="51">$D$16</f>
        <v>20</v>
      </c>
      <c r="K36" s="27">
        <f t="shared" si="51"/>
        <v>20</v>
      </c>
      <c r="L36" s="27">
        <f t="shared" si="51"/>
        <v>20</v>
      </c>
      <c r="M36" s="27">
        <f t="shared" si="51"/>
        <v>20</v>
      </c>
      <c r="N36" s="27">
        <f t="shared" si="51"/>
        <v>20</v>
      </c>
      <c r="O36" s="27">
        <f t="shared" si="51"/>
        <v>20</v>
      </c>
      <c r="P36" s="27">
        <f t="shared" si="51"/>
        <v>20</v>
      </c>
      <c r="Q36" s="27">
        <f t="shared" si="51"/>
        <v>20</v>
      </c>
      <c r="R36" s="27">
        <f t="shared" si="51"/>
        <v>20</v>
      </c>
      <c r="S36" s="39">
        <f t="shared" si="51"/>
        <v>20</v>
      </c>
      <c r="T36" s="27">
        <f t="shared" si="51"/>
        <v>20</v>
      </c>
      <c r="U36" s="27">
        <f t="shared" si="51"/>
        <v>20</v>
      </c>
      <c r="V36" s="27">
        <f t="shared" si="51"/>
        <v>20</v>
      </c>
      <c r="W36" s="27">
        <f t="shared" si="51"/>
        <v>20</v>
      </c>
      <c r="X36" s="27">
        <f t="shared" si="51"/>
        <v>20</v>
      </c>
      <c r="Y36" s="27">
        <f t="shared" si="51"/>
        <v>20</v>
      </c>
      <c r="Z36" s="27">
        <f t="shared" si="51"/>
        <v>20</v>
      </c>
      <c r="AA36" s="27">
        <f t="shared" si="51"/>
        <v>20</v>
      </c>
      <c r="AB36" s="27">
        <f t="shared" si="51"/>
        <v>20</v>
      </c>
      <c r="AC36" s="27">
        <f t="shared" si="51"/>
        <v>20</v>
      </c>
      <c r="AD36" s="27">
        <f t="shared" si="51"/>
        <v>20</v>
      </c>
      <c r="AE36" s="27">
        <f t="shared" si="51"/>
        <v>20</v>
      </c>
    </row>
    <row r="37" spans="8:31" x14ac:dyDescent="0.15">
      <c r="H37" s="1" t="s">
        <v>21</v>
      </c>
      <c r="I37" s="28">
        <f>$D$17</f>
        <v>30000</v>
      </c>
      <c r="J37" s="28">
        <f t="shared" ref="J37:AE37" si="52">$D$17</f>
        <v>30000</v>
      </c>
      <c r="K37" s="28">
        <f t="shared" si="52"/>
        <v>30000</v>
      </c>
      <c r="L37" s="28">
        <f t="shared" si="52"/>
        <v>30000</v>
      </c>
      <c r="M37" s="28">
        <f t="shared" si="52"/>
        <v>30000</v>
      </c>
      <c r="N37" s="28">
        <f t="shared" si="52"/>
        <v>30000</v>
      </c>
      <c r="O37" s="28">
        <f t="shared" si="52"/>
        <v>30000</v>
      </c>
      <c r="P37" s="28">
        <f t="shared" si="52"/>
        <v>30000</v>
      </c>
      <c r="Q37" s="28">
        <f t="shared" si="52"/>
        <v>30000</v>
      </c>
      <c r="R37" s="28">
        <f t="shared" si="52"/>
        <v>30000</v>
      </c>
      <c r="S37" s="40">
        <f t="shared" si="52"/>
        <v>30000</v>
      </c>
      <c r="T37" s="28">
        <f t="shared" si="52"/>
        <v>30000</v>
      </c>
      <c r="U37" s="28">
        <f t="shared" si="52"/>
        <v>30000</v>
      </c>
      <c r="V37" s="28">
        <f t="shared" si="52"/>
        <v>30000</v>
      </c>
      <c r="W37" s="28">
        <f t="shared" si="52"/>
        <v>30000</v>
      </c>
      <c r="X37" s="28">
        <f t="shared" si="52"/>
        <v>30000</v>
      </c>
      <c r="Y37" s="28">
        <f t="shared" si="52"/>
        <v>30000</v>
      </c>
      <c r="Z37" s="28">
        <f t="shared" si="52"/>
        <v>30000</v>
      </c>
      <c r="AA37" s="28">
        <f t="shared" si="52"/>
        <v>30000</v>
      </c>
      <c r="AB37" s="28">
        <f t="shared" si="52"/>
        <v>30000</v>
      </c>
      <c r="AC37" s="28">
        <f t="shared" si="52"/>
        <v>30000</v>
      </c>
      <c r="AD37" s="28">
        <f t="shared" si="52"/>
        <v>30000</v>
      </c>
      <c r="AE37" s="28">
        <f t="shared" si="52"/>
        <v>30000</v>
      </c>
    </row>
    <row r="38" spans="8:31" x14ac:dyDescent="0.15">
      <c r="H38" s="1" t="s">
        <v>1</v>
      </c>
      <c r="I38" s="4">
        <v>1</v>
      </c>
      <c r="J38" s="2">
        <f>I38*60%</f>
        <v>0.6</v>
      </c>
      <c r="K38" s="2">
        <f t="shared" ref="K38:AE38" si="53">J38*60%</f>
        <v>0.36</v>
      </c>
      <c r="L38" s="2">
        <f t="shared" si="53"/>
        <v>0.216</v>
      </c>
      <c r="M38" s="2">
        <f t="shared" si="53"/>
        <v>0.12959999999999999</v>
      </c>
      <c r="N38" s="2">
        <f t="shared" si="53"/>
        <v>7.7759999999999996E-2</v>
      </c>
      <c r="O38" s="2">
        <f t="shared" si="53"/>
        <v>4.6655999999999996E-2</v>
      </c>
      <c r="P38" s="2">
        <f t="shared" si="53"/>
        <v>2.7993599999999997E-2</v>
      </c>
      <c r="Q38" s="2">
        <f t="shared" si="53"/>
        <v>1.6796159999999997E-2</v>
      </c>
      <c r="R38" s="2">
        <f t="shared" si="53"/>
        <v>1.0077695999999999E-2</v>
      </c>
      <c r="S38" s="41">
        <f t="shared" si="53"/>
        <v>6.0466175999999991E-3</v>
      </c>
      <c r="T38" s="2">
        <f t="shared" si="53"/>
        <v>3.6279705599999994E-3</v>
      </c>
      <c r="U38" s="2">
        <f t="shared" si="53"/>
        <v>2.1767823359999995E-3</v>
      </c>
      <c r="V38" s="2">
        <f t="shared" si="53"/>
        <v>1.3060694015999995E-3</v>
      </c>
      <c r="W38" s="2">
        <f t="shared" si="53"/>
        <v>7.8364164095999966E-4</v>
      </c>
      <c r="X38" s="2">
        <f t="shared" si="53"/>
        <v>4.7018498457599979E-4</v>
      </c>
      <c r="Y38" s="2">
        <f t="shared" si="53"/>
        <v>2.8211099074559984E-4</v>
      </c>
      <c r="Z38" s="2">
        <f t="shared" si="53"/>
        <v>1.6926659444735991E-4</v>
      </c>
      <c r="AA38" s="2">
        <f t="shared" si="53"/>
        <v>1.0155995666841595E-4</v>
      </c>
      <c r="AB38" s="2">
        <f t="shared" si="53"/>
        <v>6.0935974001049565E-5</v>
      </c>
      <c r="AC38" s="2">
        <f t="shared" si="53"/>
        <v>3.656158440062974E-5</v>
      </c>
      <c r="AD38" s="2">
        <f t="shared" si="53"/>
        <v>2.1936950640377843E-5</v>
      </c>
      <c r="AE38" s="2">
        <f t="shared" si="53"/>
        <v>1.3162170384226705E-5</v>
      </c>
    </row>
    <row r="39" spans="8:31" x14ac:dyDescent="0.15">
      <c r="H39" s="1" t="s">
        <v>25</v>
      </c>
      <c r="I39" s="24">
        <f>D5</f>
        <v>60000</v>
      </c>
      <c r="J39" s="3"/>
      <c r="K39" s="3"/>
      <c r="L39" s="3"/>
      <c r="M39" s="3"/>
      <c r="N39" s="3"/>
      <c r="O39" s="3"/>
      <c r="P39" s="3"/>
      <c r="Q39" s="3"/>
      <c r="R39" s="3"/>
      <c r="S39" s="46"/>
      <c r="T39" s="3"/>
      <c r="U39" s="3"/>
      <c r="V39" s="3"/>
      <c r="W39" s="3"/>
      <c r="X39" s="3"/>
      <c r="Y39" s="3"/>
      <c r="Z39" s="3"/>
      <c r="AA39" s="3"/>
      <c r="AB39" s="3"/>
      <c r="AC39" s="3"/>
      <c r="AD39" s="3"/>
      <c r="AE39" s="3"/>
    </row>
    <row r="40" spans="8:31" x14ac:dyDescent="0.15">
      <c r="H40" s="1" t="s">
        <v>2</v>
      </c>
      <c r="I40" s="29">
        <f>I37-I39</f>
        <v>-30000</v>
      </c>
      <c r="J40" s="13">
        <f>J37*J38</f>
        <v>18000</v>
      </c>
      <c r="K40" s="13">
        <f t="shared" ref="K40:AE40" si="54">K37*K38</f>
        <v>10800</v>
      </c>
      <c r="L40" s="13">
        <f t="shared" si="54"/>
        <v>6480</v>
      </c>
      <c r="M40" s="13">
        <f t="shared" si="54"/>
        <v>3888</v>
      </c>
      <c r="N40" s="13">
        <f t="shared" si="54"/>
        <v>2332.7999999999997</v>
      </c>
      <c r="O40" s="13">
        <f t="shared" si="54"/>
        <v>1399.6799999999998</v>
      </c>
      <c r="P40" s="13">
        <f t="shared" si="54"/>
        <v>839.80799999999988</v>
      </c>
      <c r="Q40" s="13">
        <f t="shared" si="54"/>
        <v>503.88479999999993</v>
      </c>
      <c r="R40" s="13">
        <f t="shared" si="54"/>
        <v>302.33087999999998</v>
      </c>
      <c r="S40" s="42">
        <f t="shared" si="54"/>
        <v>181.39852799999997</v>
      </c>
      <c r="T40" s="13">
        <f t="shared" si="54"/>
        <v>108.83911679999999</v>
      </c>
      <c r="U40" s="13">
        <f t="shared" si="54"/>
        <v>65.303470079999983</v>
      </c>
      <c r="V40" s="13">
        <f t="shared" si="54"/>
        <v>39.182082047999984</v>
      </c>
      <c r="W40" s="13">
        <f t="shared" si="54"/>
        <v>23.509249228799991</v>
      </c>
      <c r="X40" s="13">
        <f t="shared" si="54"/>
        <v>14.105549537279993</v>
      </c>
      <c r="Y40" s="13">
        <f t="shared" si="54"/>
        <v>8.4633297223679946</v>
      </c>
      <c r="Z40" s="13">
        <f t="shared" si="54"/>
        <v>5.0779978334207971</v>
      </c>
      <c r="AA40" s="13">
        <f t="shared" si="54"/>
        <v>3.0467987000524785</v>
      </c>
      <c r="AB40" s="13">
        <f t="shared" si="54"/>
        <v>1.828079220031487</v>
      </c>
      <c r="AC40" s="13">
        <f t="shared" si="54"/>
        <v>1.0968475320188922</v>
      </c>
      <c r="AD40" s="13">
        <f t="shared" si="54"/>
        <v>0.65810851921133529</v>
      </c>
      <c r="AE40" s="13">
        <f t="shared" si="54"/>
        <v>0.39486511152680115</v>
      </c>
    </row>
    <row r="41" spans="8:31" x14ac:dyDescent="0.15">
      <c r="H41" s="1" t="s">
        <v>5</v>
      </c>
      <c r="I41" s="29">
        <f>I40</f>
        <v>-30000</v>
      </c>
      <c r="J41" s="13">
        <f>J40/(1+$B$20)^J1</f>
        <v>16363.636363636362</v>
      </c>
      <c r="K41" s="13">
        <f t="shared" ref="K41:AE41" si="55">K40/(1+$B$20)^K1</f>
        <v>8925.619834710742</v>
      </c>
      <c r="L41" s="13">
        <f t="shared" si="55"/>
        <v>4868.5199098422227</v>
      </c>
      <c r="M41" s="13">
        <f t="shared" si="55"/>
        <v>2655.5563144593943</v>
      </c>
      <c r="N41" s="13">
        <f t="shared" si="55"/>
        <v>1448.4852624323964</v>
      </c>
      <c r="O41" s="13">
        <f t="shared" si="55"/>
        <v>790.08287041767073</v>
      </c>
      <c r="P41" s="13">
        <f t="shared" si="55"/>
        <v>430.95429295509302</v>
      </c>
      <c r="Q41" s="13">
        <f t="shared" si="55"/>
        <v>235.06597797550532</v>
      </c>
      <c r="R41" s="13">
        <f t="shared" si="55"/>
        <v>128.21780616845746</v>
      </c>
      <c r="S41" s="43">
        <f t="shared" si="55"/>
        <v>69.936985182794956</v>
      </c>
      <c r="T41" s="13">
        <f t="shared" si="55"/>
        <v>38.147446463342696</v>
      </c>
      <c r="U41" s="13">
        <f t="shared" si="55"/>
        <v>20.807698070914199</v>
      </c>
      <c r="V41" s="13">
        <f t="shared" si="55"/>
        <v>11.349653493225924</v>
      </c>
      <c r="W41" s="13">
        <f t="shared" si="55"/>
        <v>6.1907200872141397</v>
      </c>
      <c r="X41" s="13">
        <f t="shared" si="55"/>
        <v>3.3767564112077122</v>
      </c>
      <c r="Y41" s="13">
        <f t="shared" si="55"/>
        <v>1.8418671333860244</v>
      </c>
      <c r="Z41" s="13">
        <f t="shared" si="55"/>
        <v>1.0046548000287407</v>
      </c>
      <c r="AA41" s="13">
        <f t="shared" si="55"/>
        <v>0.547993527288404</v>
      </c>
      <c r="AB41" s="13">
        <f t="shared" si="55"/>
        <v>0.29890556033912935</v>
      </c>
      <c r="AC41" s="13">
        <f t="shared" si="55"/>
        <v>0.16303939654861602</v>
      </c>
      <c r="AD41" s="13">
        <f t="shared" si="55"/>
        <v>8.8930579935608725E-2</v>
      </c>
      <c r="AE41" s="13">
        <f t="shared" si="55"/>
        <v>4.8507589055786567E-2</v>
      </c>
    </row>
    <row r="42" spans="8:31" x14ac:dyDescent="0.15">
      <c r="H42" s="1" t="s">
        <v>3</v>
      </c>
      <c r="I42" s="29">
        <f>I41</f>
        <v>-30000</v>
      </c>
      <c r="J42" s="13">
        <f>J40+I42</f>
        <v>-12000</v>
      </c>
      <c r="K42" s="13">
        <f t="shared" ref="K42:AE42" si="56">K40+J42</f>
        <v>-1200</v>
      </c>
      <c r="L42" s="31">
        <f>L40+K42</f>
        <v>5280</v>
      </c>
      <c r="M42" s="13">
        <f t="shared" si="56"/>
        <v>9168</v>
      </c>
      <c r="N42" s="13">
        <f>N40+M42</f>
        <v>11500.8</v>
      </c>
      <c r="O42" s="13">
        <f t="shared" si="56"/>
        <v>12900.48</v>
      </c>
      <c r="P42" s="13">
        <f t="shared" si="56"/>
        <v>13740.287999999999</v>
      </c>
      <c r="Q42" s="13">
        <f t="shared" si="56"/>
        <v>14244.172799999998</v>
      </c>
      <c r="R42" s="13">
        <f t="shared" si="56"/>
        <v>14546.503679999998</v>
      </c>
      <c r="S42" s="42">
        <f t="shared" si="56"/>
        <v>14727.902207999998</v>
      </c>
      <c r="T42" s="32">
        <f t="shared" si="56"/>
        <v>14836.741324799998</v>
      </c>
      <c r="U42" s="32">
        <f t="shared" si="56"/>
        <v>14902.044794879997</v>
      </c>
      <c r="V42" s="32">
        <f t="shared" si="56"/>
        <v>14941.226876927998</v>
      </c>
      <c r="W42" s="32">
        <f t="shared" si="56"/>
        <v>14964.736126156798</v>
      </c>
      <c r="X42" s="32">
        <f t="shared" si="56"/>
        <v>14978.841675694079</v>
      </c>
      <c r="Y42" s="32">
        <f t="shared" si="56"/>
        <v>14987.305005416447</v>
      </c>
      <c r="Z42" s="32">
        <f t="shared" si="56"/>
        <v>14992.383003249868</v>
      </c>
      <c r="AA42" s="32">
        <f t="shared" si="56"/>
        <v>14995.42980194992</v>
      </c>
      <c r="AB42" s="32">
        <f t="shared" si="56"/>
        <v>14997.257881169951</v>
      </c>
      <c r="AC42" s="32">
        <f t="shared" si="56"/>
        <v>14998.35472870197</v>
      </c>
      <c r="AD42" s="32">
        <f t="shared" si="56"/>
        <v>14999.012837221182</v>
      </c>
      <c r="AE42" s="32">
        <f t="shared" si="56"/>
        <v>14999.407702332708</v>
      </c>
    </row>
    <row r="43" spans="8:31" ht="15" thickBot="1" x14ac:dyDescent="0.2">
      <c r="H43" s="1" t="s">
        <v>6</v>
      </c>
      <c r="I43" s="29">
        <f>I42</f>
        <v>-30000</v>
      </c>
      <c r="J43" s="13">
        <f>J41+I43</f>
        <v>-13636.363636363638</v>
      </c>
      <c r="K43" s="13">
        <f t="shared" ref="K43:AD43" si="57">K41+J43</f>
        <v>-4710.7438016528959</v>
      </c>
      <c r="L43" s="13">
        <f t="shared" si="57"/>
        <v>157.77610818932681</v>
      </c>
      <c r="M43" s="13">
        <f t="shared" si="57"/>
        <v>2813.3324226487211</v>
      </c>
      <c r="N43" s="13">
        <f t="shared" si="57"/>
        <v>4261.8176850811178</v>
      </c>
      <c r="O43" s="13">
        <f t="shared" si="57"/>
        <v>5051.9005554987889</v>
      </c>
      <c r="P43" s="13">
        <f t="shared" si="57"/>
        <v>5482.8548484538824</v>
      </c>
      <c r="Q43" s="13">
        <f t="shared" si="57"/>
        <v>5717.9208264293875</v>
      </c>
      <c r="R43" s="13">
        <f t="shared" si="57"/>
        <v>5846.1386325978447</v>
      </c>
      <c r="S43" s="44">
        <f t="shared" si="57"/>
        <v>5916.0756177806397</v>
      </c>
      <c r="T43" s="13">
        <f t="shared" si="57"/>
        <v>5954.2230642439827</v>
      </c>
      <c r="U43" s="13">
        <f t="shared" si="57"/>
        <v>5975.0307623148965</v>
      </c>
      <c r="V43" s="13">
        <f t="shared" si="57"/>
        <v>5986.3804158081221</v>
      </c>
      <c r="W43" s="13">
        <f t="shared" si="57"/>
        <v>5992.5711358953358</v>
      </c>
      <c r="X43" s="13">
        <f t="shared" si="57"/>
        <v>5995.9478923065435</v>
      </c>
      <c r="Y43" s="13">
        <f t="shared" si="57"/>
        <v>5997.7897594399292</v>
      </c>
      <c r="Z43" s="13">
        <f t="shared" si="57"/>
        <v>5998.7944142399583</v>
      </c>
      <c r="AA43" s="13">
        <f t="shared" si="57"/>
        <v>5999.3424077672471</v>
      </c>
      <c r="AB43" s="13">
        <f t="shared" si="57"/>
        <v>5999.6413133275864</v>
      </c>
      <c r="AC43" s="13">
        <f t="shared" si="57"/>
        <v>5999.8043527241352</v>
      </c>
      <c r="AD43" s="13">
        <f t="shared" si="57"/>
        <v>5999.8932833040708</v>
      </c>
      <c r="AE43" s="13">
        <f>AE41+AD43</f>
        <v>5999.9417908931264</v>
      </c>
    </row>
    <row r="44" spans="8:31" ht="15" thickBot="1" x14ac:dyDescent="0.2">
      <c r="I44" s="29"/>
      <c r="J44" s="13"/>
      <c r="K44" s="13"/>
      <c r="L44" s="13"/>
      <c r="M44" s="13"/>
      <c r="N44" s="13"/>
      <c r="O44" s="13"/>
      <c r="P44" s="13"/>
      <c r="Q44" s="13"/>
      <c r="R44" s="13"/>
      <c r="S44" s="13"/>
      <c r="T44" s="13"/>
      <c r="U44" s="13"/>
      <c r="V44" s="13"/>
      <c r="W44" s="13"/>
      <c r="X44" s="13"/>
      <c r="Y44" s="13"/>
      <c r="Z44" s="13"/>
      <c r="AA44" s="13"/>
      <c r="AB44" s="13"/>
      <c r="AC44" s="13"/>
      <c r="AD44" s="13"/>
      <c r="AE44" s="13"/>
    </row>
    <row r="45" spans="8:31" x14ac:dyDescent="0.15">
      <c r="I45" s="6" t="s">
        <v>32</v>
      </c>
      <c r="J45" s="6" t="s">
        <v>33</v>
      </c>
      <c r="K45" s="6" t="s">
        <v>34</v>
      </c>
      <c r="L45" s="6" t="s">
        <v>35</v>
      </c>
      <c r="M45" s="6" t="s">
        <v>36</v>
      </c>
      <c r="N45" s="6" t="s">
        <v>37</v>
      </c>
      <c r="O45" s="6" t="s">
        <v>38</v>
      </c>
      <c r="P45" s="6" t="s">
        <v>39</v>
      </c>
      <c r="Q45" s="6" t="s">
        <v>40</v>
      </c>
      <c r="R45" s="6" t="s">
        <v>41</v>
      </c>
      <c r="S45" s="36" t="s">
        <v>42</v>
      </c>
      <c r="T45" s="6" t="s">
        <v>43</v>
      </c>
      <c r="U45" s="6" t="s">
        <v>44</v>
      </c>
      <c r="V45" s="6" t="s">
        <v>45</v>
      </c>
      <c r="W45" s="6" t="s">
        <v>46</v>
      </c>
      <c r="X45" s="6" t="s">
        <v>47</v>
      </c>
      <c r="Y45" s="6" t="s">
        <v>48</v>
      </c>
      <c r="Z45" s="6" t="s">
        <v>49</v>
      </c>
      <c r="AA45" s="6" t="s">
        <v>50</v>
      </c>
      <c r="AB45" s="6" t="s">
        <v>51</v>
      </c>
      <c r="AC45" s="6" t="s">
        <v>52</v>
      </c>
      <c r="AD45" s="6" t="s">
        <v>53</v>
      </c>
      <c r="AE45" s="6" t="s">
        <v>54</v>
      </c>
    </row>
    <row r="46" spans="8:31" x14ac:dyDescent="0.15">
      <c r="S46" s="37"/>
    </row>
    <row r="47" spans="8:31" x14ac:dyDescent="0.15">
      <c r="H47" s="5" t="s">
        <v>31</v>
      </c>
      <c r="J47" s="11"/>
      <c r="K47" s="11"/>
      <c r="L47" s="11"/>
      <c r="M47" s="11"/>
      <c r="N47" s="11"/>
      <c r="O47" s="11"/>
      <c r="P47" s="11"/>
      <c r="Q47" s="11"/>
      <c r="R47" s="11"/>
      <c r="S47" s="45"/>
      <c r="T47" s="11"/>
      <c r="U47" s="11"/>
      <c r="V47" s="11"/>
      <c r="W47" s="11"/>
      <c r="X47" s="11"/>
      <c r="Y47" s="11"/>
      <c r="Z47" s="11"/>
      <c r="AA47" s="11"/>
      <c r="AB47" s="11"/>
      <c r="AC47" s="11"/>
      <c r="AD47" s="11"/>
      <c r="AE47" s="11"/>
    </row>
    <row r="48" spans="8:31" x14ac:dyDescent="0.15">
      <c r="H48" s="1" t="s">
        <v>22</v>
      </c>
      <c r="I48" s="24">
        <f>$E$13</f>
        <v>7500</v>
      </c>
      <c r="J48" s="24">
        <f t="shared" ref="J48:AE48" si="58">$E$13</f>
        <v>7500</v>
      </c>
      <c r="K48" s="24">
        <f t="shared" si="58"/>
        <v>7500</v>
      </c>
      <c r="L48" s="24">
        <f t="shared" si="58"/>
        <v>7500</v>
      </c>
      <c r="M48" s="24">
        <f t="shared" si="58"/>
        <v>7500</v>
      </c>
      <c r="N48" s="24">
        <f t="shared" si="58"/>
        <v>7500</v>
      </c>
      <c r="O48" s="24">
        <f t="shared" si="58"/>
        <v>7500</v>
      </c>
      <c r="P48" s="24">
        <f t="shared" si="58"/>
        <v>7500</v>
      </c>
      <c r="Q48" s="24">
        <f t="shared" si="58"/>
        <v>7500</v>
      </c>
      <c r="R48" s="24">
        <f t="shared" si="58"/>
        <v>7500</v>
      </c>
      <c r="S48" s="38">
        <f t="shared" si="58"/>
        <v>7500</v>
      </c>
      <c r="T48" s="24">
        <f t="shared" si="58"/>
        <v>7500</v>
      </c>
      <c r="U48" s="24">
        <f t="shared" si="58"/>
        <v>7500</v>
      </c>
      <c r="V48" s="24">
        <f t="shared" si="58"/>
        <v>7500</v>
      </c>
      <c r="W48" s="24">
        <f t="shared" si="58"/>
        <v>7500</v>
      </c>
      <c r="X48" s="24">
        <f t="shared" si="58"/>
        <v>7500</v>
      </c>
      <c r="Y48" s="24">
        <f t="shared" si="58"/>
        <v>7500</v>
      </c>
      <c r="Z48" s="24">
        <f t="shared" si="58"/>
        <v>7500</v>
      </c>
      <c r="AA48" s="24">
        <f t="shared" si="58"/>
        <v>7500</v>
      </c>
      <c r="AB48" s="24">
        <f t="shared" si="58"/>
        <v>7500</v>
      </c>
      <c r="AC48" s="24">
        <f t="shared" si="58"/>
        <v>7500</v>
      </c>
      <c r="AD48" s="24">
        <f t="shared" si="58"/>
        <v>7500</v>
      </c>
      <c r="AE48" s="24">
        <f t="shared" si="58"/>
        <v>7500</v>
      </c>
    </row>
    <row r="49" spans="8:31" x14ac:dyDescent="0.15">
      <c r="H49" s="1" t="s">
        <v>23</v>
      </c>
      <c r="I49" s="24">
        <f>$E$11</f>
        <v>6000</v>
      </c>
      <c r="J49" s="24">
        <f t="shared" ref="J49:AE49" si="59">$E$11</f>
        <v>6000</v>
      </c>
      <c r="K49" s="24">
        <f t="shared" si="59"/>
        <v>6000</v>
      </c>
      <c r="L49" s="24">
        <f t="shared" si="59"/>
        <v>6000</v>
      </c>
      <c r="M49" s="24">
        <f t="shared" si="59"/>
        <v>6000</v>
      </c>
      <c r="N49" s="24">
        <f t="shared" si="59"/>
        <v>6000</v>
      </c>
      <c r="O49" s="24">
        <f t="shared" si="59"/>
        <v>6000</v>
      </c>
      <c r="P49" s="24">
        <f t="shared" si="59"/>
        <v>6000</v>
      </c>
      <c r="Q49" s="24">
        <f t="shared" si="59"/>
        <v>6000</v>
      </c>
      <c r="R49" s="24">
        <f t="shared" si="59"/>
        <v>6000</v>
      </c>
      <c r="S49" s="38">
        <f t="shared" si="59"/>
        <v>6000</v>
      </c>
      <c r="T49" s="24">
        <f t="shared" si="59"/>
        <v>6000</v>
      </c>
      <c r="U49" s="24">
        <f t="shared" si="59"/>
        <v>6000</v>
      </c>
      <c r="V49" s="24">
        <f t="shared" si="59"/>
        <v>6000</v>
      </c>
      <c r="W49" s="24">
        <f t="shared" si="59"/>
        <v>6000</v>
      </c>
      <c r="X49" s="24">
        <f t="shared" si="59"/>
        <v>6000</v>
      </c>
      <c r="Y49" s="24">
        <f t="shared" si="59"/>
        <v>6000</v>
      </c>
      <c r="Z49" s="24">
        <f t="shared" si="59"/>
        <v>6000</v>
      </c>
      <c r="AA49" s="24">
        <f t="shared" si="59"/>
        <v>6000</v>
      </c>
      <c r="AB49" s="24">
        <f t="shared" si="59"/>
        <v>6000</v>
      </c>
      <c r="AC49" s="24">
        <f t="shared" si="59"/>
        <v>6000</v>
      </c>
      <c r="AD49" s="24">
        <f t="shared" si="59"/>
        <v>6000</v>
      </c>
      <c r="AE49" s="24">
        <f t="shared" si="59"/>
        <v>6000</v>
      </c>
    </row>
    <row r="50" spans="8:31" x14ac:dyDescent="0.15">
      <c r="H50" s="1" t="s">
        <v>24</v>
      </c>
      <c r="I50" s="27">
        <f>$E$14</f>
        <v>1500</v>
      </c>
      <c r="J50" s="27">
        <f t="shared" ref="J50:AE50" si="60">$E$14</f>
        <v>1500</v>
      </c>
      <c r="K50" s="27">
        <f t="shared" si="60"/>
        <v>1500</v>
      </c>
      <c r="L50" s="27">
        <f t="shared" si="60"/>
        <v>1500</v>
      </c>
      <c r="M50" s="27">
        <f t="shared" si="60"/>
        <v>1500</v>
      </c>
      <c r="N50" s="27">
        <f t="shared" si="60"/>
        <v>1500</v>
      </c>
      <c r="O50" s="27">
        <f t="shared" si="60"/>
        <v>1500</v>
      </c>
      <c r="P50" s="27">
        <f t="shared" si="60"/>
        <v>1500</v>
      </c>
      <c r="Q50" s="27">
        <f t="shared" si="60"/>
        <v>1500</v>
      </c>
      <c r="R50" s="27">
        <f t="shared" si="60"/>
        <v>1500</v>
      </c>
      <c r="S50" s="39">
        <f t="shared" si="60"/>
        <v>1500</v>
      </c>
      <c r="T50" s="27">
        <f t="shared" si="60"/>
        <v>1500</v>
      </c>
      <c r="U50" s="27">
        <f t="shared" si="60"/>
        <v>1500</v>
      </c>
      <c r="V50" s="27">
        <f t="shared" si="60"/>
        <v>1500</v>
      </c>
      <c r="W50" s="27">
        <f t="shared" si="60"/>
        <v>1500</v>
      </c>
      <c r="X50" s="27">
        <f t="shared" si="60"/>
        <v>1500</v>
      </c>
      <c r="Y50" s="27">
        <f t="shared" si="60"/>
        <v>1500</v>
      </c>
      <c r="Z50" s="27">
        <f t="shared" si="60"/>
        <v>1500</v>
      </c>
      <c r="AA50" s="27">
        <f t="shared" si="60"/>
        <v>1500</v>
      </c>
      <c r="AB50" s="27">
        <f t="shared" si="60"/>
        <v>1500</v>
      </c>
      <c r="AC50" s="27">
        <f t="shared" si="60"/>
        <v>1500</v>
      </c>
      <c r="AD50" s="27">
        <f t="shared" si="60"/>
        <v>1500</v>
      </c>
      <c r="AE50" s="27">
        <f t="shared" si="60"/>
        <v>1500</v>
      </c>
    </row>
    <row r="51" spans="8:31" x14ac:dyDescent="0.15">
      <c r="H51" s="1" t="s">
        <v>18</v>
      </c>
      <c r="I51" s="33">
        <f>$E$16</f>
        <v>20</v>
      </c>
      <c r="J51" s="33">
        <f t="shared" ref="J51:AE51" si="61">$E$16</f>
        <v>20</v>
      </c>
      <c r="K51" s="33">
        <f t="shared" si="61"/>
        <v>20</v>
      </c>
      <c r="L51" s="33">
        <f t="shared" si="61"/>
        <v>20</v>
      </c>
      <c r="M51" s="33">
        <f t="shared" si="61"/>
        <v>20</v>
      </c>
      <c r="N51" s="33">
        <f t="shared" si="61"/>
        <v>20</v>
      </c>
      <c r="O51" s="33">
        <f t="shared" si="61"/>
        <v>20</v>
      </c>
      <c r="P51" s="33">
        <f t="shared" si="61"/>
        <v>20</v>
      </c>
      <c r="Q51" s="33">
        <f t="shared" si="61"/>
        <v>20</v>
      </c>
      <c r="R51" s="33">
        <f t="shared" si="61"/>
        <v>20</v>
      </c>
      <c r="S51" s="48">
        <f t="shared" si="61"/>
        <v>20</v>
      </c>
      <c r="T51" s="33">
        <f t="shared" si="61"/>
        <v>20</v>
      </c>
      <c r="U51" s="33">
        <f t="shared" si="61"/>
        <v>20</v>
      </c>
      <c r="V51" s="33">
        <f t="shared" si="61"/>
        <v>20</v>
      </c>
      <c r="W51" s="33">
        <f t="shared" si="61"/>
        <v>20</v>
      </c>
      <c r="X51" s="33">
        <f t="shared" si="61"/>
        <v>20</v>
      </c>
      <c r="Y51" s="33">
        <f t="shared" si="61"/>
        <v>20</v>
      </c>
      <c r="Z51" s="33">
        <f t="shared" si="61"/>
        <v>20</v>
      </c>
      <c r="AA51" s="33">
        <f t="shared" si="61"/>
        <v>20</v>
      </c>
      <c r="AB51" s="33">
        <f t="shared" si="61"/>
        <v>20</v>
      </c>
      <c r="AC51" s="33">
        <f t="shared" si="61"/>
        <v>20</v>
      </c>
      <c r="AD51" s="33">
        <f t="shared" si="61"/>
        <v>20</v>
      </c>
      <c r="AE51" s="33">
        <f t="shared" si="61"/>
        <v>20</v>
      </c>
    </row>
    <row r="52" spans="8:31" x14ac:dyDescent="0.15">
      <c r="H52" s="1" t="s">
        <v>21</v>
      </c>
      <c r="I52" s="24">
        <f>$E$17</f>
        <v>30000</v>
      </c>
      <c r="J52" s="24">
        <f t="shared" ref="J52:AE52" si="62">$E$17</f>
        <v>30000</v>
      </c>
      <c r="K52" s="24">
        <f t="shared" si="62"/>
        <v>30000</v>
      </c>
      <c r="L52" s="24">
        <f t="shared" si="62"/>
        <v>30000</v>
      </c>
      <c r="M52" s="24">
        <f t="shared" si="62"/>
        <v>30000</v>
      </c>
      <c r="N52" s="24">
        <f t="shared" si="62"/>
        <v>30000</v>
      </c>
      <c r="O52" s="24">
        <f t="shared" si="62"/>
        <v>30000</v>
      </c>
      <c r="P52" s="24">
        <f t="shared" si="62"/>
        <v>30000</v>
      </c>
      <c r="Q52" s="24">
        <f t="shared" si="62"/>
        <v>30000</v>
      </c>
      <c r="R52" s="24">
        <f t="shared" si="62"/>
        <v>30000</v>
      </c>
      <c r="S52" s="38">
        <f t="shared" si="62"/>
        <v>30000</v>
      </c>
      <c r="T52" s="24">
        <f t="shared" si="62"/>
        <v>30000</v>
      </c>
      <c r="U52" s="24">
        <f t="shared" si="62"/>
        <v>30000</v>
      </c>
      <c r="V52" s="24">
        <f t="shared" si="62"/>
        <v>30000</v>
      </c>
      <c r="W52" s="24">
        <f t="shared" si="62"/>
        <v>30000</v>
      </c>
      <c r="X52" s="24">
        <f t="shared" si="62"/>
        <v>30000</v>
      </c>
      <c r="Y52" s="24">
        <f t="shared" si="62"/>
        <v>30000</v>
      </c>
      <c r="Z52" s="24">
        <f t="shared" si="62"/>
        <v>30000</v>
      </c>
      <c r="AA52" s="24">
        <f t="shared" si="62"/>
        <v>30000</v>
      </c>
      <c r="AB52" s="24">
        <f t="shared" si="62"/>
        <v>30000</v>
      </c>
      <c r="AC52" s="24">
        <f t="shared" si="62"/>
        <v>30000</v>
      </c>
      <c r="AD52" s="24">
        <f t="shared" si="62"/>
        <v>30000</v>
      </c>
      <c r="AE52" s="24">
        <f t="shared" si="62"/>
        <v>30000</v>
      </c>
    </row>
    <row r="53" spans="8:31" x14ac:dyDescent="0.15">
      <c r="H53" s="1" t="s">
        <v>1</v>
      </c>
      <c r="I53" s="4">
        <v>1</v>
      </c>
      <c r="J53" s="2">
        <f>I53*60%</f>
        <v>0.6</v>
      </c>
      <c r="K53" s="2">
        <f t="shared" ref="K53:AD53" si="63">J53*60%</f>
        <v>0.36</v>
      </c>
      <c r="L53" s="2">
        <f t="shared" si="63"/>
        <v>0.216</v>
      </c>
      <c r="M53" s="2">
        <f t="shared" si="63"/>
        <v>0.12959999999999999</v>
      </c>
      <c r="N53" s="2">
        <f t="shared" si="63"/>
        <v>7.7759999999999996E-2</v>
      </c>
      <c r="O53" s="2">
        <f t="shared" si="63"/>
        <v>4.6655999999999996E-2</v>
      </c>
      <c r="P53" s="2">
        <f t="shared" si="63"/>
        <v>2.7993599999999997E-2</v>
      </c>
      <c r="Q53" s="2">
        <f t="shared" si="63"/>
        <v>1.6796159999999997E-2</v>
      </c>
      <c r="R53" s="2">
        <f t="shared" si="63"/>
        <v>1.0077695999999999E-2</v>
      </c>
      <c r="S53" s="41">
        <f t="shared" si="63"/>
        <v>6.0466175999999991E-3</v>
      </c>
      <c r="T53" s="2">
        <f t="shared" si="63"/>
        <v>3.6279705599999994E-3</v>
      </c>
      <c r="U53" s="2">
        <f t="shared" si="63"/>
        <v>2.1767823359999995E-3</v>
      </c>
      <c r="V53" s="2">
        <f t="shared" si="63"/>
        <v>1.3060694015999995E-3</v>
      </c>
      <c r="W53" s="2">
        <f t="shared" si="63"/>
        <v>7.8364164095999966E-4</v>
      </c>
      <c r="X53" s="2">
        <f t="shared" si="63"/>
        <v>4.7018498457599979E-4</v>
      </c>
      <c r="Y53" s="2">
        <f t="shared" si="63"/>
        <v>2.8211099074559984E-4</v>
      </c>
      <c r="Z53" s="2">
        <f t="shared" si="63"/>
        <v>1.6926659444735991E-4</v>
      </c>
      <c r="AA53" s="2">
        <f t="shared" si="63"/>
        <v>1.0155995666841595E-4</v>
      </c>
      <c r="AB53" s="2">
        <f t="shared" si="63"/>
        <v>6.0935974001049565E-5</v>
      </c>
      <c r="AC53" s="2">
        <f t="shared" si="63"/>
        <v>3.656158440062974E-5</v>
      </c>
      <c r="AD53" s="2">
        <f t="shared" si="63"/>
        <v>2.1936950640377843E-5</v>
      </c>
      <c r="AE53" s="2">
        <f>AD53*60%</f>
        <v>1.3162170384226705E-5</v>
      </c>
    </row>
    <row r="54" spans="8:31" x14ac:dyDescent="0.15">
      <c r="H54" s="1" t="s">
        <v>25</v>
      </c>
      <c r="I54" s="29">
        <v>50000</v>
      </c>
      <c r="J54" s="13"/>
      <c r="K54" s="13"/>
      <c r="L54" s="13"/>
      <c r="M54" s="13"/>
      <c r="N54" s="13"/>
      <c r="O54" s="13"/>
      <c r="P54" s="13"/>
      <c r="Q54" s="13"/>
      <c r="R54" s="13"/>
      <c r="S54" s="42"/>
      <c r="T54" s="13"/>
      <c r="U54" s="13"/>
      <c r="V54" s="13"/>
      <c r="W54" s="13"/>
      <c r="X54" s="13"/>
      <c r="Y54" s="13"/>
      <c r="Z54" s="13"/>
      <c r="AA54" s="13"/>
      <c r="AB54" s="13"/>
      <c r="AC54" s="13"/>
      <c r="AD54" s="13"/>
      <c r="AE54" s="13"/>
    </row>
    <row r="55" spans="8:31" x14ac:dyDescent="0.15">
      <c r="H55" s="1" t="s">
        <v>2</v>
      </c>
      <c r="I55" s="29">
        <f>I52-I54</f>
        <v>-20000</v>
      </c>
      <c r="J55" s="13">
        <f>J52*J53</f>
        <v>18000</v>
      </c>
      <c r="K55" s="13">
        <f t="shared" ref="K55:AE55" si="64">K52*K53</f>
        <v>10800</v>
      </c>
      <c r="L55" s="13">
        <f t="shared" si="64"/>
        <v>6480</v>
      </c>
      <c r="M55" s="13">
        <f t="shared" si="64"/>
        <v>3888</v>
      </c>
      <c r="N55" s="13">
        <f t="shared" si="64"/>
        <v>2332.7999999999997</v>
      </c>
      <c r="O55" s="13">
        <f t="shared" si="64"/>
        <v>1399.6799999999998</v>
      </c>
      <c r="P55" s="13">
        <f t="shared" si="64"/>
        <v>839.80799999999988</v>
      </c>
      <c r="Q55" s="13">
        <f t="shared" si="64"/>
        <v>503.88479999999993</v>
      </c>
      <c r="R55" s="13">
        <f t="shared" si="64"/>
        <v>302.33087999999998</v>
      </c>
      <c r="S55" s="42">
        <f t="shared" si="64"/>
        <v>181.39852799999997</v>
      </c>
      <c r="T55" s="13">
        <f t="shared" si="64"/>
        <v>108.83911679999999</v>
      </c>
      <c r="U55" s="13">
        <f t="shared" si="64"/>
        <v>65.303470079999983</v>
      </c>
      <c r="V55" s="13">
        <f t="shared" si="64"/>
        <v>39.182082047999984</v>
      </c>
      <c r="W55" s="13">
        <f t="shared" si="64"/>
        <v>23.509249228799991</v>
      </c>
      <c r="X55" s="13">
        <f t="shared" si="64"/>
        <v>14.105549537279993</v>
      </c>
      <c r="Y55" s="13">
        <f t="shared" si="64"/>
        <v>8.4633297223679946</v>
      </c>
      <c r="Z55" s="13">
        <f t="shared" si="64"/>
        <v>5.0779978334207971</v>
      </c>
      <c r="AA55" s="13">
        <f t="shared" si="64"/>
        <v>3.0467987000524785</v>
      </c>
      <c r="AB55" s="13">
        <f t="shared" si="64"/>
        <v>1.828079220031487</v>
      </c>
      <c r="AC55" s="13">
        <f t="shared" si="64"/>
        <v>1.0968475320188922</v>
      </c>
      <c r="AD55" s="13">
        <f t="shared" si="64"/>
        <v>0.65810851921133529</v>
      </c>
      <c r="AE55" s="13">
        <f t="shared" si="64"/>
        <v>0.39486511152680115</v>
      </c>
    </row>
    <row r="56" spans="8:31" x14ac:dyDescent="0.15">
      <c r="H56" s="1" t="s">
        <v>5</v>
      </c>
      <c r="I56" s="29">
        <f>I55</f>
        <v>-20000</v>
      </c>
      <c r="J56" s="13">
        <f>J55/(1+$B$20)^J1</f>
        <v>16363.636363636362</v>
      </c>
      <c r="K56" s="13">
        <f t="shared" ref="K56:AE56" si="65">K55/(1+$B$20)^K1</f>
        <v>8925.619834710742</v>
      </c>
      <c r="L56" s="13">
        <f t="shared" si="65"/>
        <v>4868.5199098422227</v>
      </c>
      <c r="M56" s="13">
        <f t="shared" si="65"/>
        <v>2655.5563144593943</v>
      </c>
      <c r="N56" s="13">
        <f t="shared" si="65"/>
        <v>1448.4852624323964</v>
      </c>
      <c r="O56" s="13">
        <f t="shared" si="65"/>
        <v>790.08287041767073</v>
      </c>
      <c r="P56" s="13">
        <f t="shared" si="65"/>
        <v>430.95429295509302</v>
      </c>
      <c r="Q56" s="13">
        <f t="shared" si="65"/>
        <v>235.06597797550532</v>
      </c>
      <c r="R56" s="13">
        <f t="shared" si="65"/>
        <v>128.21780616845746</v>
      </c>
      <c r="S56" s="43">
        <f t="shared" si="65"/>
        <v>69.936985182794956</v>
      </c>
      <c r="T56" s="13">
        <f t="shared" si="65"/>
        <v>38.147446463342696</v>
      </c>
      <c r="U56" s="13">
        <f t="shared" si="65"/>
        <v>20.807698070914199</v>
      </c>
      <c r="V56" s="13">
        <f t="shared" si="65"/>
        <v>11.349653493225924</v>
      </c>
      <c r="W56" s="13">
        <f t="shared" si="65"/>
        <v>6.1907200872141397</v>
      </c>
      <c r="X56" s="13">
        <f t="shared" si="65"/>
        <v>3.3767564112077122</v>
      </c>
      <c r="Y56" s="13">
        <f t="shared" si="65"/>
        <v>1.8418671333860244</v>
      </c>
      <c r="Z56" s="13">
        <f t="shared" si="65"/>
        <v>1.0046548000287407</v>
      </c>
      <c r="AA56" s="13">
        <f t="shared" si="65"/>
        <v>0.547993527288404</v>
      </c>
      <c r="AB56" s="13">
        <f t="shared" si="65"/>
        <v>0.29890556033912935</v>
      </c>
      <c r="AC56" s="13">
        <f t="shared" si="65"/>
        <v>0.16303939654861602</v>
      </c>
      <c r="AD56" s="13">
        <f t="shared" si="65"/>
        <v>8.8930579935608725E-2</v>
      </c>
      <c r="AE56" s="13">
        <f t="shared" si="65"/>
        <v>4.8507589055786567E-2</v>
      </c>
    </row>
    <row r="57" spans="8:31" s="8" customFormat="1" ht="15" x14ac:dyDescent="0.15">
      <c r="H57" s="8" t="s">
        <v>3</v>
      </c>
      <c r="I57" s="34">
        <f>I56</f>
        <v>-20000</v>
      </c>
      <c r="J57" s="32">
        <f>J55+I57</f>
        <v>-2000</v>
      </c>
      <c r="K57" s="35">
        <f t="shared" ref="K57:AE57" si="66">K55+J57</f>
        <v>8800</v>
      </c>
      <c r="L57" s="32">
        <f t="shared" si="66"/>
        <v>15280</v>
      </c>
      <c r="M57" s="32">
        <f t="shared" si="66"/>
        <v>19168</v>
      </c>
      <c r="N57" s="32">
        <f t="shared" si="66"/>
        <v>21500.799999999999</v>
      </c>
      <c r="O57" s="32">
        <f t="shared" si="66"/>
        <v>22900.48</v>
      </c>
      <c r="P57" s="32">
        <f t="shared" si="66"/>
        <v>23740.288</v>
      </c>
      <c r="Q57" s="32">
        <f t="shared" si="66"/>
        <v>24244.1728</v>
      </c>
      <c r="R57" s="32">
        <f t="shared" si="66"/>
        <v>24546.503680000002</v>
      </c>
      <c r="S57" s="49">
        <f t="shared" si="66"/>
        <v>24727.902208000003</v>
      </c>
      <c r="T57" s="32">
        <f t="shared" si="66"/>
        <v>24836.741324800005</v>
      </c>
      <c r="U57" s="32">
        <f t="shared" si="66"/>
        <v>24902.044794880007</v>
      </c>
      <c r="V57" s="32">
        <f t="shared" si="66"/>
        <v>24941.226876928005</v>
      </c>
      <c r="W57" s="32">
        <f t="shared" si="66"/>
        <v>24964.736126156804</v>
      </c>
      <c r="X57" s="32">
        <f t="shared" si="66"/>
        <v>24978.841675694082</v>
      </c>
      <c r="Y57" s="32">
        <f t="shared" si="66"/>
        <v>24987.305005416449</v>
      </c>
      <c r="Z57" s="32">
        <f t="shared" si="66"/>
        <v>24992.38300324987</v>
      </c>
      <c r="AA57" s="32">
        <f t="shared" si="66"/>
        <v>24995.429801949922</v>
      </c>
      <c r="AB57" s="32">
        <f t="shared" si="66"/>
        <v>24997.257881169953</v>
      </c>
      <c r="AC57" s="32">
        <f t="shared" si="66"/>
        <v>24998.354728701972</v>
      </c>
      <c r="AD57" s="32">
        <f t="shared" si="66"/>
        <v>24999.012837221184</v>
      </c>
      <c r="AE57" s="32">
        <f t="shared" si="66"/>
        <v>24999.407702332712</v>
      </c>
    </row>
    <row r="58" spans="8:31" s="8" customFormat="1" ht="15" customHeight="1" thickBot="1" x14ac:dyDescent="0.2">
      <c r="H58" s="8" t="s">
        <v>6</v>
      </c>
      <c r="I58" s="34">
        <f>I57</f>
        <v>-20000</v>
      </c>
      <c r="J58" s="32">
        <f>J56+I58</f>
        <v>-3636.3636363636379</v>
      </c>
      <c r="K58" s="32">
        <f t="shared" ref="K58:AE58" si="67">K56+J58</f>
        <v>5289.2561983471041</v>
      </c>
      <c r="L58" s="32">
        <f t="shared" si="67"/>
        <v>10157.776108189326</v>
      </c>
      <c r="M58" s="32">
        <f t="shared" si="67"/>
        <v>12813.33242264872</v>
      </c>
      <c r="N58" s="32">
        <f t="shared" si="67"/>
        <v>14261.817685081116</v>
      </c>
      <c r="O58" s="32">
        <f t="shared" si="67"/>
        <v>15051.900555498787</v>
      </c>
      <c r="P58" s="32">
        <f t="shared" si="67"/>
        <v>15482.854848453881</v>
      </c>
      <c r="Q58" s="32">
        <f t="shared" si="67"/>
        <v>15717.920826429387</v>
      </c>
      <c r="R58" s="32">
        <f t="shared" si="67"/>
        <v>15846.138632597844</v>
      </c>
      <c r="S58" s="50">
        <f t="shared" si="67"/>
        <v>15916.075617780638</v>
      </c>
      <c r="T58" s="32">
        <f t="shared" si="67"/>
        <v>15954.223064243981</v>
      </c>
      <c r="U58" s="32">
        <f t="shared" si="67"/>
        <v>15975.030762314895</v>
      </c>
      <c r="V58" s="32">
        <f t="shared" si="67"/>
        <v>15986.38041580812</v>
      </c>
      <c r="W58" s="32">
        <f t="shared" si="67"/>
        <v>15992.571135895334</v>
      </c>
      <c r="X58" s="32">
        <f t="shared" si="67"/>
        <v>15995.947892306542</v>
      </c>
      <c r="Y58" s="32">
        <f t="shared" si="67"/>
        <v>15997.789759439927</v>
      </c>
      <c r="Z58" s="32">
        <f t="shared" si="67"/>
        <v>15998.794414239956</v>
      </c>
      <c r="AA58" s="32">
        <f t="shared" si="67"/>
        <v>15999.342407767244</v>
      </c>
      <c r="AB58" s="32">
        <f t="shared" si="67"/>
        <v>15999.641313327584</v>
      </c>
      <c r="AC58" s="32">
        <f t="shared" si="67"/>
        <v>15999.804352724132</v>
      </c>
      <c r="AD58" s="32">
        <f t="shared" si="67"/>
        <v>15999.893283304067</v>
      </c>
      <c r="AE58" s="32">
        <f t="shared" si="67"/>
        <v>15999.941790893123</v>
      </c>
    </row>
    <row r="59" spans="8:31" s="8" customFormat="1" ht="15" customHeight="1" thickBot="1" x14ac:dyDescent="0.2">
      <c r="I59" s="34"/>
      <c r="J59" s="32"/>
      <c r="K59" s="32"/>
      <c r="L59" s="32"/>
      <c r="M59" s="32"/>
      <c r="N59" s="32"/>
      <c r="O59" s="32"/>
      <c r="P59" s="32"/>
      <c r="Q59" s="32"/>
      <c r="R59" s="32"/>
      <c r="S59" s="32"/>
      <c r="T59" s="32"/>
      <c r="U59" s="32"/>
      <c r="V59" s="32"/>
      <c r="W59" s="32"/>
      <c r="X59" s="32"/>
      <c r="Y59" s="32"/>
      <c r="Z59" s="32"/>
      <c r="AA59" s="32"/>
      <c r="AB59" s="32"/>
      <c r="AC59" s="32"/>
      <c r="AD59" s="32"/>
      <c r="AE59" s="32"/>
    </row>
    <row r="60" spans="8:31" x14ac:dyDescent="0.15">
      <c r="I60" s="6" t="s">
        <v>32</v>
      </c>
      <c r="J60" s="6" t="s">
        <v>33</v>
      </c>
      <c r="K60" s="6" t="s">
        <v>34</v>
      </c>
      <c r="L60" s="36" t="s">
        <v>35</v>
      </c>
      <c r="M60" s="6" t="s">
        <v>36</v>
      </c>
      <c r="N60" s="6" t="s">
        <v>37</v>
      </c>
      <c r="O60" s="6" t="s">
        <v>38</v>
      </c>
      <c r="P60" s="6" t="s">
        <v>39</v>
      </c>
      <c r="Q60" s="6" t="s">
        <v>40</v>
      </c>
      <c r="R60" s="6" t="s">
        <v>41</v>
      </c>
      <c r="S60" s="6" t="s">
        <v>42</v>
      </c>
      <c r="T60" s="6" t="s">
        <v>43</v>
      </c>
      <c r="U60" s="6" t="s">
        <v>44</v>
      </c>
      <c r="V60" s="6" t="s">
        <v>45</v>
      </c>
      <c r="W60" s="6" t="s">
        <v>46</v>
      </c>
      <c r="X60" s="6" t="s">
        <v>47</v>
      </c>
      <c r="Y60" s="6" t="s">
        <v>48</v>
      </c>
      <c r="Z60" s="6" t="s">
        <v>49</v>
      </c>
      <c r="AA60" s="6" t="s">
        <v>50</v>
      </c>
      <c r="AB60" s="6" t="s">
        <v>51</v>
      </c>
      <c r="AC60" s="6" t="s">
        <v>52</v>
      </c>
      <c r="AD60" s="6" t="s">
        <v>53</v>
      </c>
      <c r="AE60" s="6" t="s">
        <v>54</v>
      </c>
    </row>
    <row r="61" spans="8:31" x14ac:dyDescent="0.15">
      <c r="L61" s="37"/>
    </row>
    <row r="62" spans="8:31" x14ac:dyDescent="0.15">
      <c r="H62" s="5" t="str">
        <f>F2</f>
        <v>Entertainment Seekers</v>
      </c>
      <c r="J62" s="11"/>
      <c r="K62" s="11"/>
      <c r="L62" s="45"/>
      <c r="M62" s="11"/>
      <c r="N62" s="11"/>
      <c r="O62" s="11"/>
      <c r="P62" s="11"/>
      <c r="Q62" s="11"/>
      <c r="R62" s="11"/>
      <c r="S62" s="11"/>
      <c r="T62" s="11"/>
      <c r="U62" s="11"/>
      <c r="V62" s="11"/>
      <c r="W62" s="11"/>
      <c r="X62" s="11"/>
      <c r="Y62" s="11"/>
      <c r="Z62" s="11"/>
      <c r="AA62" s="11"/>
      <c r="AB62" s="11"/>
      <c r="AC62" s="11"/>
      <c r="AD62" s="11"/>
      <c r="AE62" s="11"/>
    </row>
    <row r="63" spans="8:31" x14ac:dyDescent="0.15">
      <c r="H63" s="1" t="s">
        <v>22</v>
      </c>
      <c r="I63" s="24">
        <f>$F$13</f>
        <v>4000</v>
      </c>
      <c r="J63" s="24">
        <f t="shared" ref="J63:Z63" si="68">$F$13</f>
        <v>4000</v>
      </c>
      <c r="K63" s="24">
        <f t="shared" si="68"/>
        <v>4000</v>
      </c>
      <c r="L63" s="38">
        <f t="shared" si="68"/>
        <v>4000</v>
      </c>
      <c r="M63" s="24">
        <f t="shared" si="68"/>
        <v>4000</v>
      </c>
      <c r="N63" s="24">
        <f t="shared" si="68"/>
        <v>4000</v>
      </c>
      <c r="O63" s="24">
        <f t="shared" si="68"/>
        <v>4000</v>
      </c>
      <c r="P63" s="24">
        <f t="shared" si="68"/>
        <v>4000</v>
      </c>
      <c r="Q63" s="24">
        <f t="shared" si="68"/>
        <v>4000</v>
      </c>
      <c r="R63" s="24">
        <f t="shared" si="68"/>
        <v>4000</v>
      </c>
      <c r="S63" s="24">
        <f t="shared" si="68"/>
        <v>4000</v>
      </c>
      <c r="T63" s="24">
        <f t="shared" si="68"/>
        <v>4000</v>
      </c>
      <c r="U63" s="24">
        <f t="shared" si="68"/>
        <v>4000</v>
      </c>
      <c r="V63" s="24">
        <f t="shared" si="68"/>
        <v>4000</v>
      </c>
      <c r="W63" s="24">
        <f t="shared" si="68"/>
        <v>4000</v>
      </c>
      <c r="X63" s="24">
        <f t="shared" si="68"/>
        <v>4000</v>
      </c>
      <c r="Y63" s="24">
        <f t="shared" si="68"/>
        <v>4000</v>
      </c>
      <c r="Z63" s="24">
        <f t="shared" si="68"/>
        <v>4000</v>
      </c>
      <c r="AA63" s="11"/>
      <c r="AB63" s="11"/>
      <c r="AC63" s="11"/>
      <c r="AD63" s="11"/>
      <c r="AE63" s="11"/>
    </row>
    <row r="64" spans="8:31" x14ac:dyDescent="0.15">
      <c r="H64" s="1" t="s">
        <v>23</v>
      </c>
      <c r="I64" s="24">
        <f>$F$11</f>
        <v>3000</v>
      </c>
      <c r="J64" s="24">
        <f t="shared" ref="J64:Z64" si="69">$F$11</f>
        <v>3000</v>
      </c>
      <c r="K64" s="24">
        <f t="shared" si="69"/>
        <v>3000</v>
      </c>
      <c r="L64" s="38">
        <f t="shared" si="69"/>
        <v>3000</v>
      </c>
      <c r="M64" s="24">
        <f t="shared" si="69"/>
        <v>3000</v>
      </c>
      <c r="N64" s="24">
        <f t="shared" si="69"/>
        <v>3000</v>
      </c>
      <c r="O64" s="24">
        <f t="shared" si="69"/>
        <v>3000</v>
      </c>
      <c r="P64" s="24">
        <f t="shared" si="69"/>
        <v>3000</v>
      </c>
      <c r="Q64" s="24">
        <f t="shared" si="69"/>
        <v>3000</v>
      </c>
      <c r="R64" s="24">
        <f t="shared" si="69"/>
        <v>3000</v>
      </c>
      <c r="S64" s="24">
        <f t="shared" si="69"/>
        <v>3000</v>
      </c>
      <c r="T64" s="24">
        <f t="shared" si="69"/>
        <v>3000</v>
      </c>
      <c r="U64" s="24">
        <f t="shared" si="69"/>
        <v>3000</v>
      </c>
      <c r="V64" s="24">
        <f t="shared" si="69"/>
        <v>3000</v>
      </c>
      <c r="W64" s="24">
        <f t="shared" si="69"/>
        <v>3000</v>
      </c>
      <c r="X64" s="24">
        <f t="shared" si="69"/>
        <v>3000</v>
      </c>
      <c r="Y64" s="24">
        <f t="shared" si="69"/>
        <v>3000</v>
      </c>
      <c r="Z64" s="24">
        <f t="shared" si="69"/>
        <v>3000</v>
      </c>
      <c r="AA64" s="11"/>
      <c r="AB64" s="11"/>
      <c r="AC64" s="11"/>
      <c r="AD64" s="11"/>
      <c r="AE64" s="11"/>
    </row>
    <row r="65" spans="8:31" x14ac:dyDescent="0.15">
      <c r="H65" s="1" t="s">
        <v>24</v>
      </c>
      <c r="I65" s="24">
        <f>$F$14</f>
        <v>1000</v>
      </c>
      <c r="J65" s="24">
        <f t="shared" ref="J65:Z65" si="70">$F$14</f>
        <v>1000</v>
      </c>
      <c r="K65" s="24">
        <f t="shared" si="70"/>
        <v>1000</v>
      </c>
      <c r="L65" s="38">
        <f t="shared" si="70"/>
        <v>1000</v>
      </c>
      <c r="M65" s="24">
        <f t="shared" si="70"/>
        <v>1000</v>
      </c>
      <c r="N65" s="24">
        <f t="shared" si="70"/>
        <v>1000</v>
      </c>
      <c r="O65" s="24">
        <f t="shared" si="70"/>
        <v>1000</v>
      </c>
      <c r="P65" s="24">
        <f t="shared" si="70"/>
        <v>1000</v>
      </c>
      <c r="Q65" s="24">
        <f t="shared" si="70"/>
        <v>1000</v>
      </c>
      <c r="R65" s="24">
        <f t="shared" si="70"/>
        <v>1000</v>
      </c>
      <c r="S65" s="24">
        <f t="shared" si="70"/>
        <v>1000</v>
      </c>
      <c r="T65" s="24">
        <f t="shared" si="70"/>
        <v>1000</v>
      </c>
      <c r="U65" s="24">
        <f t="shared" si="70"/>
        <v>1000</v>
      </c>
      <c r="V65" s="24">
        <f t="shared" si="70"/>
        <v>1000</v>
      </c>
      <c r="W65" s="24">
        <f t="shared" si="70"/>
        <v>1000</v>
      </c>
      <c r="X65" s="24">
        <f t="shared" si="70"/>
        <v>1000</v>
      </c>
      <c r="Y65" s="24">
        <f t="shared" si="70"/>
        <v>1000</v>
      </c>
      <c r="Z65" s="24">
        <f t="shared" si="70"/>
        <v>1000</v>
      </c>
      <c r="AA65" s="3"/>
      <c r="AB65" s="3"/>
      <c r="AC65" s="3"/>
      <c r="AD65" s="3"/>
      <c r="AE65" s="3"/>
    </row>
    <row r="66" spans="8:31" x14ac:dyDescent="0.15">
      <c r="H66" s="1" t="s">
        <v>18</v>
      </c>
      <c r="I66" s="27">
        <f>$F$16</f>
        <v>1.5</v>
      </c>
      <c r="J66" s="27">
        <f t="shared" ref="J66:Z66" si="71">$F$16</f>
        <v>1.5</v>
      </c>
      <c r="K66" s="27">
        <f t="shared" si="71"/>
        <v>1.5</v>
      </c>
      <c r="L66" s="39">
        <f t="shared" si="71"/>
        <v>1.5</v>
      </c>
      <c r="M66" s="27">
        <f t="shared" si="71"/>
        <v>1.5</v>
      </c>
      <c r="N66" s="27">
        <f t="shared" si="71"/>
        <v>1.5</v>
      </c>
      <c r="O66" s="27">
        <f t="shared" si="71"/>
        <v>1.5</v>
      </c>
      <c r="P66" s="27">
        <f t="shared" si="71"/>
        <v>1.5</v>
      </c>
      <c r="Q66" s="27">
        <f t="shared" si="71"/>
        <v>1.5</v>
      </c>
      <c r="R66" s="27">
        <f t="shared" si="71"/>
        <v>1.5</v>
      </c>
      <c r="S66" s="27">
        <f t="shared" si="71"/>
        <v>1.5</v>
      </c>
      <c r="T66" s="27">
        <f t="shared" si="71"/>
        <v>1.5</v>
      </c>
      <c r="U66" s="27">
        <f t="shared" si="71"/>
        <v>1.5</v>
      </c>
      <c r="V66" s="27">
        <f t="shared" si="71"/>
        <v>1.5</v>
      </c>
      <c r="W66" s="27">
        <f t="shared" si="71"/>
        <v>1.5</v>
      </c>
      <c r="X66" s="27">
        <f t="shared" si="71"/>
        <v>1.5</v>
      </c>
      <c r="Y66" s="27">
        <f t="shared" si="71"/>
        <v>1.5</v>
      </c>
      <c r="Z66" s="27">
        <f t="shared" si="71"/>
        <v>1.5</v>
      </c>
      <c r="AA66" s="12"/>
      <c r="AB66" s="12"/>
      <c r="AC66" s="12"/>
      <c r="AD66" s="12"/>
      <c r="AE66" s="12"/>
    </row>
    <row r="67" spans="8:31" x14ac:dyDescent="0.15">
      <c r="H67" s="1" t="s">
        <v>21</v>
      </c>
      <c r="I67" s="24">
        <f>$F$17</f>
        <v>1500</v>
      </c>
      <c r="J67" s="24">
        <f t="shared" ref="J67:Z67" si="72">$F$17</f>
        <v>1500</v>
      </c>
      <c r="K67" s="24">
        <f t="shared" si="72"/>
        <v>1500</v>
      </c>
      <c r="L67" s="38">
        <f t="shared" si="72"/>
        <v>1500</v>
      </c>
      <c r="M67" s="24">
        <f t="shared" si="72"/>
        <v>1500</v>
      </c>
      <c r="N67" s="24">
        <f t="shared" si="72"/>
        <v>1500</v>
      </c>
      <c r="O67" s="24">
        <f t="shared" si="72"/>
        <v>1500</v>
      </c>
      <c r="P67" s="24">
        <f t="shared" si="72"/>
        <v>1500</v>
      </c>
      <c r="Q67" s="24">
        <f t="shared" si="72"/>
        <v>1500</v>
      </c>
      <c r="R67" s="24">
        <f t="shared" si="72"/>
        <v>1500</v>
      </c>
      <c r="S67" s="24">
        <f t="shared" si="72"/>
        <v>1500</v>
      </c>
      <c r="T67" s="24">
        <f t="shared" si="72"/>
        <v>1500</v>
      </c>
      <c r="U67" s="24">
        <f t="shared" si="72"/>
        <v>1500</v>
      </c>
      <c r="V67" s="24">
        <f t="shared" si="72"/>
        <v>1500</v>
      </c>
      <c r="W67" s="24">
        <f t="shared" si="72"/>
        <v>1500</v>
      </c>
      <c r="X67" s="24">
        <f t="shared" si="72"/>
        <v>1500</v>
      </c>
      <c r="Y67" s="24">
        <f t="shared" si="72"/>
        <v>1500</v>
      </c>
      <c r="Z67" s="24">
        <f t="shared" si="72"/>
        <v>1500</v>
      </c>
      <c r="AA67" s="2"/>
      <c r="AB67" s="2"/>
      <c r="AC67" s="2"/>
      <c r="AD67" s="2"/>
      <c r="AE67" s="2"/>
    </row>
    <row r="68" spans="8:31" x14ac:dyDescent="0.15">
      <c r="H68" s="1" t="s">
        <v>1</v>
      </c>
      <c r="I68" s="51">
        <v>1</v>
      </c>
      <c r="J68" s="52">
        <f>I68*35%</f>
        <v>0.35</v>
      </c>
      <c r="K68" s="52">
        <f t="shared" ref="K68:AE68" si="73">J68*35%</f>
        <v>0.12249999999999998</v>
      </c>
      <c r="L68" s="53">
        <f t="shared" si="73"/>
        <v>4.287499999999999E-2</v>
      </c>
      <c r="M68" s="52">
        <f t="shared" si="73"/>
        <v>1.5006249999999995E-2</v>
      </c>
      <c r="N68" s="52">
        <f t="shared" si="73"/>
        <v>5.2521874999999982E-3</v>
      </c>
      <c r="O68" s="52">
        <f t="shared" si="73"/>
        <v>1.8382656249999992E-3</v>
      </c>
      <c r="P68" s="52">
        <f t="shared" si="73"/>
        <v>6.4339296874999972E-4</v>
      </c>
      <c r="Q68" s="52">
        <f t="shared" si="73"/>
        <v>2.2518753906249989E-4</v>
      </c>
      <c r="R68" s="52">
        <f t="shared" si="73"/>
        <v>7.8815638671874959E-5</v>
      </c>
      <c r="S68" s="52">
        <f t="shared" si="73"/>
        <v>2.7585473535156234E-5</v>
      </c>
      <c r="T68" s="52">
        <f t="shared" si="73"/>
        <v>9.6549157373046815E-6</v>
      </c>
      <c r="U68" s="52">
        <f t="shared" si="73"/>
        <v>3.3792205080566382E-6</v>
      </c>
      <c r="V68" s="52">
        <f t="shared" si="73"/>
        <v>1.1827271778198232E-6</v>
      </c>
      <c r="W68" s="52">
        <f t="shared" si="73"/>
        <v>4.1395451223693812E-7</v>
      </c>
      <c r="X68" s="52">
        <f t="shared" si="73"/>
        <v>1.4488407928292834E-7</v>
      </c>
      <c r="Y68" s="52">
        <f t="shared" si="73"/>
        <v>5.0709427749024917E-8</v>
      </c>
      <c r="Z68" s="52">
        <f t="shared" si="73"/>
        <v>1.774829971215872E-8</v>
      </c>
      <c r="AA68" s="52">
        <f t="shared" si="73"/>
        <v>6.2119048992555514E-9</v>
      </c>
      <c r="AB68" s="52">
        <f t="shared" si="73"/>
        <v>2.1741667147394428E-9</v>
      </c>
      <c r="AC68" s="52">
        <f t="shared" si="73"/>
        <v>7.6095835015880494E-10</v>
      </c>
      <c r="AD68" s="52">
        <f t="shared" si="73"/>
        <v>2.6633542255558169E-10</v>
      </c>
      <c r="AE68" s="52">
        <f t="shared" si="73"/>
        <v>9.3217397894453589E-11</v>
      </c>
    </row>
    <row r="69" spans="8:31" x14ac:dyDescent="0.15">
      <c r="H69" s="1" t="s">
        <v>25</v>
      </c>
      <c r="I69" s="29">
        <v>2000</v>
      </c>
      <c r="J69" s="13"/>
      <c r="K69" s="13"/>
      <c r="L69" s="42"/>
      <c r="M69" s="13"/>
      <c r="N69" s="13"/>
      <c r="O69" s="13"/>
      <c r="P69" s="13"/>
      <c r="Q69" s="13"/>
      <c r="R69" s="13"/>
      <c r="S69" s="13"/>
      <c r="T69" s="13"/>
      <c r="U69" s="13"/>
      <c r="V69" s="13"/>
      <c r="W69" s="13"/>
      <c r="X69" s="13"/>
      <c r="Y69" s="13"/>
      <c r="Z69" s="13"/>
      <c r="AA69" s="13"/>
      <c r="AB69" s="13"/>
      <c r="AC69" s="13"/>
      <c r="AD69" s="13"/>
      <c r="AE69" s="13"/>
    </row>
    <row r="70" spans="8:31" x14ac:dyDescent="0.15">
      <c r="H70" s="1" t="s">
        <v>2</v>
      </c>
      <c r="I70" s="29">
        <f>I67-I69</f>
        <v>-500</v>
      </c>
      <c r="J70" s="13">
        <f>J67*J68</f>
        <v>525</v>
      </c>
      <c r="K70" s="13">
        <f t="shared" ref="K70:S70" si="74">K67*K68</f>
        <v>183.74999999999997</v>
      </c>
      <c r="L70" s="42">
        <f t="shared" si="74"/>
        <v>64.312499999999986</v>
      </c>
      <c r="M70" s="13">
        <f t="shared" si="74"/>
        <v>22.509374999999991</v>
      </c>
      <c r="N70" s="13">
        <f t="shared" si="74"/>
        <v>7.878281249999997</v>
      </c>
      <c r="O70" s="13">
        <f t="shared" si="74"/>
        <v>2.7573984374999987</v>
      </c>
      <c r="P70" s="13">
        <f t="shared" si="74"/>
        <v>0.96508945312499961</v>
      </c>
      <c r="Q70" s="13">
        <f t="shared" si="74"/>
        <v>0.33778130859374983</v>
      </c>
      <c r="R70" s="13">
        <f t="shared" si="74"/>
        <v>0.11822345800781243</v>
      </c>
      <c r="S70" s="13">
        <f t="shared" si="74"/>
        <v>4.137821030273435E-2</v>
      </c>
      <c r="T70" s="13"/>
      <c r="U70" s="13"/>
      <c r="V70" s="13"/>
      <c r="W70" s="13"/>
      <c r="X70" s="13"/>
      <c r="Y70" s="13"/>
      <c r="Z70" s="13"/>
      <c r="AA70" s="13"/>
      <c r="AB70" s="13"/>
      <c r="AC70" s="13"/>
      <c r="AD70" s="13"/>
      <c r="AE70" s="13"/>
    </row>
    <row r="71" spans="8:31" x14ac:dyDescent="0.15">
      <c r="H71" s="1" t="s">
        <v>5</v>
      </c>
      <c r="I71" s="29">
        <f>I70</f>
        <v>-500</v>
      </c>
      <c r="J71" s="13">
        <f>J70/(1+$B$20)^J1</f>
        <v>477.27272727272725</v>
      </c>
      <c r="K71" s="13">
        <f t="shared" ref="K71:R71" si="75">K70/(1+$B$20)^K1</f>
        <v>151.85950413223136</v>
      </c>
      <c r="L71" s="43">
        <f t="shared" si="75"/>
        <v>48.318933132982693</v>
      </c>
      <c r="M71" s="13">
        <f t="shared" si="75"/>
        <v>15.374205996858128</v>
      </c>
      <c r="N71" s="13">
        <f t="shared" si="75"/>
        <v>4.8917928171821314</v>
      </c>
      <c r="O71" s="13">
        <f t="shared" si="75"/>
        <v>1.5564795327397687</v>
      </c>
      <c r="P71" s="13">
        <f t="shared" si="75"/>
        <v>0.49524348768992638</v>
      </c>
      <c r="Q71" s="13">
        <f t="shared" si="75"/>
        <v>0.15757747335588565</v>
      </c>
      <c r="R71" s="13">
        <f t="shared" si="75"/>
        <v>5.0138286976872705E-2</v>
      </c>
      <c r="S71" s="13"/>
      <c r="T71" s="13"/>
      <c r="U71" s="13"/>
      <c r="V71" s="13"/>
      <c r="W71" s="13"/>
      <c r="X71" s="13"/>
      <c r="Y71" s="13"/>
      <c r="Z71" s="13"/>
      <c r="AA71" s="13"/>
      <c r="AB71" s="13"/>
      <c r="AC71" s="13"/>
      <c r="AD71" s="13"/>
      <c r="AE71" s="13"/>
    </row>
    <row r="72" spans="8:31" x14ac:dyDescent="0.15">
      <c r="H72" s="1" t="s">
        <v>3</v>
      </c>
      <c r="I72" s="29">
        <f>I71</f>
        <v>-500</v>
      </c>
      <c r="J72" s="31">
        <f>J70+I72</f>
        <v>25</v>
      </c>
      <c r="K72" s="13">
        <f t="shared" ref="K72:T72" si="76">K70+J72</f>
        <v>208.74999999999997</v>
      </c>
      <c r="L72" s="42">
        <f t="shared" si="76"/>
        <v>273.06249999999994</v>
      </c>
      <c r="M72" s="13">
        <f t="shared" si="76"/>
        <v>295.57187499999992</v>
      </c>
      <c r="N72" s="13">
        <f t="shared" si="76"/>
        <v>303.45015624999991</v>
      </c>
      <c r="O72" s="13">
        <f t="shared" si="76"/>
        <v>306.20755468749991</v>
      </c>
      <c r="P72" s="13">
        <f t="shared" si="76"/>
        <v>307.17264414062493</v>
      </c>
      <c r="Q72" s="13">
        <f t="shared" si="76"/>
        <v>307.5104254492187</v>
      </c>
      <c r="R72" s="13">
        <f t="shared" si="76"/>
        <v>307.62864890722653</v>
      </c>
      <c r="S72" s="13">
        <f t="shared" si="76"/>
        <v>307.67002711752929</v>
      </c>
      <c r="T72" s="13">
        <f t="shared" si="76"/>
        <v>307.67002711752929</v>
      </c>
      <c r="U72" s="13"/>
      <c r="V72" s="13"/>
      <c r="W72" s="13"/>
      <c r="X72" s="13"/>
      <c r="Y72" s="13"/>
      <c r="Z72" s="13"/>
      <c r="AA72" s="13"/>
      <c r="AB72" s="13"/>
      <c r="AC72" s="13"/>
      <c r="AD72" s="13"/>
      <c r="AE72" s="13"/>
    </row>
    <row r="73" spans="8:31" ht="15" thickBot="1" x14ac:dyDescent="0.2">
      <c r="H73" s="1" t="s">
        <v>6</v>
      </c>
      <c r="I73" s="29">
        <f>I72</f>
        <v>-500</v>
      </c>
      <c r="J73" s="13">
        <f>J71+I73</f>
        <v>-22.727272727272748</v>
      </c>
      <c r="K73" s="13">
        <f t="shared" ref="K73:S73" si="77">K71+J73</f>
        <v>129.13223140495862</v>
      </c>
      <c r="L73" s="44">
        <f t="shared" si="77"/>
        <v>177.45116453794131</v>
      </c>
      <c r="M73" s="13">
        <f t="shared" si="77"/>
        <v>192.82537053479945</v>
      </c>
      <c r="N73" s="13">
        <f t="shared" si="77"/>
        <v>197.71716335198158</v>
      </c>
      <c r="O73" s="13">
        <f t="shared" si="77"/>
        <v>199.27364288472134</v>
      </c>
      <c r="P73" s="13">
        <f t="shared" si="77"/>
        <v>199.76888637241126</v>
      </c>
      <c r="Q73" s="13">
        <f t="shared" si="77"/>
        <v>199.92646384576713</v>
      </c>
      <c r="R73" s="13">
        <f t="shared" si="77"/>
        <v>199.97660213274401</v>
      </c>
      <c r="S73" s="13">
        <f t="shared" si="77"/>
        <v>199.97660213274401</v>
      </c>
    </row>
  </sheetData>
  <pageMargins left="0.7" right="0.7" top="0.75" bottom="0.75" header="0.3" footer="0.3"/>
  <pageSetup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77"/>
  <sheetViews>
    <sheetView zoomScale="130" zoomScaleNormal="130" workbookViewId="0"/>
  </sheetViews>
  <sheetFormatPr baseColWidth="10" defaultColWidth="9" defaultRowHeight="14" x14ac:dyDescent="0.15"/>
  <cols>
    <col min="1" max="1" width="24" style="1" bestFit="1" customWidth="1"/>
    <col min="2" max="2" width="9.5" style="1" customWidth="1"/>
    <col min="3" max="3" width="11.1640625" style="1" customWidth="1"/>
    <col min="4" max="4" width="9.6640625" style="1" customWidth="1"/>
    <col min="5" max="5" width="2.5" style="1" customWidth="1"/>
    <col min="6" max="6" width="32.33203125" style="1" customWidth="1"/>
    <col min="7" max="7" width="9" style="25" bestFit="1" customWidth="1"/>
    <col min="8" max="8" width="9" style="1" bestFit="1" customWidth="1"/>
    <col min="9" max="9" width="9.6640625" style="1" bestFit="1" customWidth="1"/>
    <col min="10" max="11" width="8" style="1" bestFit="1" customWidth="1"/>
    <col min="12" max="12" width="8.5" style="1" bestFit="1" customWidth="1"/>
    <col min="13" max="14" width="9.33203125" style="1" customWidth="1"/>
    <col min="15" max="15" width="9.6640625" style="1" customWidth="1"/>
    <col min="16" max="16" width="8.6640625" style="1" customWidth="1"/>
    <col min="17" max="17" width="9.33203125" style="1" customWidth="1"/>
    <col min="18" max="18" width="8.5" style="1" customWidth="1"/>
    <col min="19" max="19" width="8" style="1" bestFit="1" customWidth="1"/>
    <col min="20" max="20" width="8.6640625" style="1" customWidth="1"/>
    <col min="21" max="26" width="8" style="1" bestFit="1" customWidth="1"/>
    <col min="27" max="27" width="9.33203125" style="1" customWidth="1"/>
    <col min="28" max="29" width="8" style="1" bestFit="1" customWidth="1"/>
    <col min="30" max="16384" width="9" style="1"/>
  </cols>
  <sheetData>
    <row r="1" spans="1:29" x14ac:dyDescent="0.15">
      <c r="G1" s="25">
        <v>0</v>
      </c>
      <c r="H1" s="1">
        <f>G1+1</f>
        <v>1</v>
      </c>
      <c r="I1" s="1">
        <f t="shared" ref="I1:X2" si="0">H1+1</f>
        <v>2</v>
      </c>
      <c r="J1" s="1">
        <f t="shared" si="0"/>
        <v>3</v>
      </c>
      <c r="K1" s="1">
        <f t="shared" si="0"/>
        <v>4</v>
      </c>
      <c r="L1" s="1">
        <f t="shared" si="0"/>
        <v>5</v>
      </c>
      <c r="M1" s="1">
        <f t="shared" si="0"/>
        <v>6</v>
      </c>
      <c r="N1" s="1">
        <f t="shared" si="0"/>
        <v>7</v>
      </c>
      <c r="O1" s="1">
        <f t="shared" si="0"/>
        <v>8</v>
      </c>
      <c r="P1" s="1">
        <f t="shared" si="0"/>
        <v>9</v>
      </c>
      <c r="Q1" s="1">
        <f t="shared" si="0"/>
        <v>10</v>
      </c>
      <c r="R1" s="1">
        <f t="shared" si="0"/>
        <v>11</v>
      </c>
      <c r="S1" s="1">
        <f t="shared" si="0"/>
        <v>12</v>
      </c>
      <c r="T1" s="1">
        <f t="shared" si="0"/>
        <v>13</v>
      </c>
      <c r="U1" s="1">
        <f t="shared" si="0"/>
        <v>14</v>
      </c>
      <c r="V1" s="1">
        <f t="shared" si="0"/>
        <v>15</v>
      </c>
      <c r="W1" s="1">
        <f t="shared" si="0"/>
        <v>16</v>
      </c>
      <c r="X1" s="1">
        <f t="shared" si="0"/>
        <v>17</v>
      </c>
      <c r="Y1" s="1">
        <f t="shared" ref="Y1:AC2" si="1">X1+1</f>
        <v>18</v>
      </c>
      <c r="Z1" s="1">
        <f t="shared" si="1"/>
        <v>19</v>
      </c>
      <c r="AA1" s="1">
        <f t="shared" si="1"/>
        <v>20</v>
      </c>
      <c r="AB1" s="1">
        <f t="shared" si="1"/>
        <v>21</v>
      </c>
      <c r="AC1" s="1">
        <f t="shared" si="1"/>
        <v>22</v>
      </c>
    </row>
    <row r="2" spans="1:29" ht="46" thickBot="1" x14ac:dyDescent="0.2">
      <c r="B2" s="23" t="s">
        <v>58</v>
      </c>
      <c r="C2" s="23" t="s">
        <v>55</v>
      </c>
      <c r="D2" s="23"/>
      <c r="E2" s="8"/>
      <c r="G2" s="26">
        <f>G1+1</f>
        <v>1</v>
      </c>
      <c r="H2" s="7">
        <f>G2+1</f>
        <v>2</v>
      </c>
      <c r="I2" s="7">
        <f t="shared" si="0"/>
        <v>3</v>
      </c>
      <c r="J2" s="7">
        <f t="shared" si="0"/>
        <v>4</v>
      </c>
      <c r="K2" s="7">
        <f t="shared" si="0"/>
        <v>5</v>
      </c>
      <c r="L2" s="7">
        <f t="shared" si="0"/>
        <v>6</v>
      </c>
      <c r="M2" s="7">
        <f t="shared" si="0"/>
        <v>7</v>
      </c>
      <c r="N2" s="7">
        <f t="shared" si="0"/>
        <v>8</v>
      </c>
      <c r="O2" s="7">
        <f t="shared" si="0"/>
        <v>9</v>
      </c>
      <c r="P2" s="7">
        <f t="shared" si="0"/>
        <v>10</v>
      </c>
      <c r="Q2" s="7">
        <f t="shared" si="0"/>
        <v>11</v>
      </c>
      <c r="R2" s="7">
        <f t="shared" si="0"/>
        <v>12</v>
      </c>
      <c r="S2" s="7">
        <f t="shared" si="0"/>
        <v>13</v>
      </c>
      <c r="T2" s="7">
        <f t="shared" si="0"/>
        <v>14</v>
      </c>
      <c r="U2" s="7">
        <f t="shared" si="0"/>
        <v>15</v>
      </c>
      <c r="V2" s="7">
        <f t="shared" si="0"/>
        <v>16</v>
      </c>
      <c r="W2" s="7">
        <f t="shared" si="0"/>
        <v>17</v>
      </c>
      <c r="X2" s="7">
        <f t="shared" si="0"/>
        <v>18</v>
      </c>
      <c r="Y2" s="7">
        <f t="shared" si="1"/>
        <v>19</v>
      </c>
      <c r="Z2" s="7">
        <f t="shared" si="1"/>
        <v>20</v>
      </c>
      <c r="AA2" s="7">
        <f t="shared" si="1"/>
        <v>21</v>
      </c>
      <c r="AB2" s="7">
        <f t="shared" si="1"/>
        <v>22</v>
      </c>
      <c r="AC2" s="7">
        <f t="shared" si="1"/>
        <v>23</v>
      </c>
    </row>
    <row r="3" spans="1:29" x14ac:dyDescent="0.15">
      <c r="A3" s="1" t="s">
        <v>10</v>
      </c>
      <c r="B3" s="9">
        <v>1000</v>
      </c>
      <c r="C3" s="9">
        <v>600</v>
      </c>
      <c r="D3" s="9"/>
      <c r="G3" s="6" t="str">
        <f>"Year "&amp;G2</f>
        <v>Year 1</v>
      </c>
      <c r="H3" s="6" t="str">
        <f t="shared" ref="H3:AC3" si="2">"Year "&amp;H2</f>
        <v>Year 2</v>
      </c>
      <c r="I3" s="6" t="str">
        <f t="shared" si="2"/>
        <v>Year 3</v>
      </c>
      <c r="J3" s="6" t="str">
        <f t="shared" si="2"/>
        <v>Year 4</v>
      </c>
      <c r="K3" s="6" t="str">
        <f t="shared" si="2"/>
        <v>Year 5</v>
      </c>
      <c r="L3" s="6" t="str">
        <f t="shared" si="2"/>
        <v>Year 6</v>
      </c>
      <c r="M3" s="6" t="str">
        <f t="shared" si="2"/>
        <v>Year 7</v>
      </c>
      <c r="N3" s="6" t="str">
        <f t="shared" si="2"/>
        <v>Year 8</v>
      </c>
      <c r="O3" s="6" t="str">
        <f t="shared" si="2"/>
        <v>Year 9</v>
      </c>
      <c r="P3" s="6" t="str">
        <f t="shared" si="2"/>
        <v>Year 10</v>
      </c>
      <c r="Q3" s="6" t="str">
        <f t="shared" si="2"/>
        <v>Year 11</v>
      </c>
      <c r="R3" s="36" t="str">
        <f t="shared" si="2"/>
        <v>Year 12</v>
      </c>
      <c r="S3" s="6" t="str">
        <f t="shared" si="2"/>
        <v>Year 13</v>
      </c>
      <c r="T3" s="6" t="str">
        <f t="shared" si="2"/>
        <v>Year 14</v>
      </c>
      <c r="U3" s="6" t="str">
        <f t="shared" si="2"/>
        <v>Year 15</v>
      </c>
      <c r="V3" s="6" t="str">
        <f t="shared" si="2"/>
        <v>Year 16</v>
      </c>
      <c r="W3" s="6" t="str">
        <f t="shared" si="2"/>
        <v>Year 17</v>
      </c>
      <c r="X3" s="6" t="str">
        <f t="shared" si="2"/>
        <v>Year 18</v>
      </c>
      <c r="Y3" s="6" t="str">
        <f t="shared" si="2"/>
        <v>Year 19</v>
      </c>
      <c r="Z3" s="6" t="str">
        <f t="shared" si="2"/>
        <v>Year 20</v>
      </c>
      <c r="AA3" s="6" t="str">
        <f t="shared" si="2"/>
        <v>Year 21</v>
      </c>
      <c r="AB3" s="6" t="str">
        <f t="shared" si="2"/>
        <v>Year 22</v>
      </c>
      <c r="AC3" s="6" t="str">
        <f t="shared" si="2"/>
        <v>Year 23</v>
      </c>
    </row>
    <row r="4" spans="1:29" x14ac:dyDescent="0.15">
      <c r="A4" s="10" t="s">
        <v>0</v>
      </c>
      <c r="B4" s="14">
        <v>0.1</v>
      </c>
      <c r="C4" s="14">
        <v>0.08</v>
      </c>
      <c r="D4" s="14"/>
      <c r="F4" s="5" t="str">
        <f>B2</f>
        <v xml:space="preserve">Little Leaguers Minato </v>
      </c>
      <c r="R4" s="37"/>
    </row>
    <row r="5" spans="1:29" x14ac:dyDescent="0.15">
      <c r="A5" s="1" t="s">
        <v>26</v>
      </c>
      <c r="B5" s="22">
        <f>B3/B4</f>
        <v>10000</v>
      </c>
      <c r="C5" s="22">
        <f>C3/C4</f>
        <v>7500</v>
      </c>
      <c r="D5" s="22"/>
      <c r="F5" s="1" t="s">
        <v>22</v>
      </c>
      <c r="G5" s="24">
        <f>B13</f>
        <v>6500</v>
      </c>
      <c r="H5" s="24">
        <f t="shared" ref="H5:AC9" si="3">G5</f>
        <v>6500</v>
      </c>
      <c r="I5" s="24">
        <f t="shared" si="3"/>
        <v>6500</v>
      </c>
      <c r="J5" s="24">
        <f t="shared" si="3"/>
        <v>6500</v>
      </c>
      <c r="K5" s="24">
        <f t="shared" si="3"/>
        <v>6500</v>
      </c>
      <c r="L5" s="24">
        <f t="shared" si="3"/>
        <v>6500</v>
      </c>
      <c r="M5" s="24">
        <f t="shared" si="3"/>
        <v>6500</v>
      </c>
      <c r="N5" s="24">
        <f t="shared" si="3"/>
        <v>6500</v>
      </c>
      <c r="O5" s="24">
        <f t="shared" si="3"/>
        <v>6500</v>
      </c>
      <c r="P5" s="24">
        <f t="shared" si="3"/>
        <v>6500</v>
      </c>
      <c r="Q5" s="24">
        <f t="shared" si="3"/>
        <v>6500</v>
      </c>
      <c r="R5" s="38">
        <f t="shared" si="3"/>
        <v>6500</v>
      </c>
      <c r="S5" s="24">
        <f t="shared" si="3"/>
        <v>6500</v>
      </c>
      <c r="T5" s="24">
        <f t="shared" si="3"/>
        <v>6500</v>
      </c>
      <c r="U5" s="24">
        <f t="shared" si="3"/>
        <v>6500</v>
      </c>
      <c r="V5" s="24">
        <f t="shared" si="3"/>
        <v>6500</v>
      </c>
      <c r="W5" s="24">
        <f t="shared" si="3"/>
        <v>6500</v>
      </c>
      <c r="X5" s="24">
        <f t="shared" si="3"/>
        <v>6500</v>
      </c>
      <c r="Y5" s="24">
        <f t="shared" si="3"/>
        <v>6500</v>
      </c>
      <c r="Z5" s="24">
        <f t="shared" si="3"/>
        <v>6500</v>
      </c>
      <c r="AA5" s="24">
        <f t="shared" si="3"/>
        <v>6500</v>
      </c>
      <c r="AB5" s="24">
        <f t="shared" si="3"/>
        <v>6500</v>
      </c>
      <c r="AC5" s="24">
        <f t="shared" si="3"/>
        <v>6500</v>
      </c>
    </row>
    <row r="6" spans="1:29" x14ac:dyDescent="0.15">
      <c r="B6" s="15"/>
      <c r="C6" s="15"/>
      <c r="D6" s="15"/>
      <c r="F6" s="1" t="s">
        <v>23</v>
      </c>
      <c r="G6" s="24">
        <f>B11</f>
        <v>6000</v>
      </c>
      <c r="H6" s="11">
        <f t="shared" si="3"/>
        <v>6000</v>
      </c>
      <c r="I6" s="11">
        <f t="shared" si="3"/>
        <v>6000</v>
      </c>
      <c r="J6" s="11">
        <f t="shared" si="3"/>
        <v>6000</v>
      </c>
      <c r="K6" s="11">
        <f t="shared" si="3"/>
        <v>6000</v>
      </c>
      <c r="L6" s="11">
        <f t="shared" si="3"/>
        <v>6000</v>
      </c>
      <c r="M6" s="11">
        <f t="shared" si="3"/>
        <v>6000</v>
      </c>
      <c r="N6" s="11">
        <f t="shared" si="3"/>
        <v>6000</v>
      </c>
      <c r="O6" s="11">
        <f t="shared" si="3"/>
        <v>6000</v>
      </c>
      <c r="P6" s="11">
        <f t="shared" si="3"/>
        <v>6000</v>
      </c>
      <c r="Q6" s="11">
        <f t="shared" si="3"/>
        <v>6000</v>
      </c>
      <c r="R6" s="45">
        <f t="shared" si="3"/>
        <v>6000</v>
      </c>
      <c r="S6" s="11">
        <f t="shared" si="3"/>
        <v>6000</v>
      </c>
      <c r="T6" s="11">
        <f t="shared" si="3"/>
        <v>6000</v>
      </c>
      <c r="U6" s="11">
        <f t="shared" si="3"/>
        <v>6000</v>
      </c>
      <c r="V6" s="11">
        <f t="shared" si="3"/>
        <v>6000</v>
      </c>
      <c r="W6" s="11">
        <f t="shared" si="3"/>
        <v>6000</v>
      </c>
      <c r="X6" s="11">
        <f t="shared" si="3"/>
        <v>6000</v>
      </c>
      <c r="Y6" s="11">
        <f t="shared" si="3"/>
        <v>6000</v>
      </c>
      <c r="Z6" s="11">
        <f t="shared" si="3"/>
        <v>6000</v>
      </c>
      <c r="AA6" s="11">
        <f t="shared" si="3"/>
        <v>6000</v>
      </c>
      <c r="AB6" s="11">
        <f t="shared" si="3"/>
        <v>6000</v>
      </c>
      <c r="AC6" s="11">
        <f t="shared" si="3"/>
        <v>6000</v>
      </c>
    </row>
    <row r="7" spans="1:29" x14ac:dyDescent="0.15">
      <c r="A7" s="1" t="s">
        <v>11</v>
      </c>
      <c r="B7" s="16">
        <v>2</v>
      </c>
      <c r="C7" s="16">
        <v>2</v>
      </c>
      <c r="D7" s="16"/>
      <c r="F7" s="1" t="s">
        <v>24</v>
      </c>
      <c r="G7" s="24">
        <f>B14</f>
        <v>500</v>
      </c>
      <c r="H7" s="11">
        <f t="shared" si="3"/>
        <v>500</v>
      </c>
      <c r="I7" s="11">
        <f t="shared" si="3"/>
        <v>500</v>
      </c>
      <c r="J7" s="11">
        <f t="shared" si="3"/>
        <v>500</v>
      </c>
      <c r="K7" s="11">
        <f t="shared" si="3"/>
        <v>500</v>
      </c>
      <c r="L7" s="11">
        <f t="shared" si="3"/>
        <v>500</v>
      </c>
      <c r="M7" s="11">
        <f t="shared" si="3"/>
        <v>500</v>
      </c>
      <c r="N7" s="11">
        <f t="shared" si="3"/>
        <v>500</v>
      </c>
      <c r="O7" s="11">
        <f t="shared" si="3"/>
        <v>500</v>
      </c>
      <c r="P7" s="11">
        <f t="shared" si="3"/>
        <v>500</v>
      </c>
      <c r="Q7" s="11">
        <f t="shared" si="3"/>
        <v>500</v>
      </c>
      <c r="R7" s="45">
        <f t="shared" si="3"/>
        <v>500</v>
      </c>
      <c r="S7" s="11">
        <f t="shared" si="3"/>
        <v>500</v>
      </c>
      <c r="T7" s="11">
        <f t="shared" si="3"/>
        <v>500</v>
      </c>
      <c r="U7" s="11">
        <f t="shared" si="3"/>
        <v>500</v>
      </c>
      <c r="V7" s="11">
        <f t="shared" si="3"/>
        <v>500</v>
      </c>
      <c r="W7" s="11">
        <f t="shared" si="3"/>
        <v>500</v>
      </c>
      <c r="X7" s="11">
        <f t="shared" si="3"/>
        <v>500</v>
      </c>
      <c r="Y7" s="11">
        <f t="shared" si="3"/>
        <v>500</v>
      </c>
      <c r="Z7" s="11">
        <f t="shared" si="3"/>
        <v>500</v>
      </c>
      <c r="AA7" s="11">
        <f t="shared" si="3"/>
        <v>500</v>
      </c>
      <c r="AB7" s="11">
        <f t="shared" si="3"/>
        <v>500</v>
      </c>
      <c r="AC7" s="11">
        <f t="shared" si="3"/>
        <v>500</v>
      </c>
    </row>
    <row r="8" spans="1:29" x14ac:dyDescent="0.15">
      <c r="A8" s="1" t="s">
        <v>12</v>
      </c>
      <c r="B8" s="9">
        <v>1500</v>
      </c>
      <c r="C8" s="9">
        <v>1500</v>
      </c>
      <c r="D8" s="9"/>
      <c r="F8" s="1" t="s">
        <v>18</v>
      </c>
      <c r="G8" s="27">
        <f>B16</f>
        <v>10</v>
      </c>
      <c r="H8" s="3">
        <f t="shared" si="3"/>
        <v>10</v>
      </c>
      <c r="I8" s="3">
        <f t="shared" si="3"/>
        <v>10</v>
      </c>
      <c r="J8" s="3">
        <f t="shared" si="3"/>
        <v>10</v>
      </c>
      <c r="K8" s="3">
        <f t="shared" si="3"/>
        <v>10</v>
      </c>
      <c r="L8" s="3">
        <f t="shared" si="3"/>
        <v>10</v>
      </c>
      <c r="M8" s="3">
        <f t="shared" si="3"/>
        <v>10</v>
      </c>
      <c r="N8" s="3">
        <f t="shared" si="3"/>
        <v>10</v>
      </c>
      <c r="O8" s="3">
        <f t="shared" si="3"/>
        <v>10</v>
      </c>
      <c r="P8" s="3">
        <f t="shared" si="3"/>
        <v>10</v>
      </c>
      <c r="Q8" s="3">
        <f t="shared" si="3"/>
        <v>10</v>
      </c>
      <c r="R8" s="46">
        <f t="shared" si="3"/>
        <v>10</v>
      </c>
      <c r="S8" s="3">
        <f t="shared" si="3"/>
        <v>10</v>
      </c>
      <c r="T8" s="3">
        <f t="shared" si="3"/>
        <v>10</v>
      </c>
      <c r="U8" s="3">
        <f t="shared" si="3"/>
        <v>10</v>
      </c>
      <c r="V8" s="3">
        <f t="shared" si="3"/>
        <v>10</v>
      </c>
      <c r="W8" s="3">
        <f t="shared" si="3"/>
        <v>10</v>
      </c>
      <c r="X8" s="3">
        <f t="shared" si="3"/>
        <v>10</v>
      </c>
      <c r="Y8" s="3">
        <f t="shared" si="3"/>
        <v>10</v>
      </c>
      <c r="Z8" s="3">
        <f t="shared" si="3"/>
        <v>10</v>
      </c>
      <c r="AA8" s="3">
        <f t="shared" si="3"/>
        <v>10</v>
      </c>
      <c r="AB8" s="3">
        <f t="shared" si="3"/>
        <v>10</v>
      </c>
      <c r="AC8" s="3">
        <f t="shared" si="3"/>
        <v>10</v>
      </c>
    </row>
    <row r="9" spans="1:29" x14ac:dyDescent="0.15">
      <c r="A9" s="1" t="s">
        <v>13</v>
      </c>
      <c r="B9" s="16">
        <v>1</v>
      </c>
      <c r="C9" s="16">
        <v>1</v>
      </c>
      <c r="D9" s="16"/>
      <c r="F9" s="1" t="s">
        <v>21</v>
      </c>
      <c r="G9" s="28">
        <f>B17</f>
        <v>5000</v>
      </c>
      <c r="H9" s="12">
        <f t="shared" si="3"/>
        <v>5000</v>
      </c>
      <c r="I9" s="12">
        <f t="shared" si="3"/>
        <v>5000</v>
      </c>
      <c r="J9" s="12">
        <f t="shared" si="3"/>
        <v>5000</v>
      </c>
      <c r="K9" s="12">
        <f t="shared" si="3"/>
        <v>5000</v>
      </c>
      <c r="L9" s="12">
        <f t="shared" si="3"/>
        <v>5000</v>
      </c>
      <c r="M9" s="12">
        <f t="shared" si="3"/>
        <v>5000</v>
      </c>
      <c r="N9" s="12">
        <f t="shared" si="3"/>
        <v>5000</v>
      </c>
      <c r="O9" s="12">
        <f t="shared" si="3"/>
        <v>5000</v>
      </c>
      <c r="P9" s="12">
        <f t="shared" si="3"/>
        <v>5000</v>
      </c>
      <c r="Q9" s="12">
        <f t="shared" si="3"/>
        <v>5000</v>
      </c>
      <c r="R9" s="47">
        <f t="shared" si="3"/>
        <v>5000</v>
      </c>
      <c r="S9" s="12">
        <f t="shared" si="3"/>
        <v>5000</v>
      </c>
      <c r="T9" s="12">
        <f t="shared" si="3"/>
        <v>5000</v>
      </c>
      <c r="U9" s="12">
        <f t="shared" si="3"/>
        <v>5000</v>
      </c>
      <c r="V9" s="12">
        <f t="shared" si="3"/>
        <v>5000</v>
      </c>
      <c r="W9" s="12">
        <f t="shared" si="3"/>
        <v>5000</v>
      </c>
      <c r="X9" s="12">
        <f t="shared" si="3"/>
        <v>5000</v>
      </c>
      <c r="Y9" s="12">
        <f t="shared" si="3"/>
        <v>5000</v>
      </c>
      <c r="Z9" s="12">
        <f t="shared" si="3"/>
        <v>5000</v>
      </c>
      <c r="AA9" s="12">
        <f t="shared" si="3"/>
        <v>5000</v>
      </c>
      <c r="AB9" s="12">
        <f t="shared" si="3"/>
        <v>5000</v>
      </c>
      <c r="AC9" s="12">
        <f t="shared" si="3"/>
        <v>5000</v>
      </c>
    </row>
    <row r="10" spans="1:29" x14ac:dyDescent="0.15">
      <c r="A10" s="10" t="s">
        <v>14</v>
      </c>
      <c r="B10" s="17">
        <v>3000</v>
      </c>
      <c r="C10" s="18">
        <v>3000</v>
      </c>
      <c r="D10" s="17"/>
      <c r="F10" s="1" t="s">
        <v>1</v>
      </c>
      <c r="G10" s="4">
        <v>1</v>
      </c>
      <c r="H10" s="2">
        <v>0.75</v>
      </c>
      <c r="I10" s="2">
        <f>0.75*H10</f>
        <v>0.5625</v>
      </c>
      <c r="J10" s="2">
        <f>0.75*I10</f>
        <v>0.421875</v>
      </c>
      <c r="K10" s="2">
        <f t="shared" ref="K10:AC10" si="4">0.75*J10</f>
        <v>0.31640625</v>
      </c>
      <c r="L10" s="2">
        <f t="shared" si="4"/>
        <v>0.2373046875</v>
      </c>
      <c r="M10" s="2">
        <f t="shared" si="4"/>
        <v>0.177978515625</v>
      </c>
      <c r="N10" s="2">
        <f t="shared" si="4"/>
        <v>0.13348388671875</v>
      </c>
      <c r="O10" s="2">
        <f t="shared" si="4"/>
        <v>0.1001129150390625</v>
      </c>
      <c r="P10" s="2">
        <f t="shared" si="4"/>
        <v>7.5084686279296875E-2</v>
      </c>
      <c r="Q10" s="2">
        <f t="shared" si="4"/>
        <v>5.6313514709472656E-2</v>
      </c>
      <c r="R10" s="41">
        <f t="shared" si="4"/>
        <v>4.2235136032104492E-2</v>
      </c>
      <c r="S10" s="2">
        <f t="shared" si="4"/>
        <v>3.1676352024078369E-2</v>
      </c>
      <c r="T10" s="2">
        <f t="shared" si="4"/>
        <v>2.3757264018058777E-2</v>
      </c>
      <c r="U10" s="2">
        <f t="shared" si="4"/>
        <v>1.7817948013544083E-2</v>
      </c>
      <c r="V10" s="2">
        <f t="shared" si="4"/>
        <v>1.3363461010158062E-2</v>
      </c>
      <c r="W10" s="2">
        <f t="shared" si="4"/>
        <v>1.0022595757618546E-2</v>
      </c>
      <c r="X10" s="2">
        <f t="shared" si="4"/>
        <v>7.5169468182139099E-3</v>
      </c>
      <c r="Y10" s="2">
        <f t="shared" si="4"/>
        <v>5.6377101136604324E-3</v>
      </c>
      <c r="Z10" s="2">
        <f t="shared" si="4"/>
        <v>4.2282825852453243E-3</v>
      </c>
      <c r="AA10" s="2">
        <f t="shared" si="4"/>
        <v>3.1712119389339932E-3</v>
      </c>
      <c r="AB10" s="2">
        <f t="shared" si="4"/>
        <v>2.3784089542004949E-3</v>
      </c>
      <c r="AC10" s="2">
        <f t="shared" si="4"/>
        <v>1.7838067156503712E-3</v>
      </c>
    </row>
    <row r="11" spans="1:29" x14ac:dyDescent="0.15">
      <c r="A11" s="1" t="s">
        <v>16</v>
      </c>
      <c r="B11" s="22">
        <f>B8*B7+B10*B9</f>
        <v>6000</v>
      </c>
      <c r="C11" s="22">
        <f t="shared" ref="C11" si="5">C8*C7+C10*C9</f>
        <v>6000</v>
      </c>
      <c r="D11" s="22"/>
      <c r="F11" s="1" t="s">
        <v>25</v>
      </c>
      <c r="G11" s="24">
        <f>B5</f>
        <v>10000</v>
      </c>
      <c r="H11" s="3"/>
      <c r="R11" s="37"/>
    </row>
    <row r="12" spans="1:29" x14ac:dyDescent="0.15">
      <c r="B12" s="9"/>
      <c r="C12" s="9"/>
      <c r="D12" s="9"/>
      <c r="F12" s="1" t="s">
        <v>2</v>
      </c>
      <c r="G12" s="29">
        <f>G9-G11</f>
        <v>-5000</v>
      </c>
      <c r="H12" s="13">
        <f>H10*H9</f>
        <v>3750</v>
      </c>
      <c r="I12" s="13">
        <f>I10*I9</f>
        <v>2812.5</v>
      </c>
      <c r="J12" s="13">
        <f t="shared" ref="J12:AC12" si="6">J10*J9</f>
        <v>2109.375</v>
      </c>
      <c r="K12" s="13">
        <f t="shared" si="6"/>
        <v>1582.03125</v>
      </c>
      <c r="L12" s="13">
        <f t="shared" si="6"/>
        <v>1186.5234375</v>
      </c>
      <c r="M12" s="13">
        <f t="shared" si="6"/>
        <v>889.892578125</v>
      </c>
      <c r="N12" s="13">
        <f t="shared" si="6"/>
        <v>667.41943359375</v>
      </c>
      <c r="O12" s="13">
        <f t="shared" si="6"/>
        <v>500.5645751953125</v>
      </c>
      <c r="P12" s="13">
        <f t="shared" si="6"/>
        <v>375.42343139648438</v>
      </c>
      <c r="Q12" s="13">
        <f t="shared" si="6"/>
        <v>281.56757354736328</v>
      </c>
      <c r="R12" s="42">
        <f t="shared" si="6"/>
        <v>211.17568016052246</v>
      </c>
      <c r="S12" s="13">
        <f t="shared" si="6"/>
        <v>158.38176012039185</v>
      </c>
      <c r="T12" s="13">
        <f t="shared" si="6"/>
        <v>118.78632009029388</v>
      </c>
      <c r="U12" s="13">
        <f t="shared" si="6"/>
        <v>89.089740067720413</v>
      </c>
      <c r="V12" s="13">
        <f t="shared" si="6"/>
        <v>66.81730505079031</v>
      </c>
      <c r="W12" s="13">
        <f t="shared" si="6"/>
        <v>50.112978788092732</v>
      </c>
      <c r="X12" s="13">
        <f t="shared" si="6"/>
        <v>37.584734091069549</v>
      </c>
      <c r="Y12" s="13">
        <f t="shared" si="6"/>
        <v>28.188550568302162</v>
      </c>
      <c r="Z12" s="13">
        <f t="shared" si="6"/>
        <v>21.141412926226621</v>
      </c>
      <c r="AA12" s="13">
        <f t="shared" si="6"/>
        <v>15.856059694669966</v>
      </c>
      <c r="AB12" s="13">
        <f t="shared" si="6"/>
        <v>11.892044771002475</v>
      </c>
      <c r="AC12" s="13">
        <f t="shared" si="6"/>
        <v>8.9190335782518559</v>
      </c>
    </row>
    <row r="13" spans="1:29" x14ac:dyDescent="0.15">
      <c r="A13" s="1" t="s">
        <v>15</v>
      </c>
      <c r="B13" s="9">
        <v>6500</v>
      </c>
      <c r="C13" s="9">
        <v>6500</v>
      </c>
      <c r="D13" s="9"/>
      <c r="F13" s="1" t="s">
        <v>5</v>
      </c>
      <c r="G13" s="29">
        <f>G12</f>
        <v>-5000</v>
      </c>
      <c r="H13" s="13">
        <f>H12/(1+B20)</f>
        <v>3409.090909090909</v>
      </c>
      <c r="I13" s="13">
        <f>I12/(1+B20)^2</f>
        <v>2324.3801652892557</v>
      </c>
      <c r="J13" s="13">
        <f>J12/(1+$B$20)^J1</f>
        <v>1584.8046581517651</v>
      </c>
      <c r="K13" s="13">
        <f t="shared" ref="K13:AC13" si="7">K12/(1+$B$20)^K1</f>
        <v>1080.5486305580216</v>
      </c>
      <c r="L13" s="13">
        <f t="shared" si="7"/>
        <v>736.73770265319661</v>
      </c>
      <c r="M13" s="13">
        <f t="shared" si="7"/>
        <v>502.32116089990666</v>
      </c>
      <c r="N13" s="13">
        <f t="shared" si="7"/>
        <v>342.49170061357268</v>
      </c>
      <c r="O13" s="13">
        <f t="shared" si="7"/>
        <v>233.51706860016321</v>
      </c>
      <c r="P13" s="13">
        <f t="shared" si="7"/>
        <v>159.21618313647491</v>
      </c>
      <c r="Q13" s="13">
        <f t="shared" si="7"/>
        <v>108.55648850214197</v>
      </c>
      <c r="R13" s="43">
        <f t="shared" si="7"/>
        <v>74.015787615096784</v>
      </c>
      <c r="S13" s="13">
        <f t="shared" si="7"/>
        <v>50.465309737565995</v>
      </c>
      <c r="T13" s="13">
        <f t="shared" si="7"/>
        <v>34.408165730158629</v>
      </c>
      <c r="U13" s="13">
        <f t="shared" si="7"/>
        <v>23.460112997835427</v>
      </c>
      <c r="V13" s="13">
        <f t="shared" si="7"/>
        <v>15.995531589433245</v>
      </c>
      <c r="W13" s="13">
        <f t="shared" si="7"/>
        <v>10.906044265522667</v>
      </c>
      <c r="X13" s="13">
        <f t="shared" si="7"/>
        <v>7.4359392719472721</v>
      </c>
      <c r="Y13" s="13">
        <f t="shared" si="7"/>
        <v>5.0699585945095036</v>
      </c>
      <c r="Z13" s="13">
        <f t="shared" si="7"/>
        <v>3.4567899508019333</v>
      </c>
      <c r="AA13" s="13">
        <f t="shared" si="7"/>
        <v>2.3569022391831367</v>
      </c>
      <c r="AB13" s="13">
        <f t="shared" si="7"/>
        <v>1.6069787994430476</v>
      </c>
      <c r="AC13" s="13">
        <f t="shared" si="7"/>
        <v>1.0956673632566232</v>
      </c>
    </row>
    <row r="14" spans="1:29" x14ac:dyDescent="0.15">
      <c r="A14" s="1" t="s">
        <v>20</v>
      </c>
      <c r="B14" s="22">
        <f>B13-B11</f>
        <v>500</v>
      </c>
      <c r="C14" s="22">
        <f t="shared" ref="C14" si="8">C13-C11</f>
        <v>500</v>
      </c>
      <c r="D14" s="22"/>
      <c r="F14" s="1" t="s">
        <v>3</v>
      </c>
      <c r="G14" s="29">
        <f>G13</f>
        <v>-5000</v>
      </c>
      <c r="H14" s="13">
        <f>H12+G14</f>
        <v>-1250</v>
      </c>
      <c r="I14" s="30">
        <f>I12+H14</f>
        <v>1562.5</v>
      </c>
      <c r="J14" s="13">
        <f>J12+I14</f>
        <v>3671.875</v>
      </c>
      <c r="K14" s="13">
        <f t="shared" ref="K14:AC14" si="9">K12+J14</f>
        <v>5253.90625</v>
      </c>
      <c r="L14" s="13">
        <f t="shared" si="9"/>
        <v>6440.4296875</v>
      </c>
      <c r="M14" s="13">
        <f t="shared" si="9"/>
        <v>7330.322265625</v>
      </c>
      <c r="N14" s="13">
        <f t="shared" si="9"/>
        <v>7997.74169921875</v>
      </c>
      <c r="O14" s="13">
        <f t="shared" si="9"/>
        <v>8498.3062744140625</v>
      </c>
      <c r="P14" s="13">
        <f t="shared" si="9"/>
        <v>8873.7297058105469</v>
      </c>
      <c r="Q14" s="13">
        <f t="shared" si="9"/>
        <v>9155.2972793579102</v>
      </c>
      <c r="R14" s="42">
        <f t="shared" si="9"/>
        <v>9366.4729595184326</v>
      </c>
      <c r="S14" s="13">
        <f t="shared" si="9"/>
        <v>9524.8547196388245</v>
      </c>
      <c r="T14" s="13">
        <f t="shared" si="9"/>
        <v>9643.6410397291183</v>
      </c>
      <c r="U14" s="13">
        <f t="shared" si="9"/>
        <v>9732.7307797968388</v>
      </c>
      <c r="V14" s="13">
        <f t="shared" si="9"/>
        <v>9799.5480848476291</v>
      </c>
      <c r="W14" s="13">
        <f t="shared" si="9"/>
        <v>9849.6610636357218</v>
      </c>
      <c r="X14" s="13">
        <f t="shared" si="9"/>
        <v>9887.2457977267914</v>
      </c>
      <c r="Y14" s="13">
        <f t="shared" si="9"/>
        <v>9915.4343482950935</v>
      </c>
      <c r="Z14" s="13">
        <f t="shared" si="9"/>
        <v>9936.5757612213201</v>
      </c>
      <c r="AA14" s="13">
        <f t="shared" si="9"/>
        <v>9952.4318209159901</v>
      </c>
      <c r="AB14" s="13">
        <f t="shared" si="9"/>
        <v>9964.3238656869926</v>
      </c>
      <c r="AC14" s="13">
        <f t="shared" si="9"/>
        <v>9973.242899265244</v>
      </c>
    </row>
    <row r="15" spans="1:29" ht="15" thickBot="1" x14ac:dyDescent="0.2">
      <c r="A15" s="1" t="s">
        <v>17</v>
      </c>
      <c r="B15" s="81">
        <f>B14/B13</f>
        <v>7.6923076923076927E-2</v>
      </c>
      <c r="C15" s="81">
        <f>C14/C13</f>
        <v>7.6923076923076927E-2</v>
      </c>
      <c r="D15" s="22"/>
      <c r="F15" s="1" t="s">
        <v>6</v>
      </c>
      <c r="G15" s="29">
        <f>G14</f>
        <v>-5000</v>
      </c>
      <c r="H15" s="13">
        <f>G15+H13</f>
        <v>-1590.909090909091</v>
      </c>
      <c r="I15" s="13">
        <f t="shared" ref="I15:AC15" si="10">H15+I13</f>
        <v>733.47107438016474</v>
      </c>
      <c r="J15" s="13">
        <f t="shared" si="10"/>
        <v>2318.2757325319299</v>
      </c>
      <c r="K15" s="13">
        <f t="shared" si="10"/>
        <v>3398.8243630899515</v>
      </c>
      <c r="L15" s="13">
        <f t="shared" si="10"/>
        <v>4135.5620657431482</v>
      </c>
      <c r="M15" s="13">
        <f t="shared" si="10"/>
        <v>4637.8832266430545</v>
      </c>
      <c r="N15" s="13">
        <f t="shared" si="10"/>
        <v>4980.3749272566274</v>
      </c>
      <c r="O15" s="13">
        <f t="shared" si="10"/>
        <v>5213.8919958567903</v>
      </c>
      <c r="P15" s="13">
        <f t="shared" si="10"/>
        <v>5373.108178993265</v>
      </c>
      <c r="Q15" s="13">
        <f t="shared" si="10"/>
        <v>5481.6646674954072</v>
      </c>
      <c r="R15" s="44">
        <f t="shared" si="10"/>
        <v>5555.6804551105042</v>
      </c>
      <c r="S15" s="13">
        <f t="shared" si="10"/>
        <v>5606.14576484807</v>
      </c>
      <c r="T15" s="13">
        <f t="shared" si="10"/>
        <v>5640.5539305782286</v>
      </c>
      <c r="U15" s="13">
        <f t="shared" si="10"/>
        <v>5664.0140435760641</v>
      </c>
      <c r="V15" s="13">
        <f t="shared" si="10"/>
        <v>5680.0095751654972</v>
      </c>
      <c r="W15" s="13">
        <f t="shared" si="10"/>
        <v>5690.9156194310199</v>
      </c>
      <c r="X15" s="13">
        <f t="shared" si="10"/>
        <v>5698.3515587029669</v>
      </c>
      <c r="Y15" s="13">
        <f t="shared" si="10"/>
        <v>5703.4215172974764</v>
      </c>
      <c r="Z15" s="13">
        <f t="shared" si="10"/>
        <v>5706.8783072482784</v>
      </c>
      <c r="AA15" s="13">
        <f t="shared" si="10"/>
        <v>5709.2352094874614</v>
      </c>
      <c r="AB15" s="13">
        <f t="shared" si="10"/>
        <v>5710.8421882869043</v>
      </c>
      <c r="AC15" s="13">
        <f t="shared" si="10"/>
        <v>5711.9378556501606</v>
      </c>
    </row>
    <row r="16" spans="1:29" ht="15" thickBot="1" x14ac:dyDescent="0.2">
      <c r="A16" s="1" t="s">
        <v>19</v>
      </c>
      <c r="B16" s="19">
        <v>10</v>
      </c>
      <c r="C16" s="19">
        <v>10</v>
      </c>
      <c r="D16" s="19"/>
    </row>
    <row r="17" spans="1:29" x14ac:dyDescent="0.15">
      <c r="A17" s="1" t="s">
        <v>21</v>
      </c>
      <c r="B17" s="22">
        <f>B16*B14</f>
        <v>5000</v>
      </c>
      <c r="C17" s="22">
        <f t="shared" ref="C17" si="11">C16*C14</f>
        <v>5000</v>
      </c>
      <c r="D17" s="22"/>
      <c r="G17" s="6" t="str">
        <f>"Year "&amp;G2</f>
        <v>Year 1</v>
      </c>
      <c r="H17" s="6" t="str">
        <f t="shared" ref="H17:AC17" si="12">"Year "&amp;H2</f>
        <v>Year 2</v>
      </c>
      <c r="I17" s="6" t="str">
        <f t="shared" si="12"/>
        <v>Year 3</v>
      </c>
      <c r="J17" s="6" t="str">
        <f t="shared" si="12"/>
        <v>Year 4</v>
      </c>
      <c r="K17" s="6" t="str">
        <f t="shared" si="12"/>
        <v>Year 5</v>
      </c>
      <c r="L17" s="6" t="str">
        <f t="shared" si="12"/>
        <v>Year 6</v>
      </c>
      <c r="M17" s="55" t="str">
        <f t="shared" si="12"/>
        <v>Year 7</v>
      </c>
      <c r="N17" s="6" t="str">
        <f t="shared" si="12"/>
        <v>Year 8</v>
      </c>
      <c r="O17" s="36" t="str">
        <f t="shared" si="12"/>
        <v>Year 9</v>
      </c>
      <c r="P17" s="6" t="str">
        <f t="shared" si="12"/>
        <v>Year 10</v>
      </c>
      <c r="Q17" s="6" t="str">
        <f t="shared" si="12"/>
        <v>Year 11</v>
      </c>
      <c r="R17" s="6" t="str">
        <f t="shared" si="12"/>
        <v>Year 12</v>
      </c>
      <c r="S17" s="6" t="str">
        <f t="shared" si="12"/>
        <v>Year 13</v>
      </c>
      <c r="T17" s="6" t="str">
        <f t="shared" si="12"/>
        <v>Year 14</v>
      </c>
      <c r="U17" s="6" t="str">
        <f t="shared" si="12"/>
        <v>Year 15</v>
      </c>
      <c r="V17" s="6" t="str">
        <f t="shared" si="12"/>
        <v>Year 16</v>
      </c>
      <c r="W17" s="6" t="str">
        <f t="shared" si="12"/>
        <v>Year 17</v>
      </c>
      <c r="X17" s="6" t="str">
        <f t="shared" si="12"/>
        <v>Year 18</v>
      </c>
      <c r="Y17" s="6" t="str">
        <f t="shared" si="12"/>
        <v>Year 19</v>
      </c>
      <c r="Z17" s="6" t="str">
        <f t="shared" si="12"/>
        <v>Year 20</v>
      </c>
      <c r="AA17" s="6" t="str">
        <f t="shared" si="12"/>
        <v>Year 21</v>
      </c>
      <c r="AB17" s="6" t="str">
        <f t="shared" si="12"/>
        <v>Year 22</v>
      </c>
      <c r="AC17" s="6" t="str">
        <f t="shared" si="12"/>
        <v>Year 23</v>
      </c>
    </row>
    <row r="18" spans="1:29" x14ac:dyDescent="0.15">
      <c r="B18" s="9"/>
      <c r="C18" s="9"/>
      <c r="D18" s="9"/>
      <c r="F18" s="5" t="s">
        <v>55</v>
      </c>
      <c r="M18" s="56"/>
      <c r="O18" s="37"/>
    </row>
    <row r="19" spans="1:29" x14ac:dyDescent="0.15">
      <c r="A19" s="1" t="s">
        <v>27</v>
      </c>
      <c r="B19" s="20">
        <v>0.75</v>
      </c>
      <c r="C19" s="20">
        <v>0.65</v>
      </c>
      <c r="D19" s="20"/>
      <c r="F19" s="1" t="s">
        <v>22</v>
      </c>
      <c r="G19" s="24">
        <f>C13</f>
        <v>6500</v>
      </c>
      <c r="H19" s="24">
        <f t="shared" ref="H19:AC19" si="13">$C$13</f>
        <v>6500</v>
      </c>
      <c r="I19" s="24">
        <f t="shared" si="13"/>
        <v>6500</v>
      </c>
      <c r="J19" s="24">
        <f t="shared" si="13"/>
        <v>6500</v>
      </c>
      <c r="K19" s="24">
        <f t="shared" si="13"/>
        <v>6500</v>
      </c>
      <c r="L19" s="24">
        <f t="shared" si="13"/>
        <v>6500</v>
      </c>
      <c r="M19" s="57">
        <f t="shared" si="13"/>
        <v>6500</v>
      </c>
      <c r="N19" s="24">
        <f t="shared" si="13"/>
        <v>6500</v>
      </c>
      <c r="O19" s="38">
        <f t="shared" si="13"/>
        <v>6500</v>
      </c>
      <c r="P19" s="24">
        <f t="shared" si="13"/>
        <v>6500</v>
      </c>
      <c r="Q19" s="24">
        <f t="shared" si="13"/>
        <v>6500</v>
      </c>
      <c r="R19" s="24">
        <f t="shared" si="13"/>
        <v>6500</v>
      </c>
      <c r="S19" s="24">
        <f t="shared" si="13"/>
        <v>6500</v>
      </c>
      <c r="T19" s="24">
        <f t="shared" si="13"/>
        <v>6500</v>
      </c>
      <c r="U19" s="24">
        <f t="shared" si="13"/>
        <v>6500</v>
      </c>
      <c r="V19" s="24">
        <f t="shared" si="13"/>
        <v>6500</v>
      </c>
      <c r="W19" s="24">
        <f t="shared" si="13"/>
        <v>6500</v>
      </c>
      <c r="X19" s="24">
        <f t="shared" si="13"/>
        <v>6500</v>
      </c>
      <c r="Y19" s="24">
        <f t="shared" si="13"/>
        <v>6500</v>
      </c>
      <c r="Z19" s="24">
        <f t="shared" si="13"/>
        <v>6500</v>
      </c>
      <c r="AA19" s="24">
        <f t="shared" si="13"/>
        <v>6500</v>
      </c>
      <c r="AB19" s="24">
        <f>$C$13</f>
        <v>6500</v>
      </c>
      <c r="AC19" s="24">
        <f t="shared" si="13"/>
        <v>6500</v>
      </c>
    </row>
    <row r="20" spans="1:29" x14ac:dyDescent="0.15">
      <c r="A20" s="1" t="s">
        <v>4</v>
      </c>
      <c r="B20" s="20">
        <v>0.1</v>
      </c>
      <c r="C20" s="21"/>
      <c r="D20" s="21"/>
      <c r="F20" s="1" t="s">
        <v>23</v>
      </c>
      <c r="G20" s="24">
        <f>C11</f>
        <v>6000</v>
      </c>
      <c r="H20" s="24">
        <f t="shared" ref="H20:AC20" si="14">$C$11</f>
        <v>6000</v>
      </c>
      <c r="I20" s="24">
        <f t="shared" si="14"/>
        <v>6000</v>
      </c>
      <c r="J20" s="24">
        <f t="shared" si="14"/>
        <v>6000</v>
      </c>
      <c r="K20" s="24">
        <f t="shared" si="14"/>
        <v>6000</v>
      </c>
      <c r="L20" s="24">
        <f t="shared" si="14"/>
        <v>6000</v>
      </c>
      <c r="M20" s="57">
        <f t="shared" si="14"/>
        <v>6000</v>
      </c>
      <c r="N20" s="24">
        <f t="shared" si="14"/>
        <v>6000</v>
      </c>
      <c r="O20" s="38">
        <f t="shared" si="14"/>
        <v>6000</v>
      </c>
      <c r="P20" s="24">
        <f t="shared" si="14"/>
        <v>6000</v>
      </c>
      <c r="Q20" s="24">
        <f t="shared" si="14"/>
        <v>6000</v>
      </c>
      <c r="R20" s="24">
        <f t="shared" si="14"/>
        <v>6000</v>
      </c>
      <c r="S20" s="24">
        <f t="shared" si="14"/>
        <v>6000</v>
      </c>
      <c r="T20" s="24">
        <f t="shared" si="14"/>
        <v>6000</v>
      </c>
      <c r="U20" s="24">
        <f t="shared" si="14"/>
        <v>6000</v>
      </c>
      <c r="V20" s="24">
        <f t="shared" si="14"/>
        <v>6000</v>
      </c>
      <c r="W20" s="24">
        <f t="shared" si="14"/>
        <v>6000</v>
      </c>
      <c r="X20" s="24">
        <f t="shared" si="14"/>
        <v>6000</v>
      </c>
      <c r="Y20" s="24">
        <f t="shared" si="14"/>
        <v>6000</v>
      </c>
      <c r="Z20" s="24">
        <f t="shared" si="14"/>
        <v>6000</v>
      </c>
      <c r="AA20" s="24">
        <f t="shared" si="14"/>
        <v>6000</v>
      </c>
      <c r="AB20" s="24">
        <f>$C$11</f>
        <v>6000</v>
      </c>
      <c r="AC20" s="24">
        <f t="shared" si="14"/>
        <v>6000</v>
      </c>
    </row>
    <row r="21" spans="1:29" x14ac:dyDescent="0.15">
      <c r="F21" s="1" t="s">
        <v>24</v>
      </c>
      <c r="G21" s="24">
        <f>C14</f>
        <v>500</v>
      </c>
      <c r="H21" s="24">
        <f t="shared" ref="H21:AC21" si="15">$C$14</f>
        <v>500</v>
      </c>
      <c r="I21" s="24">
        <f t="shared" si="15"/>
        <v>500</v>
      </c>
      <c r="J21" s="24">
        <f t="shared" si="15"/>
        <v>500</v>
      </c>
      <c r="K21" s="24">
        <f t="shared" si="15"/>
        <v>500</v>
      </c>
      <c r="L21" s="24">
        <f t="shared" si="15"/>
        <v>500</v>
      </c>
      <c r="M21" s="57">
        <f t="shared" si="15"/>
        <v>500</v>
      </c>
      <c r="N21" s="24">
        <f t="shared" si="15"/>
        <v>500</v>
      </c>
      <c r="O21" s="38">
        <f t="shared" si="15"/>
        <v>500</v>
      </c>
      <c r="P21" s="24">
        <f t="shared" si="15"/>
        <v>500</v>
      </c>
      <c r="Q21" s="24">
        <f t="shared" si="15"/>
        <v>500</v>
      </c>
      <c r="R21" s="24">
        <f t="shared" si="15"/>
        <v>500</v>
      </c>
      <c r="S21" s="24">
        <f t="shared" si="15"/>
        <v>500</v>
      </c>
      <c r="T21" s="24">
        <f t="shared" si="15"/>
        <v>500</v>
      </c>
      <c r="U21" s="24">
        <f t="shared" si="15"/>
        <v>500</v>
      </c>
      <c r="V21" s="24">
        <f t="shared" si="15"/>
        <v>500</v>
      </c>
      <c r="W21" s="24">
        <f t="shared" si="15"/>
        <v>500</v>
      </c>
      <c r="X21" s="24">
        <f t="shared" si="15"/>
        <v>500</v>
      </c>
      <c r="Y21" s="24">
        <f t="shared" si="15"/>
        <v>500</v>
      </c>
      <c r="Z21" s="24">
        <f t="shared" si="15"/>
        <v>500</v>
      </c>
      <c r="AA21" s="24">
        <f t="shared" si="15"/>
        <v>500</v>
      </c>
      <c r="AB21" s="24">
        <f>$C$14</f>
        <v>500</v>
      </c>
      <c r="AC21" s="24">
        <f t="shared" si="15"/>
        <v>500</v>
      </c>
    </row>
    <row r="22" spans="1:29" x14ac:dyDescent="0.15">
      <c r="F22" s="1" t="s">
        <v>18</v>
      </c>
      <c r="G22" s="27">
        <f>C16</f>
        <v>10</v>
      </c>
      <c r="H22" s="27">
        <f t="shared" ref="H22:AC22" si="16">$C$16</f>
        <v>10</v>
      </c>
      <c r="I22" s="27">
        <f t="shared" si="16"/>
        <v>10</v>
      </c>
      <c r="J22" s="27">
        <f t="shared" si="16"/>
        <v>10</v>
      </c>
      <c r="K22" s="27">
        <f t="shared" si="16"/>
        <v>10</v>
      </c>
      <c r="L22" s="27">
        <f t="shared" si="16"/>
        <v>10</v>
      </c>
      <c r="M22" s="58">
        <f t="shared" si="16"/>
        <v>10</v>
      </c>
      <c r="N22" s="27">
        <f t="shared" si="16"/>
        <v>10</v>
      </c>
      <c r="O22" s="39">
        <f t="shared" si="16"/>
        <v>10</v>
      </c>
      <c r="P22" s="27">
        <f t="shared" si="16"/>
        <v>10</v>
      </c>
      <c r="Q22" s="27">
        <f t="shared" si="16"/>
        <v>10</v>
      </c>
      <c r="R22" s="27">
        <f t="shared" si="16"/>
        <v>10</v>
      </c>
      <c r="S22" s="27">
        <f t="shared" si="16"/>
        <v>10</v>
      </c>
      <c r="T22" s="27">
        <f t="shared" si="16"/>
        <v>10</v>
      </c>
      <c r="U22" s="27">
        <f t="shared" si="16"/>
        <v>10</v>
      </c>
      <c r="V22" s="27">
        <f t="shared" si="16"/>
        <v>10</v>
      </c>
      <c r="W22" s="27">
        <f t="shared" si="16"/>
        <v>10</v>
      </c>
      <c r="X22" s="27">
        <f t="shared" si="16"/>
        <v>10</v>
      </c>
      <c r="Y22" s="27">
        <f t="shared" si="16"/>
        <v>10</v>
      </c>
      <c r="Z22" s="27">
        <f t="shared" si="16"/>
        <v>10</v>
      </c>
      <c r="AA22" s="27">
        <f t="shared" si="16"/>
        <v>10</v>
      </c>
      <c r="AB22" s="27">
        <f>$C$16</f>
        <v>10</v>
      </c>
      <c r="AC22" s="27">
        <f t="shared" si="16"/>
        <v>10</v>
      </c>
    </row>
    <row r="23" spans="1:29" x14ac:dyDescent="0.15">
      <c r="F23" s="1" t="s">
        <v>21</v>
      </c>
      <c r="G23" s="28">
        <f>C17</f>
        <v>5000</v>
      </c>
      <c r="H23" s="28">
        <f t="shared" ref="H23:AC23" si="17">$C$17</f>
        <v>5000</v>
      </c>
      <c r="I23" s="28">
        <f t="shared" si="17"/>
        <v>5000</v>
      </c>
      <c r="J23" s="28">
        <f t="shared" si="17"/>
        <v>5000</v>
      </c>
      <c r="K23" s="28">
        <f t="shared" si="17"/>
        <v>5000</v>
      </c>
      <c r="L23" s="28">
        <f t="shared" si="17"/>
        <v>5000</v>
      </c>
      <c r="M23" s="59">
        <f t="shared" si="17"/>
        <v>5000</v>
      </c>
      <c r="N23" s="28">
        <f t="shared" si="17"/>
        <v>5000</v>
      </c>
      <c r="O23" s="40">
        <f t="shared" si="17"/>
        <v>5000</v>
      </c>
      <c r="P23" s="28">
        <f t="shared" si="17"/>
        <v>5000</v>
      </c>
      <c r="Q23" s="28">
        <f t="shared" si="17"/>
        <v>5000</v>
      </c>
      <c r="R23" s="28">
        <f t="shared" si="17"/>
        <v>5000</v>
      </c>
      <c r="S23" s="28">
        <f t="shared" si="17"/>
        <v>5000</v>
      </c>
      <c r="T23" s="28">
        <f t="shared" si="17"/>
        <v>5000</v>
      </c>
      <c r="U23" s="28">
        <f t="shared" si="17"/>
        <v>5000</v>
      </c>
      <c r="V23" s="28">
        <f t="shared" si="17"/>
        <v>5000</v>
      </c>
      <c r="W23" s="28">
        <f t="shared" si="17"/>
        <v>5000</v>
      </c>
      <c r="X23" s="28">
        <f t="shared" si="17"/>
        <v>5000</v>
      </c>
      <c r="Y23" s="28">
        <f t="shared" si="17"/>
        <v>5000</v>
      </c>
      <c r="Z23" s="28">
        <f t="shared" si="17"/>
        <v>5000</v>
      </c>
      <c r="AA23" s="28">
        <f t="shared" si="17"/>
        <v>5000</v>
      </c>
      <c r="AB23" s="28">
        <f>$C$17</f>
        <v>5000</v>
      </c>
      <c r="AC23" s="28">
        <f t="shared" si="17"/>
        <v>5000</v>
      </c>
    </row>
    <row r="24" spans="1:29" x14ac:dyDescent="0.15">
      <c r="F24" s="1" t="s">
        <v>1</v>
      </c>
      <c r="G24" s="4">
        <v>1</v>
      </c>
      <c r="H24" s="2">
        <f>G24*65%</f>
        <v>0.65</v>
      </c>
      <c r="I24" s="2">
        <f>H24*65%</f>
        <v>0.42250000000000004</v>
      </c>
      <c r="J24" s="2">
        <f t="shared" ref="J24:T24" si="18">I24*65%</f>
        <v>0.27462500000000006</v>
      </c>
      <c r="K24" s="2">
        <f t="shared" si="18"/>
        <v>0.17850625000000006</v>
      </c>
      <c r="L24" s="2">
        <f t="shared" si="18"/>
        <v>0.11602906250000004</v>
      </c>
      <c r="M24" s="60">
        <f t="shared" si="18"/>
        <v>7.5418890625000026E-2</v>
      </c>
      <c r="N24" s="2">
        <f t="shared" si="18"/>
        <v>4.9022278906250022E-2</v>
      </c>
      <c r="O24" s="41">
        <f t="shared" si="18"/>
        <v>3.1864481289062517E-2</v>
      </c>
      <c r="P24" s="2">
        <f t="shared" si="18"/>
        <v>2.0711912837890638E-2</v>
      </c>
      <c r="Q24" s="2">
        <f t="shared" si="18"/>
        <v>1.3462743344628915E-2</v>
      </c>
      <c r="R24" s="2">
        <f t="shared" si="18"/>
        <v>8.750783174008795E-3</v>
      </c>
      <c r="S24" s="2">
        <f t="shared" si="18"/>
        <v>5.6880090631057168E-3</v>
      </c>
      <c r="T24" s="2">
        <f t="shared" si="18"/>
        <v>3.6972058910187161E-3</v>
      </c>
      <c r="U24" s="2">
        <f>T24*65%</f>
        <v>2.4031838291621657E-3</v>
      </c>
      <c r="V24" s="2">
        <f>U24*65%</f>
        <v>1.5620694889554078E-3</v>
      </c>
      <c r="W24" s="2">
        <f t="shared" ref="W24:AC24" si="19">V24*65%</f>
        <v>1.0153451678210151E-3</v>
      </c>
      <c r="X24" s="2">
        <f t="shared" si="19"/>
        <v>6.5997435908365985E-4</v>
      </c>
      <c r="Y24" s="2">
        <f t="shared" si="19"/>
        <v>4.2898333340437894E-4</v>
      </c>
      <c r="Z24" s="2">
        <f t="shared" si="19"/>
        <v>2.7883916671284635E-4</v>
      </c>
      <c r="AA24" s="2">
        <f t="shared" si="19"/>
        <v>1.8124545836335014E-4</v>
      </c>
      <c r="AB24" s="2">
        <f t="shared" si="19"/>
        <v>1.178095479361776E-4</v>
      </c>
      <c r="AC24" s="2">
        <f t="shared" si="19"/>
        <v>7.6576206158515437E-5</v>
      </c>
    </row>
    <row r="25" spans="1:29" x14ac:dyDescent="0.15">
      <c r="F25" s="1" t="s">
        <v>25</v>
      </c>
      <c r="G25" s="24">
        <f>C5</f>
        <v>7500</v>
      </c>
      <c r="H25" s="3"/>
      <c r="M25" s="56"/>
      <c r="O25" s="37"/>
    </row>
    <row r="26" spans="1:29" x14ac:dyDescent="0.15">
      <c r="F26" s="1" t="s">
        <v>2</v>
      </c>
      <c r="G26" s="29">
        <f>G23-G25</f>
        <v>-2500</v>
      </c>
      <c r="H26" s="13">
        <f>H23*H24</f>
        <v>3250</v>
      </c>
      <c r="I26" s="13">
        <f t="shared" ref="I26:P26" si="20">I23*I24</f>
        <v>2112.5</v>
      </c>
      <c r="J26" s="13">
        <f t="shared" si="20"/>
        <v>1373.1250000000002</v>
      </c>
      <c r="K26" s="13">
        <f t="shared" si="20"/>
        <v>892.53125000000034</v>
      </c>
      <c r="L26" s="13">
        <f t="shared" si="20"/>
        <v>580.14531250000027</v>
      </c>
      <c r="M26" s="13">
        <f t="shared" si="20"/>
        <v>377.09445312500014</v>
      </c>
      <c r="N26" s="13">
        <f t="shared" si="20"/>
        <v>245.11139453125011</v>
      </c>
      <c r="O26" s="42">
        <f>O23*O24</f>
        <v>159.32240644531259</v>
      </c>
      <c r="P26" s="13">
        <f t="shared" si="20"/>
        <v>103.55956418945318</v>
      </c>
      <c r="Q26" s="13"/>
      <c r="R26" s="13"/>
      <c r="S26" s="13"/>
      <c r="T26" s="13"/>
      <c r="U26" s="13"/>
      <c r="V26" s="13"/>
      <c r="W26" s="13"/>
      <c r="X26" s="13"/>
      <c r="Y26" s="13"/>
      <c r="Z26" s="13"/>
      <c r="AA26" s="13"/>
      <c r="AB26" s="13"/>
      <c r="AC26" s="13"/>
    </row>
    <row r="27" spans="1:29" x14ac:dyDescent="0.15">
      <c r="A27" s="1" t="s">
        <v>30</v>
      </c>
      <c r="F27" s="1" t="s">
        <v>5</v>
      </c>
      <c r="G27" s="29">
        <f>G26</f>
        <v>-2500</v>
      </c>
      <c r="H27" s="13">
        <f>H26/(1+$B$20)^H1</f>
        <v>2954.5454545454545</v>
      </c>
      <c r="I27" s="13">
        <f t="shared" ref="I27:N27" si="21">I26/(1+$B$20)^I1</f>
        <v>1745.8677685950411</v>
      </c>
      <c r="J27" s="13">
        <f t="shared" si="21"/>
        <v>1031.6491359879788</v>
      </c>
      <c r="K27" s="13">
        <f t="shared" si="21"/>
        <v>609.61085308380586</v>
      </c>
      <c r="L27" s="13">
        <f t="shared" si="21"/>
        <v>360.22459500406706</v>
      </c>
      <c r="M27" s="13">
        <f t="shared" si="21"/>
        <v>212.85998795694869</v>
      </c>
      <c r="N27" s="13">
        <f t="shared" si="21"/>
        <v>125.78090197456058</v>
      </c>
      <c r="O27" s="43">
        <f>O26/(1+$B$20)^O1</f>
        <v>74.325078439513092</v>
      </c>
      <c r="P27" s="13">
        <f t="shared" ref="P27" si="22">P26/(1+$B$20)^P1</f>
        <v>43.919364532439545</v>
      </c>
      <c r="Q27" s="13"/>
      <c r="R27" s="13"/>
      <c r="S27" s="13"/>
      <c r="T27" s="13"/>
      <c r="U27" s="13"/>
      <c r="V27" s="13"/>
      <c r="W27" s="13"/>
      <c r="X27" s="13"/>
      <c r="Y27" s="13"/>
      <c r="Z27" s="13"/>
      <c r="AA27" s="13"/>
      <c r="AB27" s="13"/>
      <c r="AC27" s="13"/>
    </row>
    <row r="28" spans="1:29" x14ac:dyDescent="0.15">
      <c r="F28" s="1" t="s">
        <v>3</v>
      </c>
      <c r="G28" s="29">
        <f>G27</f>
        <v>-2500</v>
      </c>
      <c r="H28" s="31">
        <f>H26+G28</f>
        <v>750</v>
      </c>
      <c r="I28" s="54">
        <f t="shared" ref="I28:P28" si="23">I26+H28</f>
        <v>2862.5</v>
      </c>
      <c r="J28" s="13">
        <f t="shared" si="23"/>
        <v>4235.625</v>
      </c>
      <c r="K28" s="13">
        <f t="shared" si="23"/>
        <v>5128.15625</v>
      </c>
      <c r="L28" s="13">
        <f t="shared" si="23"/>
        <v>5708.3015625000007</v>
      </c>
      <c r="M28" s="62">
        <f t="shared" si="23"/>
        <v>6085.3960156250005</v>
      </c>
      <c r="N28" s="13">
        <f t="shared" si="23"/>
        <v>6330.5074101562504</v>
      </c>
      <c r="O28" s="42">
        <f t="shared" si="23"/>
        <v>6489.8298166015629</v>
      </c>
      <c r="P28" s="13">
        <f t="shared" si="23"/>
        <v>6593.3893807910163</v>
      </c>
      <c r="Q28" s="13"/>
      <c r="R28" s="13"/>
      <c r="S28" s="13"/>
      <c r="T28" s="13"/>
      <c r="U28" s="13"/>
      <c r="V28" s="13"/>
      <c r="W28" s="13"/>
      <c r="X28" s="13"/>
      <c r="Y28" s="13"/>
      <c r="Z28" s="13"/>
      <c r="AA28" s="13"/>
      <c r="AB28" s="13"/>
      <c r="AC28" s="13"/>
    </row>
    <row r="29" spans="1:29" ht="15" thickBot="1" x14ac:dyDescent="0.2">
      <c r="F29" s="1" t="s">
        <v>6</v>
      </c>
      <c r="G29" s="29">
        <f>G28</f>
        <v>-2500</v>
      </c>
      <c r="H29" s="13">
        <f>H27+G29</f>
        <v>454.5454545454545</v>
      </c>
      <c r="I29" s="13">
        <f t="shared" ref="I29:P29" si="24">I27+H29</f>
        <v>2200.4132231404956</v>
      </c>
      <c r="J29" s="13">
        <f t="shared" si="24"/>
        <v>3232.0623591284743</v>
      </c>
      <c r="K29" s="13">
        <f t="shared" si="24"/>
        <v>3841.6732122122803</v>
      </c>
      <c r="L29" s="13">
        <f t="shared" si="24"/>
        <v>4201.8978072163472</v>
      </c>
      <c r="M29" s="13">
        <f t="shared" si="24"/>
        <v>4414.7577951732956</v>
      </c>
      <c r="N29" s="13">
        <f t="shared" si="24"/>
        <v>4540.5386971478565</v>
      </c>
      <c r="O29" s="44">
        <f t="shared" si="24"/>
        <v>4614.8637755873697</v>
      </c>
      <c r="P29" s="13">
        <f t="shared" si="24"/>
        <v>4658.7831401198091</v>
      </c>
      <c r="Q29" s="13"/>
      <c r="R29" s="13"/>
      <c r="S29" s="13"/>
      <c r="T29" s="13"/>
      <c r="U29" s="13"/>
      <c r="V29" s="13"/>
      <c r="W29" s="13"/>
      <c r="X29" s="13"/>
      <c r="Y29" s="13"/>
      <c r="Z29" s="13"/>
      <c r="AA29" s="13"/>
      <c r="AB29" s="13"/>
      <c r="AC29" s="13"/>
    </row>
    <row r="31" spans="1:29" x14ac:dyDescent="0.15">
      <c r="G31" s="6"/>
      <c r="H31" s="55"/>
      <c r="I31" s="55"/>
      <c r="J31" s="55"/>
      <c r="K31" s="55"/>
      <c r="L31" s="55"/>
      <c r="M31" s="55"/>
      <c r="N31" s="55"/>
      <c r="O31" s="55"/>
      <c r="P31" s="55"/>
      <c r="Q31" s="55"/>
      <c r="R31" s="55"/>
      <c r="S31" s="55"/>
      <c r="T31" s="6"/>
      <c r="U31" s="6"/>
      <c r="V31" s="6"/>
      <c r="W31" s="6"/>
      <c r="X31" s="6"/>
      <c r="Y31" s="6"/>
      <c r="Z31" s="6"/>
      <c r="AA31" s="6"/>
      <c r="AB31" s="6"/>
      <c r="AC31" s="6"/>
    </row>
    <row r="32" spans="1:29" x14ac:dyDescent="0.15">
      <c r="F32" s="5"/>
      <c r="H32" s="56"/>
      <c r="I32" s="56"/>
      <c r="J32" s="56"/>
      <c r="K32" s="56"/>
      <c r="L32" s="56"/>
      <c r="M32" s="56"/>
      <c r="N32" s="56"/>
      <c r="O32" s="56"/>
      <c r="P32" s="56"/>
      <c r="Q32" s="56"/>
      <c r="R32" s="56"/>
      <c r="S32" s="56"/>
    </row>
    <row r="33" spans="6:29" x14ac:dyDescent="0.15">
      <c r="G33" s="24"/>
      <c r="H33" s="57"/>
      <c r="I33" s="57"/>
      <c r="J33" s="57"/>
      <c r="K33" s="57"/>
      <c r="L33" s="57"/>
      <c r="M33" s="57"/>
      <c r="N33" s="57"/>
      <c r="O33" s="57"/>
      <c r="P33" s="57"/>
      <c r="Q33" s="57"/>
      <c r="R33" s="57"/>
      <c r="S33" s="57"/>
      <c r="T33" s="24"/>
      <c r="U33" s="24"/>
      <c r="V33" s="24"/>
      <c r="W33" s="24"/>
      <c r="X33" s="24"/>
      <c r="Y33" s="24"/>
      <c r="Z33" s="24"/>
      <c r="AA33" s="24"/>
      <c r="AB33" s="24"/>
      <c r="AC33" s="24"/>
    </row>
    <row r="34" spans="6:29" x14ac:dyDescent="0.15">
      <c r="G34" s="24"/>
      <c r="H34" s="57"/>
      <c r="I34" s="57"/>
      <c r="J34" s="57"/>
      <c r="K34" s="57"/>
      <c r="L34" s="57"/>
      <c r="M34" s="57"/>
      <c r="N34" s="57"/>
      <c r="O34" s="57"/>
      <c r="P34" s="57"/>
      <c r="Q34" s="57"/>
      <c r="R34" s="57"/>
      <c r="S34" s="57"/>
      <c r="T34" s="24"/>
      <c r="U34" s="24"/>
      <c r="V34" s="24"/>
      <c r="W34" s="24"/>
      <c r="X34" s="24"/>
      <c r="Y34" s="24"/>
      <c r="Z34" s="24"/>
      <c r="AA34" s="24"/>
      <c r="AB34" s="24"/>
      <c r="AC34" s="24"/>
    </row>
    <row r="35" spans="6:29" x14ac:dyDescent="0.15">
      <c r="G35" s="24"/>
      <c r="H35" s="57"/>
      <c r="I35" s="57"/>
      <c r="J35" s="57"/>
      <c r="K35" s="57"/>
      <c r="L35" s="57"/>
      <c r="M35" s="57"/>
      <c r="N35" s="57"/>
      <c r="O35" s="57"/>
      <c r="P35" s="57"/>
      <c r="Q35" s="57"/>
      <c r="R35" s="57"/>
      <c r="S35" s="57"/>
      <c r="T35" s="24"/>
      <c r="U35" s="24"/>
      <c r="V35" s="24"/>
      <c r="W35" s="24"/>
      <c r="X35" s="24"/>
      <c r="Y35" s="24"/>
      <c r="Z35" s="24"/>
      <c r="AA35" s="24"/>
      <c r="AB35" s="24"/>
      <c r="AC35" s="24"/>
    </row>
    <row r="36" spans="6:29" x14ac:dyDescent="0.15">
      <c r="G36" s="27"/>
      <c r="H36" s="58"/>
      <c r="I36" s="58"/>
      <c r="J36" s="58"/>
      <c r="K36" s="58"/>
      <c r="L36" s="58"/>
      <c r="M36" s="58"/>
      <c r="N36" s="58"/>
      <c r="O36" s="58"/>
      <c r="P36" s="58"/>
      <c r="Q36" s="58"/>
      <c r="R36" s="58"/>
      <c r="S36" s="58"/>
      <c r="T36" s="27"/>
      <c r="U36" s="27"/>
      <c r="V36" s="27"/>
      <c r="W36" s="27"/>
      <c r="X36" s="27"/>
      <c r="Y36" s="27"/>
      <c r="Z36" s="27"/>
      <c r="AA36" s="27"/>
      <c r="AB36" s="27"/>
      <c r="AC36" s="27"/>
    </row>
    <row r="37" spans="6:29" x14ac:dyDescent="0.15">
      <c r="G37" s="28"/>
      <c r="H37" s="59"/>
      <c r="I37" s="59"/>
      <c r="J37" s="59"/>
      <c r="K37" s="59"/>
      <c r="L37" s="59"/>
      <c r="M37" s="59"/>
      <c r="N37" s="59"/>
      <c r="O37" s="59"/>
      <c r="P37" s="59"/>
      <c r="Q37" s="59"/>
      <c r="R37" s="59"/>
      <c r="S37" s="59"/>
      <c r="T37" s="28"/>
      <c r="U37" s="28"/>
      <c r="V37" s="28"/>
      <c r="W37" s="28"/>
      <c r="X37" s="28"/>
      <c r="Y37" s="28"/>
      <c r="Z37" s="28"/>
      <c r="AA37" s="28"/>
      <c r="AB37" s="28"/>
      <c r="AC37" s="28"/>
    </row>
    <row r="38" spans="6:29" x14ac:dyDescent="0.15">
      <c r="G38" s="4"/>
      <c r="H38" s="60"/>
      <c r="I38" s="60"/>
      <c r="J38" s="60"/>
      <c r="K38" s="60"/>
      <c r="L38" s="60"/>
      <c r="M38" s="60"/>
      <c r="N38" s="60"/>
      <c r="O38" s="60"/>
      <c r="P38" s="60"/>
      <c r="Q38" s="60"/>
      <c r="R38" s="60"/>
      <c r="S38" s="60"/>
      <c r="T38" s="2"/>
      <c r="U38" s="2"/>
      <c r="V38" s="2"/>
      <c r="W38" s="2"/>
      <c r="X38" s="2"/>
      <c r="Y38" s="2"/>
      <c r="Z38" s="2"/>
      <c r="AA38" s="2"/>
      <c r="AB38" s="2"/>
      <c r="AC38" s="2"/>
    </row>
    <row r="39" spans="6:29" x14ac:dyDescent="0.15">
      <c r="G39" s="24"/>
      <c r="H39" s="61"/>
      <c r="I39" s="61"/>
      <c r="J39" s="61"/>
      <c r="K39" s="61"/>
      <c r="L39" s="61"/>
      <c r="M39" s="61"/>
      <c r="N39" s="61"/>
      <c r="O39" s="61"/>
      <c r="P39" s="61"/>
      <c r="Q39" s="61"/>
      <c r="R39" s="61"/>
      <c r="S39" s="61"/>
      <c r="T39" s="3"/>
      <c r="U39" s="3"/>
      <c r="V39" s="3"/>
      <c r="W39" s="3"/>
      <c r="X39" s="3"/>
      <c r="Y39" s="3"/>
      <c r="Z39" s="3"/>
      <c r="AA39" s="3"/>
      <c r="AB39" s="3"/>
      <c r="AC39" s="3"/>
    </row>
    <row r="40" spans="6:29" x14ac:dyDescent="0.15">
      <c r="G40" s="29"/>
      <c r="H40" s="62"/>
      <c r="I40" s="62"/>
      <c r="J40" s="62"/>
      <c r="K40" s="62"/>
      <c r="L40" s="62"/>
      <c r="M40" s="62"/>
      <c r="N40" s="62"/>
      <c r="O40" s="62"/>
      <c r="P40" s="62"/>
      <c r="Q40" s="62"/>
      <c r="R40" s="62"/>
      <c r="S40" s="62"/>
      <c r="T40" s="13"/>
      <c r="U40" s="13"/>
      <c r="V40" s="13"/>
      <c r="W40" s="13"/>
      <c r="X40" s="13"/>
      <c r="Y40" s="13"/>
      <c r="Z40" s="13"/>
      <c r="AA40" s="13"/>
      <c r="AB40" s="13"/>
      <c r="AC40" s="13"/>
    </row>
    <row r="41" spans="6:29" x14ac:dyDescent="0.15">
      <c r="G41" s="29"/>
      <c r="H41" s="62"/>
      <c r="I41" s="62"/>
      <c r="J41" s="62"/>
      <c r="K41" s="62"/>
      <c r="L41" s="62"/>
      <c r="M41" s="62"/>
      <c r="N41" s="62"/>
      <c r="O41" s="62"/>
      <c r="P41" s="62"/>
      <c r="Q41" s="62"/>
      <c r="R41" s="62"/>
      <c r="S41" s="62"/>
      <c r="T41" s="13"/>
      <c r="U41" s="13"/>
      <c r="V41" s="13"/>
      <c r="W41" s="13"/>
      <c r="X41" s="13"/>
      <c r="Y41" s="13"/>
      <c r="Z41" s="13"/>
      <c r="AA41" s="13"/>
      <c r="AB41" s="13"/>
      <c r="AC41" s="13"/>
    </row>
    <row r="42" spans="6:29" x14ac:dyDescent="0.15">
      <c r="G42" s="29"/>
      <c r="H42" s="62"/>
      <c r="I42" s="62"/>
      <c r="J42" s="62"/>
      <c r="K42" s="62"/>
      <c r="L42" s="62"/>
      <c r="M42" s="62"/>
      <c r="N42" s="62"/>
      <c r="O42" s="62"/>
      <c r="P42" s="62"/>
      <c r="Q42" s="62"/>
      <c r="R42" s="63"/>
      <c r="S42" s="63"/>
      <c r="T42" s="32"/>
      <c r="U42" s="32"/>
      <c r="V42" s="32"/>
      <c r="W42" s="32"/>
      <c r="X42" s="32"/>
      <c r="Y42" s="32"/>
      <c r="Z42" s="32"/>
      <c r="AA42" s="32"/>
      <c r="AB42" s="32"/>
      <c r="AC42" s="32"/>
    </row>
    <row r="43" spans="6:29" x14ac:dyDescent="0.15">
      <c r="G43" s="29"/>
      <c r="H43" s="62"/>
      <c r="I43" s="62"/>
      <c r="J43" s="62"/>
      <c r="K43" s="62"/>
      <c r="L43" s="62"/>
      <c r="M43" s="62"/>
      <c r="N43" s="62"/>
      <c r="O43" s="62"/>
      <c r="P43" s="62"/>
      <c r="Q43" s="64"/>
      <c r="R43" s="62"/>
      <c r="S43" s="62"/>
      <c r="T43" s="13"/>
      <c r="U43" s="13"/>
      <c r="V43" s="13"/>
      <c r="W43" s="13"/>
      <c r="X43" s="13"/>
      <c r="Y43" s="13"/>
      <c r="Z43" s="13"/>
      <c r="AA43" s="13"/>
      <c r="AB43" s="13"/>
      <c r="AC43" s="13"/>
    </row>
    <row r="44" spans="6:29" x14ac:dyDescent="0.15">
      <c r="G44" s="29"/>
      <c r="H44" s="62"/>
      <c r="I44" s="62"/>
      <c r="J44" s="62"/>
      <c r="K44" s="62"/>
      <c r="L44" s="62"/>
      <c r="M44" s="62"/>
      <c r="N44" s="62"/>
      <c r="O44" s="62"/>
      <c r="P44" s="62"/>
      <c r="Q44" s="62"/>
      <c r="R44" s="62"/>
      <c r="S44" s="62"/>
      <c r="T44" s="13"/>
      <c r="U44" s="13"/>
      <c r="V44" s="13"/>
      <c r="W44" s="13"/>
      <c r="X44" s="13"/>
      <c r="Y44" s="13"/>
      <c r="Z44" s="13"/>
      <c r="AA44" s="13"/>
      <c r="AB44" s="13"/>
      <c r="AC44" s="13"/>
    </row>
    <row r="45" spans="6:29" x14ac:dyDescent="0.15">
      <c r="G45" s="6"/>
      <c r="H45" s="55"/>
      <c r="I45" s="55"/>
      <c r="J45" s="55"/>
      <c r="K45" s="55"/>
      <c r="L45" s="55"/>
      <c r="M45" s="55"/>
      <c r="N45" s="55"/>
      <c r="O45" s="55"/>
      <c r="P45" s="55"/>
      <c r="Q45" s="55"/>
      <c r="R45" s="55"/>
      <c r="S45" s="55"/>
      <c r="T45" s="6"/>
      <c r="U45" s="6"/>
      <c r="V45" s="6"/>
      <c r="W45" s="6"/>
      <c r="X45" s="6"/>
      <c r="Y45" s="6"/>
      <c r="Z45" s="6"/>
      <c r="AA45" s="6"/>
      <c r="AB45" s="6"/>
      <c r="AC45" s="6"/>
    </row>
    <row r="46" spans="6:29" x14ac:dyDescent="0.15">
      <c r="H46" s="56"/>
      <c r="I46" s="56"/>
      <c r="J46" s="56"/>
      <c r="K46" s="56"/>
      <c r="L46" s="56"/>
      <c r="M46" s="56"/>
      <c r="N46" s="56"/>
      <c r="O46" s="56"/>
      <c r="P46" s="56"/>
      <c r="Q46" s="56"/>
      <c r="R46" s="56"/>
      <c r="S46" s="56"/>
    </row>
    <row r="47" spans="6:29" x14ac:dyDescent="0.15">
      <c r="F47" s="5"/>
      <c r="H47" s="65"/>
      <c r="I47" s="65"/>
      <c r="J47" s="65"/>
      <c r="K47" s="65"/>
      <c r="L47" s="65"/>
      <c r="M47" s="65"/>
      <c r="N47" s="65"/>
      <c r="O47" s="65"/>
      <c r="P47" s="65"/>
      <c r="Q47" s="65"/>
      <c r="R47" s="65"/>
      <c r="S47" s="65"/>
      <c r="T47" s="11"/>
      <c r="U47" s="11"/>
      <c r="V47" s="11"/>
      <c r="W47" s="11"/>
      <c r="X47" s="11"/>
      <c r="Y47" s="11"/>
      <c r="Z47" s="11"/>
      <c r="AA47" s="11"/>
      <c r="AB47" s="11"/>
      <c r="AC47" s="11"/>
    </row>
    <row r="48" spans="6:29" x14ac:dyDescent="0.15">
      <c r="G48" s="24"/>
      <c r="H48" s="57"/>
      <c r="I48" s="57"/>
      <c r="J48" s="57"/>
      <c r="K48" s="57"/>
      <c r="L48" s="57"/>
      <c r="M48" s="57"/>
      <c r="N48" s="57"/>
      <c r="O48" s="57"/>
      <c r="P48" s="57"/>
      <c r="Q48" s="57"/>
      <c r="R48" s="57"/>
      <c r="S48" s="57"/>
      <c r="T48" s="24"/>
      <c r="U48" s="24"/>
      <c r="V48" s="24"/>
      <c r="W48" s="24"/>
      <c r="X48" s="24"/>
      <c r="Y48" s="24"/>
      <c r="Z48" s="24"/>
      <c r="AA48" s="24"/>
      <c r="AB48" s="24"/>
      <c r="AC48" s="24"/>
    </row>
    <row r="49" spans="6:29" x14ac:dyDescent="0.15">
      <c r="G49" s="24"/>
      <c r="H49" s="57"/>
      <c r="I49" s="57"/>
      <c r="J49" s="57"/>
      <c r="K49" s="57"/>
      <c r="L49" s="57"/>
      <c r="M49" s="57"/>
      <c r="N49" s="57"/>
      <c r="O49" s="57"/>
      <c r="P49" s="57"/>
      <c r="Q49" s="57"/>
      <c r="R49" s="57"/>
      <c r="S49" s="57"/>
      <c r="T49" s="24"/>
      <c r="U49" s="24"/>
      <c r="V49" s="24"/>
      <c r="W49" s="24"/>
      <c r="X49" s="24"/>
      <c r="Y49" s="24"/>
      <c r="Z49" s="24"/>
      <c r="AA49" s="24"/>
      <c r="AB49" s="24"/>
      <c r="AC49" s="24"/>
    </row>
    <row r="50" spans="6:29" x14ac:dyDescent="0.15">
      <c r="G50" s="27"/>
      <c r="H50" s="58"/>
      <c r="I50" s="58"/>
      <c r="J50" s="58"/>
      <c r="K50" s="58"/>
      <c r="L50" s="58"/>
      <c r="M50" s="58"/>
      <c r="N50" s="58"/>
      <c r="O50" s="58"/>
      <c r="P50" s="58"/>
      <c r="Q50" s="58"/>
      <c r="R50" s="58"/>
      <c r="S50" s="58"/>
      <c r="T50" s="27"/>
      <c r="U50" s="27"/>
      <c r="V50" s="27"/>
      <c r="W50" s="27"/>
      <c r="X50" s="27"/>
      <c r="Y50" s="27"/>
      <c r="Z50" s="27"/>
      <c r="AA50" s="27"/>
      <c r="AB50" s="27"/>
      <c r="AC50" s="27"/>
    </row>
    <row r="51" spans="6:29" x14ac:dyDescent="0.15">
      <c r="G51" s="33"/>
      <c r="H51" s="66"/>
      <c r="I51" s="66"/>
      <c r="J51" s="66"/>
      <c r="K51" s="66"/>
      <c r="L51" s="66"/>
      <c r="M51" s="66"/>
      <c r="N51" s="66"/>
      <c r="O51" s="66"/>
      <c r="P51" s="66"/>
      <c r="Q51" s="66"/>
      <c r="R51" s="66"/>
      <c r="S51" s="66"/>
      <c r="T51" s="33"/>
      <c r="U51" s="33"/>
      <c r="V51" s="33"/>
      <c r="W51" s="33"/>
      <c r="X51" s="33"/>
      <c r="Y51" s="33"/>
      <c r="Z51" s="33"/>
      <c r="AA51" s="33"/>
      <c r="AB51" s="33"/>
      <c r="AC51" s="33"/>
    </row>
    <row r="52" spans="6:29" x14ac:dyDescent="0.15">
      <c r="G52" s="24"/>
      <c r="H52" s="57"/>
      <c r="I52" s="57"/>
      <c r="J52" s="57"/>
      <c r="K52" s="57"/>
      <c r="L52" s="57"/>
      <c r="M52" s="57"/>
      <c r="N52" s="57"/>
      <c r="O52" s="57"/>
      <c r="P52" s="57"/>
      <c r="Q52" s="57"/>
      <c r="R52" s="57"/>
      <c r="S52" s="57"/>
      <c r="T52" s="24"/>
      <c r="U52" s="24"/>
      <c r="V52" s="24"/>
      <c r="W52" s="24"/>
      <c r="X52" s="24"/>
      <c r="Y52" s="24"/>
      <c r="Z52" s="24"/>
      <c r="AA52" s="24"/>
      <c r="AB52" s="24"/>
      <c r="AC52" s="24"/>
    </row>
    <row r="53" spans="6:29" x14ac:dyDescent="0.15">
      <c r="G53" s="4"/>
      <c r="H53" s="60"/>
      <c r="I53" s="60"/>
      <c r="J53" s="60"/>
      <c r="K53" s="60"/>
      <c r="L53" s="60"/>
      <c r="M53" s="60"/>
      <c r="N53" s="60"/>
      <c r="O53" s="60"/>
      <c r="P53" s="60"/>
      <c r="Q53" s="60"/>
      <c r="R53" s="60"/>
      <c r="S53" s="60"/>
      <c r="T53" s="2"/>
      <c r="U53" s="2"/>
      <c r="V53" s="2"/>
      <c r="W53" s="2"/>
      <c r="X53" s="2"/>
      <c r="Y53" s="2"/>
      <c r="Z53" s="2"/>
      <c r="AA53" s="2"/>
      <c r="AB53" s="2"/>
      <c r="AC53" s="2"/>
    </row>
    <row r="54" spans="6:29" x14ac:dyDescent="0.15">
      <c r="G54" s="29"/>
      <c r="H54" s="62"/>
      <c r="I54" s="62"/>
      <c r="J54" s="62"/>
      <c r="K54" s="62"/>
      <c r="L54" s="62"/>
      <c r="M54" s="62"/>
      <c r="N54" s="62"/>
      <c r="O54" s="62"/>
      <c r="P54" s="62"/>
      <c r="Q54" s="62"/>
      <c r="R54" s="62"/>
      <c r="S54" s="62"/>
      <c r="T54" s="13"/>
      <c r="U54" s="13"/>
      <c r="V54" s="13"/>
      <c r="W54" s="13"/>
      <c r="X54" s="13"/>
      <c r="Y54" s="13"/>
      <c r="Z54" s="13"/>
      <c r="AA54" s="13"/>
      <c r="AB54" s="13"/>
      <c r="AC54" s="13"/>
    </row>
    <row r="55" spans="6:29" x14ac:dyDescent="0.15">
      <c r="G55" s="29"/>
      <c r="H55" s="62"/>
      <c r="I55" s="62"/>
      <c r="J55" s="62"/>
      <c r="K55" s="62"/>
      <c r="L55" s="62"/>
      <c r="M55" s="62"/>
      <c r="N55" s="62"/>
      <c r="O55" s="62"/>
      <c r="P55" s="62"/>
      <c r="Q55" s="62"/>
      <c r="R55" s="62"/>
      <c r="S55" s="62"/>
      <c r="T55" s="13"/>
      <c r="U55" s="13"/>
      <c r="V55" s="13"/>
      <c r="W55" s="13"/>
      <c r="X55" s="13"/>
      <c r="Y55" s="13"/>
      <c r="Z55" s="13"/>
      <c r="AA55" s="13"/>
      <c r="AB55" s="13"/>
      <c r="AC55" s="13"/>
    </row>
    <row r="56" spans="6:29" x14ac:dyDescent="0.15">
      <c r="G56" s="29"/>
      <c r="H56" s="62"/>
      <c r="I56" s="62"/>
      <c r="J56" s="62"/>
      <c r="K56" s="62"/>
      <c r="L56" s="62"/>
      <c r="M56" s="62"/>
      <c r="N56" s="62"/>
      <c r="O56" s="62"/>
      <c r="P56" s="62"/>
      <c r="Q56" s="62"/>
      <c r="R56" s="62"/>
      <c r="S56" s="62"/>
      <c r="T56" s="13"/>
      <c r="U56" s="13"/>
      <c r="V56" s="13"/>
      <c r="W56" s="13"/>
      <c r="X56" s="13"/>
      <c r="Y56" s="13"/>
      <c r="Z56" s="13"/>
      <c r="AA56" s="13"/>
      <c r="AB56" s="13"/>
      <c r="AC56" s="13"/>
    </row>
    <row r="57" spans="6:29" s="8" customFormat="1" x14ac:dyDescent="0.15">
      <c r="G57" s="34"/>
      <c r="H57" s="63"/>
      <c r="I57" s="63"/>
      <c r="J57" s="63"/>
      <c r="K57" s="63"/>
      <c r="L57" s="63"/>
      <c r="M57" s="63"/>
      <c r="N57" s="63"/>
      <c r="O57" s="63"/>
      <c r="P57" s="63"/>
      <c r="Q57" s="63"/>
      <c r="R57" s="63"/>
      <c r="S57" s="63"/>
      <c r="T57" s="32"/>
      <c r="U57" s="32"/>
      <c r="V57" s="32"/>
      <c r="W57" s="32"/>
      <c r="X57" s="32"/>
      <c r="Y57" s="32"/>
      <c r="Z57" s="32"/>
      <c r="AA57" s="32"/>
      <c r="AB57" s="32"/>
      <c r="AC57" s="32"/>
    </row>
    <row r="58" spans="6:29" s="8" customFormat="1" ht="15" customHeight="1" x14ac:dyDescent="0.15">
      <c r="G58" s="34"/>
      <c r="H58" s="63"/>
      <c r="I58" s="63"/>
      <c r="J58" s="63"/>
      <c r="K58" s="63"/>
      <c r="L58" s="63"/>
      <c r="M58" s="63"/>
      <c r="N58" s="63"/>
      <c r="O58" s="63"/>
      <c r="P58" s="63"/>
      <c r="Q58" s="67"/>
      <c r="R58" s="63"/>
      <c r="S58" s="63"/>
      <c r="T58" s="32"/>
      <c r="U58" s="32"/>
      <c r="V58" s="32"/>
      <c r="W58" s="32"/>
      <c r="X58" s="32"/>
      <c r="Y58" s="32"/>
      <c r="Z58" s="32"/>
      <c r="AA58" s="32"/>
      <c r="AB58" s="32"/>
      <c r="AC58" s="32"/>
    </row>
    <row r="59" spans="6:29" s="8" customFormat="1" ht="15" customHeight="1" x14ac:dyDescent="0.15">
      <c r="G59" s="34"/>
      <c r="H59" s="63"/>
      <c r="I59" s="63"/>
      <c r="J59" s="63"/>
      <c r="K59" s="63"/>
      <c r="L59" s="63"/>
      <c r="M59" s="63"/>
      <c r="N59" s="63"/>
      <c r="O59" s="63"/>
      <c r="P59" s="63"/>
      <c r="Q59" s="63"/>
      <c r="R59" s="63"/>
      <c r="S59" s="63"/>
      <c r="T59" s="32"/>
      <c r="U59" s="32"/>
      <c r="V59" s="32"/>
      <c r="W59" s="32"/>
      <c r="X59" s="32"/>
      <c r="Y59" s="32"/>
      <c r="Z59" s="32"/>
      <c r="AA59" s="32"/>
      <c r="AB59" s="32"/>
      <c r="AC59" s="32"/>
    </row>
    <row r="60" spans="6:29" x14ac:dyDescent="0.15">
      <c r="G60" s="6"/>
      <c r="H60" s="55"/>
      <c r="I60" s="55"/>
      <c r="J60" s="55"/>
      <c r="K60" s="55"/>
      <c r="L60" s="6"/>
      <c r="M60" s="6"/>
      <c r="N60" s="6"/>
      <c r="O60" s="6"/>
      <c r="P60" s="6"/>
      <c r="Q60" s="6"/>
      <c r="R60" s="6"/>
      <c r="S60" s="6"/>
      <c r="T60" s="6"/>
      <c r="U60" s="6"/>
      <c r="V60" s="6"/>
      <c r="W60" s="6"/>
      <c r="X60" s="6"/>
      <c r="Y60" s="6"/>
      <c r="Z60" s="6"/>
      <c r="AA60" s="6"/>
      <c r="AB60" s="6"/>
      <c r="AC60" s="6"/>
    </row>
    <row r="61" spans="6:29" x14ac:dyDescent="0.15">
      <c r="H61" s="56"/>
      <c r="I61" s="56"/>
      <c r="J61" s="56"/>
      <c r="K61" s="56"/>
    </row>
    <row r="62" spans="6:29" x14ac:dyDescent="0.15">
      <c r="F62" s="5"/>
      <c r="H62" s="65"/>
      <c r="I62" s="65"/>
      <c r="J62" s="65"/>
      <c r="K62" s="65"/>
      <c r="L62" s="11"/>
      <c r="M62" s="11"/>
      <c r="N62" s="11"/>
      <c r="O62" s="11"/>
      <c r="P62" s="11"/>
      <c r="Q62" s="11"/>
      <c r="R62" s="11"/>
      <c r="S62" s="11"/>
      <c r="T62" s="11"/>
      <c r="U62" s="11"/>
      <c r="V62" s="11"/>
      <c r="W62" s="11"/>
      <c r="X62" s="11"/>
      <c r="Y62" s="11"/>
      <c r="Z62" s="11"/>
      <c r="AA62" s="11"/>
      <c r="AB62" s="11"/>
      <c r="AC62" s="11"/>
    </row>
    <row r="63" spans="6:29" x14ac:dyDescent="0.15">
      <c r="G63" s="24"/>
      <c r="H63" s="57"/>
      <c r="I63" s="57"/>
      <c r="J63" s="57"/>
      <c r="K63" s="57"/>
      <c r="L63" s="24"/>
      <c r="M63" s="24"/>
      <c r="N63" s="24"/>
      <c r="O63" s="24"/>
      <c r="P63" s="24"/>
      <c r="Q63" s="24"/>
      <c r="R63" s="24"/>
      <c r="S63" s="24"/>
      <c r="T63" s="24"/>
      <c r="U63" s="24"/>
      <c r="V63" s="24"/>
      <c r="W63" s="24"/>
      <c r="X63" s="24"/>
      <c r="Y63" s="11"/>
      <c r="Z63" s="11"/>
      <c r="AA63" s="11"/>
      <c r="AB63" s="11"/>
      <c r="AC63" s="11"/>
    </row>
    <row r="64" spans="6:29" x14ac:dyDescent="0.15">
      <c r="G64" s="24"/>
      <c r="H64" s="57"/>
      <c r="I64" s="57"/>
      <c r="J64" s="57"/>
      <c r="K64" s="57"/>
      <c r="L64" s="24"/>
      <c r="M64" s="24"/>
      <c r="N64" s="24"/>
      <c r="O64" s="24"/>
      <c r="P64" s="24"/>
      <c r="Q64" s="24"/>
      <c r="R64" s="24"/>
      <c r="S64" s="24"/>
      <c r="T64" s="24"/>
      <c r="U64" s="24"/>
      <c r="V64" s="24"/>
      <c r="W64" s="24"/>
      <c r="X64" s="24"/>
      <c r="Y64" s="11"/>
      <c r="Z64" s="11"/>
      <c r="AA64" s="11"/>
      <c r="AB64" s="11"/>
      <c r="AC64" s="11"/>
    </row>
    <row r="65" spans="7:29" x14ac:dyDescent="0.15">
      <c r="G65" s="24"/>
      <c r="H65" s="57"/>
      <c r="I65" s="57"/>
      <c r="J65" s="57"/>
      <c r="K65" s="57"/>
      <c r="L65" s="24"/>
      <c r="M65" s="24"/>
      <c r="N65" s="24"/>
      <c r="O65" s="24"/>
      <c r="P65" s="24"/>
      <c r="Q65" s="24"/>
      <c r="R65" s="24"/>
      <c r="S65" s="24"/>
      <c r="T65" s="24"/>
      <c r="U65" s="24"/>
      <c r="V65" s="24"/>
      <c r="W65" s="24"/>
      <c r="X65" s="24"/>
      <c r="Y65" s="3"/>
      <c r="Z65" s="3"/>
      <c r="AA65" s="3"/>
      <c r="AB65" s="3"/>
      <c r="AC65" s="3"/>
    </row>
    <row r="66" spans="7:29" x14ac:dyDescent="0.15">
      <c r="G66" s="27"/>
      <c r="H66" s="58"/>
      <c r="I66" s="58"/>
      <c r="J66" s="58"/>
      <c r="K66" s="58"/>
      <c r="L66" s="27"/>
      <c r="M66" s="27"/>
      <c r="N66" s="27"/>
      <c r="O66" s="27"/>
      <c r="P66" s="27"/>
      <c r="Q66" s="27"/>
      <c r="R66" s="27"/>
      <c r="S66" s="27"/>
      <c r="T66" s="27"/>
      <c r="U66" s="27"/>
      <c r="V66" s="27"/>
      <c r="W66" s="27"/>
      <c r="X66" s="27"/>
      <c r="Y66" s="12"/>
      <c r="Z66" s="12"/>
      <c r="AA66" s="12"/>
      <c r="AB66" s="12"/>
      <c r="AC66" s="12"/>
    </row>
    <row r="67" spans="7:29" x14ac:dyDescent="0.15">
      <c r="G67" s="24"/>
      <c r="H67" s="57"/>
      <c r="I67" s="57"/>
      <c r="J67" s="57"/>
      <c r="K67" s="57"/>
      <c r="L67" s="24"/>
      <c r="M67" s="24"/>
      <c r="N67" s="24"/>
      <c r="O67" s="24"/>
      <c r="P67" s="24"/>
      <c r="Q67" s="24"/>
      <c r="R67" s="24"/>
      <c r="S67" s="24"/>
      <c r="T67" s="24"/>
      <c r="U67" s="24"/>
      <c r="V67" s="24"/>
      <c r="W67" s="24"/>
      <c r="X67" s="24"/>
      <c r="Y67" s="2"/>
      <c r="Z67" s="2"/>
      <c r="AA67" s="2"/>
      <c r="AB67" s="2"/>
      <c r="AC67" s="2"/>
    </row>
    <row r="68" spans="7:29" x14ac:dyDescent="0.15">
      <c r="G68" s="51"/>
      <c r="H68" s="68"/>
      <c r="I68" s="68"/>
      <c r="J68" s="68"/>
      <c r="K68" s="68"/>
      <c r="L68" s="52"/>
      <c r="M68" s="52"/>
      <c r="N68" s="52"/>
      <c r="O68" s="52"/>
      <c r="P68" s="52"/>
      <c r="Q68" s="52"/>
      <c r="R68" s="52"/>
      <c r="S68" s="52"/>
      <c r="T68" s="52"/>
      <c r="U68" s="52"/>
      <c r="V68" s="52"/>
      <c r="W68" s="52"/>
      <c r="X68" s="52"/>
      <c r="Y68" s="52"/>
      <c r="Z68" s="52"/>
      <c r="AA68" s="52"/>
      <c r="AB68" s="52"/>
      <c r="AC68" s="52"/>
    </row>
    <row r="69" spans="7:29" x14ac:dyDescent="0.15">
      <c r="G69" s="29"/>
      <c r="H69" s="62"/>
      <c r="I69" s="62"/>
      <c r="J69" s="62"/>
      <c r="K69" s="62"/>
      <c r="L69" s="13"/>
      <c r="M69" s="13"/>
      <c r="N69" s="13"/>
      <c r="O69" s="13"/>
      <c r="P69" s="13"/>
      <c r="Q69" s="13"/>
      <c r="R69" s="13"/>
      <c r="S69" s="13"/>
      <c r="T69" s="13"/>
      <c r="U69" s="13"/>
      <c r="V69" s="13"/>
      <c r="W69" s="13"/>
      <c r="X69" s="13"/>
      <c r="Y69" s="13"/>
      <c r="Z69" s="13"/>
      <c r="AA69" s="13"/>
      <c r="AB69" s="13"/>
      <c r="AC69" s="13"/>
    </row>
    <row r="70" spans="7:29" x14ac:dyDescent="0.15">
      <c r="G70" s="29"/>
      <c r="H70" s="62"/>
      <c r="I70" s="62"/>
      <c r="J70" s="62"/>
      <c r="K70" s="62"/>
      <c r="L70" s="13"/>
      <c r="M70" s="13"/>
      <c r="N70" s="13"/>
      <c r="O70" s="13"/>
      <c r="P70" s="13"/>
      <c r="Q70" s="13"/>
      <c r="R70" s="13"/>
      <c r="S70" s="13"/>
      <c r="T70" s="13"/>
      <c r="U70" s="13"/>
      <c r="V70" s="13"/>
      <c r="W70" s="13"/>
      <c r="X70" s="13"/>
      <c r="Y70" s="13"/>
      <c r="Z70" s="13"/>
      <c r="AA70" s="13"/>
      <c r="AB70" s="13"/>
      <c r="AC70" s="13"/>
    </row>
    <row r="71" spans="7:29" x14ac:dyDescent="0.15">
      <c r="G71" s="29"/>
      <c r="H71" s="62"/>
      <c r="I71" s="62"/>
      <c r="J71" s="62"/>
      <c r="K71" s="62"/>
      <c r="L71" s="13"/>
      <c r="M71" s="13"/>
      <c r="N71" s="13"/>
      <c r="O71" s="13"/>
      <c r="P71" s="13"/>
      <c r="Q71" s="13"/>
      <c r="R71" s="13"/>
      <c r="S71" s="13"/>
      <c r="T71" s="13"/>
      <c r="U71" s="13"/>
      <c r="V71" s="13"/>
      <c r="W71" s="13"/>
      <c r="X71" s="13"/>
      <c r="Y71" s="13"/>
      <c r="Z71" s="13"/>
      <c r="AA71" s="13"/>
      <c r="AB71" s="13"/>
      <c r="AC71" s="13"/>
    </row>
    <row r="72" spans="7:29" x14ac:dyDescent="0.15">
      <c r="G72" s="29"/>
      <c r="H72" s="62"/>
      <c r="I72" s="62"/>
      <c r="J72" s="62"/>
      <c r="K72" s="62"/>
      <c r="L72" s="13"/>
      <c r="M72" s="13"/>
      <c r="N72" s="13"/>
      <c r="O72" s="13"/>
      <c r="P72" s="13"/>
      <c r="Q72" s="13"/>
      <c r="R72" s="13"/>
      <c r="S72" s="13"/>
      <c r="T72" s="13"/>
      <c r="U72" s="13"/>
      <c r="V72" s="13"/>
      <c r="W72" s="13"/>
      <c r="X72" s="13"/>
      <c r="Y72" s="13"/>
      <c r="Z72" s="13"/>
      <c r="AA72" s="13"/>
      <c r="AB72" s="13"/>
      <c r="AC72" s="13"/>
    </row>
    <row r="73" spans="7:29" x14ac:dyDescent="0.15">
      <c r="G73" s="29"/>
      <c r="H73" s="62"/>
      <c r="I73" s="62"/>
      <c r="J73" s="64"/>
      <c r="K73" s="62"/>
      <c r="L73" s="13"/>
      <c r="M73" s="13"/>
      <c r="N73" s="13"/>
      <c r="O73" s="13"/>
      <c r="P73" s="13"/>
      <c r="Q73" s="13"/>
    </row>
    <row r="74" spans="7:29" x14ac:dyDescent="0.15">
      <c r="H74" s="56"/>
      <c r="I74" s="56"/>
      <c r="J74" s="56"/>
      <c r="K74" s="56"/>
    </row>
    <row r="75" spans="7:29" x14ac:dyDescent="0.15">
      <c r="H75" s="56"/>
      <c r="I75" s="56"/>
      <c r="J75" s="56"/>
      <c r="K75" s="56"/>
    </row>
    <row r="76" spans="7:29" x14ac:dyDescent="0.15">
      <c r="H76" s="56"/>
      <c r="I76" s="56"/>
      <c r="J76" s="56"/>
      <c r="K76" s="56"/>
    </row>
    <row r="77" spans="7:29" x14ac:dyDescent="0.15">
      <c r="H77" s="56"/>
      <c r="I77" s="56"/>
      <c r="J77" s="56"/>
      <c r="K77" s="5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59"/>
  <sheetViews>
    <sheetView zoomScale="130" zoomScaleNormal="130" workbookViewId="0"/>
  </sheetViews>
  <sheetFormatPr baseColWidth="10" defaultColWidth="9" defaultRowHeight="14" x14ac:dyDescent="0.15"/>
  <cols>
    <col min="1" max="1" width="24" style="1" bestFit="1" customWidth="1"/>
    <col min="2" max="2" width="17.83203125" style="1" customWidth="1"/>
    <col min="3" max="3" width="14.1640625" style="1" customWidth="1"/>
    <col min="4" max="4" width="4.5" style="1" customWidth="1"/>
    <col min="5" max="5" width="28.1640625" style="1" customWidth="1"/>
    <col min="6" max="6" width="12.83203125" style="1" customWidth="1"/>
    <col min="7" max="7" width="11.83203125" style="1" customWidth="1"/>
    <col min="8" max="8" width="10.5" style="1" customWidth="1"/>
    <col min="9" max="9" width="9" style="25" bestFit="1" customWidth="1"/>
    <col min="10" max="10" width="9" style="1" bestFit="1" customWidth="1"/>
    <col min="11" max="11" width="9.6640625" style="1" bestFit="1" customWidth="1"/>
    <col min="12" max="13" width="8" style="1" bestFit="1" customWidth="1"/>
    <col min="14" max="14" width="8.5" style="1" bestFit="1" customWidth="1"/>
    <col min="15" max="16" width="9.33203125" style="1" customWidth="1"/>
    <col min="17" max="17" width="9.6640625" style="1" customWidth="1"/>
    <col min="18" max="18" width="8.6640625" style="1" customWidth="1"/>
    <col min="19" max="19" width="9.33203125" style="1" customWidth="1"/>
    <col min="20" max="20" width="8.5" style="1" customWidth="1"/>
    <col min="21" max="21" width="8.1640625" style="1" bestFit="1" customWidth="1"/>
    <col min="22" max="22" width="8.6640625" style="1" customWidth="1"/>
    <col min="23" max="28" width="8" style="1" bestFit="1" customWidth="1"/>
    <col min="29" max="29" width="9.33203125" style="1" customWidth="1"/>
    <col min="30" max="31" width="8" style="1" bestFit="1" customWidth="1"/>
    <col min="32" max="16384" width="9" style="1"/>
  </cols>
  <sheetData>
    <row r="1" spans="1:31" x14ac:dyDescent="0.15">
      <c r="I1" s="25">
        <v>0</v>
      </c>
      <c r="J1" s="1">
        <f>I1+1</f>
        <v>1</v>
      </c>
      <c r="K1" s="1">
        <f t="shared" ref="H1:Z2" si="0">J1+1</f>
        <v>2</v>
      </c>
      <c r="L1" s="1">
        <f t="shared" si="0"/>
        <v>3</v>
      </c>
      <c r="M1" s="1">
        <f t="shared" si="0"/>
        <v>4</v>
      </c>
      <c r="N1" s="1">
        <f t="shared" si="0"/>
        <v>5</v>
      </c>
      <c r="O1" s="1">
        <f t="shared" si="0"/>
        <v>6</v>
      </c>
      <c r="P1" s="1">
        <f t="shared" si="0"/>
        <v>7</v>
      </c>
      <c r="Q1" s="1">
        <f t="shared" si="0"/>
        <v>8</v>
      </c>
      <c r="R1" s="1">
        <f t="shared" si="0"/>
        <v>9</v>
      </c>
      <c r="S1" s="1">
        <f t="shared" si="0"/>
        <v>10</v>
      </c>
      <c r="T1" s="1">
        <f t="shared" si="0"/>
        <v>11</v>
      </c>
      <c r="U1" s="1">
        <f t="shared" si="0"/>
        <v>12</v>
      </c>
      <c r="V1" s="1">
        <f t="shared" si="0"/>
        <v>13</v>
      </c>
      <c r="W1" s="1">
        <f t="shared" si="0"/>
        <v>14</v>
      </c>
      <c r="X1" s="1">
        <f t="shared" si="0"/>
        <v>15</v>
      </c>
      <c r="Y1" s="1">
        <f t="shared" si="0"/>
        <v>16</v>
      </c>
      <c r="Z1" s="1">
        <f t="shared" si="0"/>
        <v>17</v>
      </c>
      <c r="AA1" s="1">
        <f t="shared" ref="X1:AE2" si="1">Z1+1</f>
        <v>18</v>
      </c>
      <c r="AB1" s="1">
        <f t="shared" si="1"/>
        <v>19</v>
      </c>
      <c r="AC1" s="1">
        <f t="shared" si="1"/>
        <v>20</v>
      </c>
      <c r="AD1" s="1">
        <f t="shared" si="1"/>
        <v>21</v>
      </c>
      <c r="AE1" s="1">
        <f t="shared" si="1"/>
        <v>22</v>
      </c>
    </row>
    <row r="2" spans="1:31" ht="46" thickBot="1" x14ac:dyDescent="0.2">
      <c r="B2" s="23" t="s">
        <v>29</v>
      </c>
      <c r="C2" s="23" t="s">
        <v>56</v>
      </c>
      <c r="D2" s="23"/>
      <c r="F2" s="26">
        <f>I1+1</f>
        <v>1</v>
      </c>
      <c r="G2" s="7">
        <f>F2+1</f>
        <v>2</v>
      </c>
      <c r="H2" s="7">
        <f t="shared" si="0"/>
        <v>3</v>
      </c>
      <c r="I2" s="7">
        <f t="shared" si="0"/>
        <v>4</v>
      </c>
      <c r="J2" s="7">
        <f t="shared" si="0"/>
        <v>5</v>
      </c>
      <c r="K2" s="7">
        <f t="shared" si="0"/>
        <v>6</v>
      </c>
      <c r="L2" s="7">
        <f t="shared" si="0"/>
        <v>7</v>
      </c>
      <c r="M2" s="7">
        <f t="shared" si="0"/>
        <v>8</v>
      </c>
      <c r="N2" s="7">
        <f t="shared" si="0"/>
        <v>9</v>
      </c>
      <c r="O2" s="7">
        <f t="shared" si="0"/>
        <v>10</v>
      </c>
      <c r="P2" s="7">
        <f t="shared" si="0"/>
        <v>11</v>
      </c>
      <c r="Q2" s="7">
        <f t="shared" si="0"/>
        <v>12</v>
      </c>
      <c r="R2" s="7">
        <f t="shared" si="0"/>
        <v>13</v>
      </c>
      <c r="S2" s="7">
        <f t="shared" si="0"/>
        <v>14</v>
      </c>
      <c r="T2" s="7">
        <f t="shared" si="0"/>
        <v>15</v>
      </c>
      <c r="U2" s="7">
        <f t="shared" si="0"/>
        <v>16</v>
      </c>
      <c r="V2" s="7">
        <f t="shared" si="0"/>
        <v>17</v>
      </c>
      <c r="W2" s="7">
        <f t="shared" si="0"/>
        <v>18</v>
      </c>
      <c r="X2" s="7">
        <f t="shared" si="1"/>
        <v>19</v>
      </c>
      <c r="Y2" s="7">
        <f t="shared" si="1"/>
        <v>20</v>
      </c>
      <c r="Z2" s="7">
        <f t="shared" si="1"/>
        <v>21</v>
      </c>
      <c r="AA2" s="7">
        <f t="shared" si="1"/>
        <v>22</v>
      </c>
      <c r="AB2" s="7">
        <f t="shared" si="1"/>
        <v>23</v>
      </c>
    </row>
    <row r="3" spans="1:31" x14ac:dyDescent="0.15">
      <c r="A3" s="1" t="s">
        <v>10</v>
      </c>
      <c r="B3" s="9">
        <v>12500</v>
      </c>
      <c r="C3" s="9">
        <v>12500</v>
      </c>
      <c r="D3" s="9"/>
      <c r="F3" s="6" t="s">
        <v>32</v>
      </c>
      <c r="G3" s="6" t="s">
        <v>33</v>
      </c>
      <c r="H3" s="6" t="s">
        <v>34</v>
      </c>
      <c r="I3" s="6" t="s">
        <v>35</v>
      </c>
      <c r="J3" s="6" t="s">
        <v>36</v>
      </c>
      <c r="K3" s="6" t="s">
        <v>37</v>
      </c>
      <c r="L3" s="6" t="s">
        <v>38</v>
      </c>
      <c r="M3" s="6" t="s">
        <v>39</v>
      </c>
      <c r="N3" s="6" t="s">
        <v>40</v>
      </c>
      <c r="O3" s="6" t="s">
        <v>41</v>
      </c>
      <c r="P3" s="55" t="s">
        <v>42</v>
      </c>
      <c r="Q3" s="6" t="s">
        <v>43</v>
      </c>
      <c r="R3" s="6" t="s">
        <v>44</v>
      </c>
      <c r="S3" s="6" t="s">
        <v>45</v>
      </c>
      <c r="T3" s="36" t="s">
        <v>46</v>
      </c>
      <c r="U3" s="55" t="s">
        <v>47</v>
      </c>
      <c r="V3" s="6" t="s">
        <v>48</v>
      </c>
      <c r="W3" s="6" t="s">
        <v>49</v>
      </c>
      <c r="X3" s="6" t="s">
        <v>50</v>
      </c>
      <c r="Y3" s="6" t="s">
        <v>51</v>
      </c>
      <c r="Z3" s="6" t="s">
        <v>52</v>
      </c>
      <c r="AA3" s="6" t="s">
        <v>53</v>
      </c>
      <c r="AB3" s="6" t="s">
        <v>54</v>
      </c>
    </row>
    <row r="4" spans="1:31" x14ac:dyDescent="0.15">
      <c r="A4" s="10" t="s">
        <v>0</v>
      </c>
      <c r="B4" s="14">
        <v>0.25</v>
      </c>
      <c r="C4" s="14">
        <v>0.25</v>
      </c>
      <c r="D4" s="71"/>
      <c r="F4" s="25"/>
      <c r="I4" s="1"/>
      <c r="P4" s="56"/>
      <c r="T4" s="37"/>
      <c r="U4" s="73"/>
    </row>
    <row r="5" spans="1:31" x14ac:dyDescent="0.15">
      <c r="A5" s="1" t="s">
        <v>26</v>
      </c>
      <c r="B5" s="22">
        <f t="shared" ref="B5:C5" si="2">B3/B4</f>
        <v>50000</v>
      </c>
      <c r="C5" s="22">
        <f t="shared" si="2"/>
        <v>50000</v>
      </c>
      <c r="D5" s="22"/>
      <c r="E5" s="5" t="s">
        <v>31</v>
      </c>
      <c r="F5" s="25"/>
      <c r="G5" s="11"/>
      <c r="H5" s="11"/>
      <c r="I5" s="11"/>
      <c r="J5" s="11"/>
      <c r="K5" s="11"/>
      <c r="L5" s="11"/>
      <c r="M5" s="11"/>
      <c r="N5" s="11"/>
      <c r="O5" s="11"/>
      <c r="P5" s="65"/>
      <c r="Q5" s="11"/>
      <c r="R5" s="11"/>
      <c r="S5" s="11"/>
      <c r="T5" s="45"/>
      <c r="U5" s="74"/>
      <c r="V5" s="11"/>
      <c r="W5" s="11"/>
      <c r="X5" s="11"/>
      <c r="Y5" s="11"/>
      <c r="Z5" s="11"/>
      <c r="AA5" s="11"/>
      <c r="AB5" s="11"/>
    </row>
    <row r="6" spans="1:31" x14ac:dyDescent="0.15">
      <c r="B6" s="15"/>
      <c r="C6" s="15"/>
      <c r="D6" s="15"/>
      <c r="E6" s="1" t="s">
        <v>22</v>
      </c>
      <c r="F6" s="24">
        <f>$B$13</f>
        <v>7500</v>
      </c>
      <c r="G6" s="24">
        <v>7000</v>
      </c>
      <c r="H6" s="24">
        <v>7000</v>
      </c>
      <c r="I6" s="24">
        <v>7000</v>
      </c>
      <c r="J6" s="24">
        <v>7000</v>
      </c>
      <c r="K6" s="24">
        <v>7000</v>
      </c>
      <c r="L6" s="24">
        <v>7000</v>
      </c>
      <c r="M6" s="24">
        <v>7000</v>
      </c>
      <c r="N6" s="24">
        <v>7000</v>
      </c>
      <c r="O6" s="24">
        <v>7000</v>
      </c>
      <c r="P6" s="57">
        <v>7000</v>
      </c>
      <c r="Q6" s="24">
        <v>7000</v>
      </c>
      <c r="R6" s="24">
        <v>7000</v>
      </c>
      <c r="S6" s="24">
        <v>7000</v>
      </c>
      <c r="T6" s="38">
        <v>7000</v>
      </c>
      <c r="U6" s="75">
        <v>7000</v>
      </c>
      <c r="V6" s="24">
        <v>7000</v>
      </c>
      <c r="W6" s="24">
        <v>7000</v>
      </c>
      <c r="X6" s="24">
        <v>7000</v>
      </c>
      <c r="Y6" s="24">
        <v>7000</v>
      </c>
      <c r="Z6" s="24">
        <v>7000</v>
      </c>
      <c r="AA6" s="24">
        <v>7000</v>
      </c>
      <c r="AB6" s="24">
        <v>7000</v>
      </c>
    </row>
    <row r="7" spans="1:31" x14ac:dyDescent="0.15">
      <c r="A7" s="1" t="s">
        <v>11</v>
      </c>
      <c r="B7" s="16">
        <v>1</v>
      </c>
      <c r="C7" s="16">
        <v>1</v>
      </c>
      <c r="D7" s="16"/>
      <c r="E7" s="1" t="s">
        <v>23</v>
      </c>
      <c r="F7" s="24">
        <f>$B$11</f>
        <v>6000</v>
      </c>
      <c r="G7" s="24">
        <f t="shared" ref="G7:AB7" si="3">$B$11</f>
        <v>6000</v>
      </c>
      <c r="H7" s="24">
        <f t="shared" si="3"/>
        <v>6000</v>
      </c>
      <c r="I7" s="24">
        <f t="shared" si="3"/>
        <v>6000</v>
      </c>
      <c r="J7" s="24">
        <f t="shared" si="3"/>
        <v>6000</v>
      </c>
      <c r="K7" s="24">
        <f t="shared" si="3"/>
        <v>6000</v>
      </c>
      <c r="L7" s="24">
        <f t="shared" si="3"/>
        <v>6000</v>
      </c>
      <c r="M7" s="24">
        <f t="shared" si="3"/>
        <v>6000</v>
      </c>
      <c r="N7" s="24">
        <f t="shared" si="3"/>
        <v>6000</v>
      </c>
      <c r="O7" s="24">
        <f t="shared" si="3"/>
        <v>6000</v>
      </c>
      <c r="P7" s="57">
        <f t="shared" si="3"/>
        <v>6000</v>
      </c>
      <c r="Q7" s="24">
        <f t="shared" si="3"/>
        <v>6000</v>
      </c>
      <c r="R7" s="24">
        <f t="shared" si="3"/>
        <v>6000</v>
      </c>
      <c r="S7" s="24">
        <f t="shared" si="3"/>
        <v>6000</v>
      </c>
      <c r="T7" s="38">
        <f t="shared" si="3"/>
        <v>6000</v>
      </c>
      <c r="U7" s="75">
        <f t="shared" si="3"/>
        <v>6000</v>
      </c>
      <c r="V7" s="24">
        <f t="shared" si="3"/>
        <v>6000</v>
      </c>
      <c r="W7" s="24">
        <f t="shared" si="3"/>
        <v>6000</v>
      </c>
      <c r="X7" s="24">
        <f t="shared" si="3"/>
        <v>6000</v>
      </c>
      <c r="Y7" s="24">
        <f t="shared" si="3"/>
        <v>6000</v>
      </c>
      <c r="Z7" s="24">
        <f t="shared" si="3"/>
        <v>6000</v>
      </c>
      <c r="AA7" s="24">
        <f t="shared" si="3"/>
        <v>6000</v>
      </c>
      <c r="AB7" s="24">
        <f t="shared" si="3"/>
        <v>6000</v>
      </c>
    </row>
    <row r="8" spans="1:31" x14ac:dyDescent="0.15">
      <c r="A8" s="1" t="s">
        <v>12</v>
      </c>
      <c r="B8" s="9">
        <v>1500</v>
      </c>
      <c r="C8" s="9">
        <v>1500</v>
      </c>
      <c r="D8" s="9"/>
      <c r="E8" s="1" t="s">
        <v>24</v>
      </c>
      <c r="F8" s="27">
        <f>$B$14</f>
        <v>1500</v>
      </c>
      <c r="G8" s="27">
        <f>$C$14</f>
        <v>1000</v>
      </c>
      <c r="H8" s="27">
        <f t="shared" ref="H8:AB8" si="4">$C$14</f>
        <v>1000</v>
      </c>
      <c r="I8" s="27">
        <f t="shared" si="4"/>
        <v>1000</v>
      </c>
      <c r="J8" s="27">
        <f t="shared" si="4"/>
        <v>1000</v>
      </c>
      <c r="K8" s="27">
        <f t="shared" si="4"/>
        <v>1000</v>
      </c>
      <c r="L8" s="27">
        <f t="shared" si="4"/>
        <v>1000</v>
      </c>
      <c r="M8" s="27">
        <f t="shared" si="4"/>
        <v>1000</v>
      </c>
      <c r="N8" s="27">
        <f t="shared" si="4"/>
        <v>1000</v>
      </c>
      <c r="O8" s="27">
        <f t="shared" si="4"/>
        <v>1000</v>
      </c>
      <c r="P8" s="27">
        <f t="shared" si="4"/>
        <v>1000</v>
      </c>
      <c r="Q8" s="27">
        <f t="shared" si="4"/>
        <v>1000</v>
      </c>
      <c r="R8" s="27">
        <f t="shared" si="4"/>
        <v>1000</v>
      </c>
      <c r="S8" s="27">
        <f t="shared" si="4"/>
        <v>1000</v>
      </c>
      <c r="T8" s="39">
        <f t="shared" si="4"/>
        <v>1000</v>
      </c>
      <c r="U8" s="76">
        <f t="shared" si="4"/>
        <v>1000</v>
      </c>
      <c r="V8" s="27">
        <f t="shared" si="4"/>
        <v>1000</v>
      </c>
      <c r="W8" s="27">
        <f t="shared" si="4"/>
        <v>1000</v>
      </c>
      <c r="X8" s="27">
        <f t="shared" si="4"/>
        <v>1000</v>
      </c>
      <c r="Y8" s="27">
        <f t="shared" si="4"/>
        <v>1000</v>
      </c>
      <c r="Z8" s="27">
        <f t="shared" si="4"/>
        <v>1000</v>
      </c>
      <c r="AA8" s="27">
        <f t="shared" si="4"/>
        <v>1000</v>
      </c>
      <c r="AB8" s="27">
        <f t="shared" si="4"/>
        <v>1000</v>
      </c>
    </row>
    <row r="9" spans="1:31" x14ac:dyDescent="0.15">
      <c r="A9" s="1" t="s">
        <v>13</v>
      </c>
      <c r="B9" s="16">
        <v>1</v>
      </c>
      <c r="C9" s="16">
        <v>1</v>
      </c>
      <c r="D9" s="16"/>
      <c r="E9" s="1" t="s">
        <v>18</v>
      </c>
      <c r="F9" s="33">
        <f>$B$16</f>
        <v>20</v>
      </c>
      <c r="G9" s="33">
        <f t="shared" ref="G9:AB9" si="5">$B$16</f>
        <v>20</v>
      </c>
      <c r="H9" s="33">
        <f t="shared" si="5"/>
        <v>20</v>
      </c>
      <c r="I9" s="33">
        <f t="shared" si="5"/>
        <v>20</v>
      </c>
      <c r="J9" s="33">
        <f t="shared" si="5"/>
        <v>20</v>
      </c>
      <c r="K9" s="33">
        <f t="shared" si="5"/>
        <v>20</v>
      </c>
      <c r="L9" s="33">
        <f t="shared" si="5"/>
        <v>20</v>
      </c>
      <c r="M9" s="33">
        <f t="shared" si="5"/>
        <v>20</v>
      </c>
      <c r="N9" s="33">
        <f t="shared" si="5"/>
        <v>20</v>
      </c>
      <c r="O9" s="33">
        <f t="shared" si="5"/>
        <v>20</v>
      </c>
      <c r="P9" s="66">
        <f t="shared" si="5"/>
        <v>20</v>
      </c>
      <c r="Q9" s="33">
        <f t="shared" si="5"/>
        <v>20</v>
      </c>
      <c r="R9" s="33">
        <f t="shared" si="5"/>
        <v>20</v>
      </c>
      <c r="S9" s="33">
        <f t="shared" si="5"/>
        <v>20</v>
      </c>
      <c r="T9" s="48">
        <f t="shared" si="5"/>
        <v>20</v>
      </c>
      <c r="U9" s="79">
        <f t="shared" si="5"/>
        <v>20</v>
      </c>
      <c r="V9" s="33">
        <f t="shared" si="5"/>
        <v>20</v>
      </c>
      <c r="W9" s="33">
        <f t="shared" si="5"/>
        <v>20</v>
      </c>
      <c r="X9" s="33">
        <f t="shared" si="5"/>
        <v>20</v>
      </c>
      <c r="Y9" s="33">
        <f t="shared" si="5"/>
        <v>20</v>
      </c>
      <c r="Z9" s="33">
        <f t="shared" si="5"/>
        <v>20</v>
      </c>
      <c r="AA9" s="33">
        <f t="shared" si="5"/>
        <v>20</v>
      </c>
      <c r="AB9" s="33">
        <f t="shared" si="5"/>
        <v>20</v>
      </c>
    </row>
    <row r="10" spans="1:31" x14ac:dyDescent="0.15">
      <c r="A10" s="10" t="s">
        <v>14</v>
      </c>
      <c r="B10" s="17">
        <v>4500</v>
      </c>
      <c r="C10" s="17">
        <v>4500</v>
      </c>
      <c r="D10" s="72"/>
      <c r="E10" s="1" t="s">
        <v>21</v>
      </c>
      <c r="F10" s="24">
        <f>$B$17</f>
        <v>30000</v>
      </c>
      <c r="G10" s="24">
        <v>20000</v>
      </c>
      <c r="H10" s="24">
        <v>20000</v>
      </c>
      <c r="I10" s="24">
        <v>20000</v>
      </c>
      <c r="J10" s="24">
        <v>20000</v>
      </c>
      <c r="K10" s="24">
        <v>20000</v>
      </c>
      <c r="L10" s="24">
        <v>20000</v>
      </c>
      <c r="M10" s="24">
        <v>20000</v>
      </c>
      <c r="N10" s="24">
        <v>20000</v>
      </c>
      <c r="O10" s="24">
        <v>20000</v>
      </c>
      <c r="P10" s="24">
        <v>20000</v>
      </c>
      <c r="Q10" s="24">
        <v>20000</v>
      </c>
      <c r="R10" s="24">
        <v>20000</v>
      </c>
      <c r="S10" s="24">
        <v>20000</v>
      </c>
      <c r="T10" s="38">
        <v>20000</v>
      </c>
      <c r="U10" s="75">
        <v>20000</v>
      </c>
      <c r="V10" s="24">
        <v>20000</v>
      </c>
      <c r="W10" s="24">
        <v>20000</v>
      </c>
      <c r="X10" s="24">
        <v>20000</v>
      </c>
      <c r="Y10" s="24">
        <v>20000</v>
      </c>
      <c r="Z10" s="24">
        <v>20000</v>
      </c>
      <c r="AA10" s="24">
        <v>20000</v>
      </c>
      <c r="AB10" s="24">
        <v>20000</v>
      </c>
    </row>
    <row r="11" spans="1:31" x14ac:dyDescent="0.15">
      <c r="A11" s="1" t="s">
        <v>16</v>
      </c>
      <c r="B11" s="22">
        <f t="shared" ref="B11:C11" si="6">B8*B7+B10*B9</f>
        <v>6000</v>
      </c>
      <c r="C11" s="22">
        <f t="shared" si="6"/>
        <v>6000</v>
      </c>
      <c r="D11" s="22"/>
      <c r="E11" s="1" t="s">
        <v>1</v>
      </c>
      <c r="F11" s="4">
        <v>1</v>
      </c>
      <c r="G11" s="2">
        <f>F11*75%</f>
        <v>0.75</v>
      </c>
      <c r="H11" s="2">
        <f t="shared" ref="H11:AB11" si="7">G11*75%</f>
        <v>0.5625</v>
      </c>
      <c r="I11" s="2">
        <f t="shared" si="7"/>
        <v>0.421875</v>
      </c>
      <c r="J11" s="2">
        <f t="shared" si="7"/>
        <v>0.31640625</v>
      </c>
      <c r="K11" s="2">
        <f t="shared" si="7"/>
        <v>0.2373046875</v>
      </c>
      <c r="L11" s="2">
        <f t="shared" si="7"/>
        <v>0.177978515625</v>
      </c>
      <c r="M11" s="2">
        <f t="shared" si="7"/>
        <v>0.13348388671875</v>
      </c>
      <c r="N11" s="2">
        <f t="shared" si="7"/>
        <v>0.1001129150390625</v>
      </c>
      <c r="O11" s="2">
        <f t="shared" si="7"/>
        <v>7.5084686279296875E-2</v>
      </c>
      <c r="P11" s="60">
        <f t="shared" si="7"/>
        <v>5.6313514709472656E-2</v>
      </c>
      <c r="Q11" s="2">
        <f t="shared" si="7"/>
        <v>4.2235136032104492E-2</v>
      </c>
      <c r="R11" s="2">
        <f t="shared" si="7"/>
        <v>3.1676352024078369E-2</v>
      </c>
      <c r="S11" s="2">
        <f t="shared" si="7"/>
        <v>2.3757264018058777E-2</v>
      </c>
      <c r="T11" s="41">
        <f t="shared" si="7"/>
        <v>1.7817948013544083E-2</v>
      </c>
      <c r="U11" s="77">
        <f t="shared" si="7"/>
        <v>1.3363461010158062E-2</v>
      </c>
      <c r="V11" s="2">
        <f t="shared" si="7"/>
        <v>1.0022595757618546E-2</v>
      </c>
      <c r="W11" s="2">
        <f t="shared" si="7"/>
        <v>7.5169468182139099E-3</v>
      </c>
      <c r="X11" s="2">
        <f t="shared" si="7"/>
        <v>5.6377101136604324E-3</v>
      </c>
      <c r="Y11" s="2">
        <f t="shared" si="7"/>
        <v>4.2282825852453243E-3</v>
      </c>
      <c r="Z11" s="2">
        <f t="shared" si="7"/>
        <v>3.1712119389339932E-3</v>
      </c>
      <c r="AA11" s="2">
        <f t="shared" si="7"/>
        <v>2.3784089542004949E-3</v>
      </c>
      <c r="AB11" s="2">
        <f t="shared" si="7"/>
        <v>1.7838067156503712E-3</v>
      </c>
    </row>
    <row r="12" spans="1:31" x14ac:dyDescent="0.15">
      <c r="B12" s="9"/>
      <c r="C12" s="9"/>
      <c r="D12" s="9"/>
      <c r="E12" s="1" t="s">
        <v>25</v>
      </c>
      <c r="F12" s="29">
        <v>50000</v>
      </c>
      <c r="G12" s="13"/>
      <c r="H12" s="13"/>
      <c r="I12" s="13"/>
      <c r="J12" s="13"/>
      <c r="K12" s="13"/>
      <c r="L12" s="13"/>
      <c r="M12" s="13"/>
      <c r="N12" s="13"/>
      <c r="O12" s="13"/>
      <c r="P12" s="62"/>
      <c r="Q12" s="13"/>
      <c r="R12" s="13"/>
      <c r="S12" s="13"/>
      <c r="T12" s="42"/>
      <c r="U12" s="69"/>
      <c r="V12" s="13"/>
      <c r="W12" s="13"/>
      <c r="X12" s="13"/>
      <c r="Y12" s="13"/>
      <c r="Z12" s="13"/>
      <c r="AA12" s="13"/>
      <c r="AB12" s="13"/>
    </row>
    <row r="13" spans="1:31" x14ac:dyDescent="0.15">
      <c r="A13" s="1" t="s">
        <v>15</v>
      </c>
      <c r="B13" s="9">
        <v>7500</v>
      </c>
      <c r="C13" s="9">
        <v>7000</v>
      </c>
      <c r="D13" s="9"/>
      <c r="E13" s="1" t="s">
        <v>2</v>
      </c>
      <c r="F13" s="29">
        <f>F10-F12</f>
        <v>-20000</v>
      </c>
      <c r="G13" s="13">
        <f>G10*G11</f>
        <v>15000</v>
      </c>
      <c r="H13" s="13">
        <f t="shared" ref="H13:AB13" si="8">H10*H11</f>
        <v>11250</v>
      </c>
      <c r="I13" s="13">
        <f t="shared" si="8"/>
        <v>8437.5</v>
      </c>
      <c r="J13" s="13">
        <f t="shared" si="8"/>
        <v>6328.125</v>
      </c>
      <c r="K13" s="13">
        <f t="shared" si="8"/>
        <v>4746.09375</v>
      </c>
      <c r="L13" s="13">
        <f t="shared" si="8"/>
        <v>3559.5703125</v>
      </c>
      <c r="M13" s="13">
        <f t="shared" si="8"/>
        <v>2669.677734375</v>
      </c>
      <c r="N13" s="13">
        <f t="shared" si="8"/>
        <v>2002.25830078125</v>
      </c>
      <c r="O13" s="13">
        <f t="shared" si="8"/>
        <v>1501.6937255859375</v>
      </c>
      <c r="P13" s="62">
        <f t="shared" si="8"/>
        <v>1126.2702941894531</v>
      </c>
      <c r="Q13" s="13">
        <f t="shared" si="8"/>
        <v>844.70272064208984</v>
      </c>
      <c r="R13" s="13">
        <f t="shared" si="8"/>
        <v>633.52704048156738</v>
      </c>
      <c r="S13" s="13">
        <f t="shared" si="8"/>
        <v>475.14528036117554</v>
      </c>
      <c r="T13" s="42">
        <f t="shared" si="8"/>
        <v>356.35896027088165</v>
      </c>
      <c r="U13" s="69">
        <f t="shared" si="8"/>
        <v>267.26922020316124</v>
      </c>
      <c r="V13" s="13">
        <f t="shared" si="8"/>
        <v>200.45191515237093</v>
      </c>
      <c r="W13" s="13">
        <f t="shared" si="8"/>
        <v>150.3389363642782</v>
      </c>
      <c r="X13" s="13">
        <f t="shared" si="8"/>
        <v>112.75420227320865</v>
      </c>
      <c r="Y13" s="13">
        <f t="shared" si="8"/>
        <v>84.565651704906486</v>
      </c>
      <c r="Z13" s="13">
        <f t="shared" si="8"/>
        <v>63.424238778679864</v>
      </c>
      <c r="AA13" s="13">
        <f t="shared" si="8"/>
        <v>47.568179084009898</v>
      </c>
      <c r="AB13" s="13">
        <f t="shared" si="8"/>
        <v>35.676134313007424</v>
      </c>
    </row>
    <row r="14" spans="1:31" x14ac:dyDescent="0.15">
      <c r="A14" s="1" t="s">
        <v>20</v>
      </c>
      <c r="B14" s="22">
        <f t="shared" ref="B14" si="9">B13-B11</f>
        <v>1500</v>
      </c>
      <c r="C14" s="22">
        <f>C13-C11</f>
        <v>1000</v>
      </c>
      <c r="D14" s="22"/>
      <c r="E14" s="1" t="s">
        <v>5</v>
      </c>
      <c r="F14" s="29">
        <f>F13</f>
        <v>-20000</v>
      </c>
      <c r="G14" s="13">
        <f t="shared" ref="G14:AB14" si="10">G13/(1+$B$20)^J1</f>
        <v>13636.363636363636</v>
      </c>
      <c r="H14" s="13">
        <f t="shared" si="10"/>
        <v>9297.5206611570229</v>
      </c>
      <c r="I14" s="13">
        <f t="shared" si="10"/>
        <v>6339.2186326070605</v>
      </c>
      <c r="J14" s="13">
        <f t="shared" si="10"/>
        <v>4322.1945222320865</v>
      </c>
      <c r="K14" s="13">
        <f t="shared" si="10"/>
        <v>2946.9508106127864</v>
      </c>
      <c r="L14" s="13">
        <f t="shared" si="10"/>
        <v>2009.2846435996266</v>
      </c>
      <c r="M14" s="13">
        <f t="shared" si="10"/>
        <v>1369.9668024542907</v>
      </c>
      <c r="N14" s="13">
        <f t="shared" si="10"/>
        <v>934.06827440065285</v>
      </c>
      <c r="O14" s="13">
        <f t="shared" si="10"/>
        <v>636.86473254589964</v>
      </c>
      <c r="P14" s="62">
        <f t="shared" si="10"/>
        <v>434.2259540085679</v>
      </c>
      <c r="Q14" s="13">
        <f t="shared" si="10"/>
        <v>296.06315046038713</v>
      </c>
      <c r="R14" s="13">
        <f t="shared" si="10"/>
        <v>201.86123895026398</v>
      </c>
      <c r="S14" s="13">
        <f t="shared" si="10"/>
        <v>137.63266292063452</v>
      </c>
      <c r="T14" s="43">
        <f t="shared" si="10"/>
        <v>93.840451991341709</v>
      </c>
      <c r="U14" s="69">
        <f t="shared" si="10"/>
        <v>63.98212635773298</v>
      </c>
      <c r="V14" s="13">
        <f t="shared" si="10"/>
        <v>43.624177062090666</v>
      </c>
      <c r="W14" s="13">
        <f t="shared" si="10"/>
        <v>29.743757087789088</v>
      </c>
      <c r="X14" s="13">
        <f t="shared" si="10"/>
        <v>20.279834378038014</v>
      </c>
      <c r="Y14" s="13">
        <f t="shared" si="10"/>
        <v>13.827159803207733</v>
      </c>
      <c r="Z14" s="13">
        <f t="shared" si="10"/>
        <v>9.4276089567325467</v>
      </c>
      <c r="AA14" s="13">
        <f t="shared" si="10"/>
        <v>6.4279151977721902</v>
      </c>
      <c r="AB14" s="13">
        <f t="shared" si="10"/>
        <v>4.3826694530264927</v>
      </c>
    </row>
    <row r="15" spans="1:31" ht="17" customHeight="1" x14ac:dyDescent="0.15">
      <c r="A15" s="1" t="s">
        <v>17</v>
      </c>
      <c r="B15" s="81">
        <f>B14/B13</f>
        <v>0.2</v>
      </c>
      <c r="C15" s="81">
        <f>C14/C13</f>
        <v>0.14285714285714285</v>
      </c>
      <c r="D15" s="22"/>
      <c r="E15" s="8" t="s">
        <v>3</v>
      </c>
      <c r="F15" s="34">
        <f>F14</f>
        <v>-20000</v>
      </c>
      <c r="G15" s="32">
        <f>G13+F15</f>
        <v>-5000</v>
      </c>
      <c r="H15" s="35">
        <f t="shared" ref="H15:AB16" si="11">H13+G15</f>
        <v>6250</v>
      </c>
      <c r="I15" s="32">
        <f t="shared" si="11"/>
        <v>14687.5</v>
      </c>
      <c r="J15" s="32">
        <f t="shared" si="11"/>
        <v>21015.625</v>
      </c>
      <c r="K15" s="32">
        <f t="shared" si="11"/>
        <v>25761.71875</v>
      </c>
      <c r="L15" s="32">
        <f t="shared" si="11"/>
        <v>29321.2890625</v>
      </c>
      <c r="M15" s="32">
        <f t="shared" si="11"/>
        <v>31990.966796875</v>
      </c>
      <c r="N15" s="32">
        <f t="shared" si="11"/>
        <v>33993.22509765625</v>
      </c>
      <c r="O15" s="32">
        <f t="shared" si="11"/>
        <v>35494.918823242188</v>
      </c>
      <c r="P15" s="63">
        <f t="shared" si="11"/>
        <v>36621.189117431641</v>
      </c>
      <c r="Q15" s="32">
        <f t="shared" si="11"/>
        <v>37465.89183807373</v>
      </c>
      <c r="R15" s="32">
        <f t="shared" si="11"/>
        <v>38099.418878555298</v>
      </c>
      <c r="S15" s="32">
        <f t="shared" si="11"/>
        <v>38574.564158916473</v>
      </c>
      <c r="T15" s="49">
        <f t="shared" si="11"/>
        <v>38930.923119187355</v>
      </c>
      <c r="U15" s="78">
        <f t="shared" si="11"/>
        <v>39198.192339390516</v>
      </c>
      <c r="V15" s="32">
        <f t="shared" si="11"/>
        <v>39398.644254542887</v>
      </c>
      <c r="W15" s="32">
        <f t="shared" si="11"/>
        <v>39548.983190907165</v>
      </c>
      <c r="X15" s="32">
        <f t="shared" si="11"/>
        <v>39661.737393180374</v>
      </c>
      <c r="Y15" s="32">
        <f t="shared" si="11"/>
        <v>39746.303044885281</v>
      </c>
      <c r="Z15" s="32">
        <f t="shared" si="11"/>
        <v>39809.72728366396</v>
      </c>
      <c r="AA15" s="32">
        <f t="shared" si="11"/>
        <v>39857.29546274797</v>
      </c>
      <c r="AB15" s="32">
        <f t="shared" si="11"/>
        <v>39892.971597060976</v>
      </c>
    </row>
    <row r="16" spans="1:31" ht="17" customHeight="1" thickBot="1" x14ac:dyDescent="0.2">
      <c r="A16" s="1" t="s">
        <v>19</v>
      </c>
      <c r="B16" s="19">
        <v>20</v>
      </c>
      <c r="C16" s="19">
        <v>20</v>
      </c>
      <c r="D16" s="19"/>
      <c r="E16" s="8" t="s">
        <v>6</v>
      </c>
      <c r="F16" s="34">
        <f>F15</f>
        <v>-20000</v>
      </c>
      <c r="G16" s="32">
        <f>G14+F16</f>
        <v>-6363.636363636364</v>
      </c>
      <c r="H16" s="32">
        <f t="shared" si="11"/>
        <v>2933.8842975206589</v>
      </c>
      <c r="I16" s="32">
        <f t="shared" si="11"/>
        <v>9273.1029301277194</v>
      </c>
      <c r="J16" s="32">
        <f t="shared" si="11"/>
        <v>13595.297452359806</v>
      </c>
      <c r="K16" s="32">
        <f t="shared" si="11"/>
        <v>16542.248262972593</v>
      </c>
      <c r="L16" s="32">
        <f t="shared" si="11"/>
        <v>18551.532906572218</v>
      </c>
      <c r="M16" s="32">
        <f t="shared" si="11"/>
        <v>19921.49970902651</v>
      </c>
      <c r="N16" s="32">
        <f t="shared" si="11"/>
        <v>20855.567983427161</v>
      </c>
      <c r="O16" s="32">
        <f t="shared" si="11"/>
        <v>21492.43271597306</v>
      </c>
      <c r="P16" s="70">
        <f t="shared" si="11"/>
        <v>21926.658669981629</v>
      </c>
      <c r="Q16" s="32">
        <f t="shared" si="11"/>
        <v>22222.721820442017</v>
      </c>
      <c r="R16" s="32">
        <f t="shared" si="11"/>
        <v>22424.58305939228</v>
      </c>
      <c r="S16" s="32">
        <f t="shared" si="11"/>
        <v>22562.215722312914</v>
      </c>
      <c r="T16" s="50">
        <f t="shared" si="11"/>
        <v>22656.056174304256</v>
      </c>
      <c r="U16" s="78">
        <f t="shared" si="11"/>
        <v>22720.038300661989</v>
      </c>
      <c r="V16" s="32">
        <f t="shared" si="11"/>
        <v>22763.66247772408</v>
      </c>
      <c r="W16" s="32">
        <f t="shared" si="11"/>
        <v>22793.406234811868</v>
      </c>
      <c r="X16" s="32">
        <f t="shared" si="11"/>
        <v>22813.686069189906</v>
      </c>
      <c r="Y16" s="32">
        <f t="shared" si="11"/>
        <v>22827.513228993113</v>
      </c>
      <c r="Z16" s="32">
        <f t="shared" si="11"/>
        <v>22836.940837949845</v>
      </c>
      <c r="AA16" s="32">
        <f t="shared" si="11"/>
        <v>22843.368753147617</v>
      </c>
      <c r="AB16" s="32">
        <f t="shared" si="11"/>
        <v>22847.751422600642</v>
      </c>
    </row>
    <row r="17" spans="1:28" x14ac:dyDescent="0.15">
      <c r="A17" s="1" t="s">
        <v>21</v>
      </c>
      <c r="B17" s="22">
        <f t="shared" ref="B17" si="12">B16*B14</f>
        <v>30000</v>
      </c>
      <c r="C17" s="22">
        <f>C16*C14</f>
        <v>20000</v>
      </c>
      <c r="D17" s="22"/>
      <c r="E17" s="8"/>
      <c r="F17" s="34"/>
      <c r="G17" s="32"/>
      <c r="H17" s="32"/>
      <c r="I17" s="32"/>
      <c r="J17" s="32"/>
      <c r="K17" s="32"/>
      <c r="L17" s="32"/>
      <c r="M17" s="32"/>
      <c r="N17" s="32"/>
      <c r="O17" s="32"/>
      <c r="P17" s="32"/>
      <c r="Q17" s="32"/>
      <c r="R17" s="32"/>
      <c r="S17" s="32"/>
      <c r="T17" s="32"/>
      <c r="U17" s="32"/>
      <c r="V17" s="32"/>
      <c r="W17" s="32"/>
      <c r="X17" s="32"/>
      <c r="Y17" s="32"/>
      <c r="Z17" s="32"/>
      <c r="AA17" s="32"/>
      <c r="AB17" s="32"/>
    </row>
    <row r="18" spans="1:28" x14ac:dyDescent="0.15">
      <c r="B18" s="9"/>
      <c r="C18" s="9"/>
      <c r="D18" s="9"/>
      <c r="F18" s="25"/>
      <c r="I18" s="1"/>
    </row>
    <row r="19" spans="1:28" x14ac:dyDescent="0.15">
      <c r="A19" s="1" t="s">
        <v>27</v>
      </c>
      <c r="B19" s="20">
        <v>0.6</v>
      </c>
      <c r="C19" s="20">
        <v>0.75</v>
      </c>
      <c r="D19" s="20"/>
      <c r="F19" s="25"/>
      <c r="I19" s="1"/>
    </row>
    <row r="20" spans="1:28" x14ac:dyDescent="0.15">
      <c r="A20" s="1" t="s">
        <v>4</v>
      </c>
      <c r="B20" s="20">
        <v>0.1</v>
      </c>
      <c r="C20" s="21"/>
      <c r="D20" s="21"/>
      <c r="E20" s="21"/>
      <c r="F20" s="21"/>
    </row>
    <row r="27" spans="1:28" x14ac:dyDescent="0.15">
      <c r="A27" s="1" t="s">
        <v>30</v>
      </c>
    </row>
    <row r="57" spans="8:31" s="8" customFormat="1" x14ac:dyDescent="0.15">
      <c r="H57" s="1"/>
      <c r="I57" s="25"/>
      <c r="J57" s="1"/>
      <c r="K57" s="1"/>
      <c r="L57" s="1"/>
      <c r="M57" s="1"/>
      <c r="N57" s="1"/>
      <c r="O57" s="1"/>
      <c r="P57" s="1"/>
      <c r="Q57" s="1"/>
      <c r="R57" s="1"/>
      <c r="S57" s="1"/>
      <c r="T57" s="1"/>
      <c r="U57" s="1"/>
      <c r="V57" s="1"/>
      <c r="W57" s="1"/>
      <c r="X57" s="1"/>
      <c r="Y57" s="1"/>
      <c r="Z57" s="1"/>
      <c r="AA57" s="1"/>
      <c r="AB57" s="1"/>
      <c r="AC57" s="1"/>
      <c r="AD57" s="1"/>
      <c r="AE57" s="1"/>
    </row>
    <row r="58" spans="8:31" s="8" customFormat="1" ht="15" customHeight="1" x14ac:dyDescent="0.15">
      <c r="H58" s="1"/>
      <c r="I58" s="25"/>
      <c r="J58" s="1"/>
      <c r="K58" s="1"/>
      <c r="L58" s="1"/>
      <c r="M58" s="1"/>
      <c r="N58" s="1"/>
      <c r="O58" s="1"/>
      <c r="P58" s="1"/>
      <c r="Q58" s="1"/>
      <c r="R58" s="1"/>
      <c r="S58" s="1"/>
      <c r="T58" s="1"/>
      <c r="U58" s="1"/>
      <c r="V58" s="1"/>
      <c r="W58" s="1"/>
      <c r="X58" s="1"/>
      <c r="Y58" s="1"/>
      <c r="Z58" s="1"/>
      <c r="AA58" s="1"/>
      <c r="AB58" s="1"/>
      <c r="AC58" s="1"/>
      <c r="AD58" s="1"/>
      <c r="AE58" s="1"/>
    </row>
    <row r="59" spans="8:31" s="8" customFormat="1" ht="15" customHeight="1" x14ac:dyDescent="0.15">
      <c r="H59" s="1"/>
      <c r="I59" s="25"/>
      <c r="J59" s="1"/>
      <c r="K59" s="1"/>
      <c r="L59" s="1"/>
      <c r="M59" s="1"/>
      <c r="N59" s="1"/>
      <c r="O59" s="1"/>
      <c r="P59" s="1"/>
      <c r="Q59" s="1"/>
      <c r="R59" s="1"/>
      <c r="S59" s="1"/>
      <c r="T59" s="1"/>
      <c r="U59" s="1"/>
      <c r="V59" s="1"/>
      <c r="W59" s="1"/>
      <c r="X59" s="1"/>
      <c r="Y59" s="1"/>
      <c r="Z59" s="1"/>
      <c r="AA59" s="1"/>
      <c r="AB59" s="1"/>
      <c r="AC59" s="1"/>
      <c r="AD59" s="1"/>
      <c r="AE5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59"/>
  <sheetViews>
    <sheetView zoomScale="120" zoomScaleNormal="120" workbookViewId="0"/>
  </sheetViews>
  <sheetFormatPr baseColWidth="10" defaultColWidth="9" defaultRowHeight="14" x14ac:dyDescent="0.15"/>
  <cols>
    <col min="1" max="1" width="24" style="1" bestFit="1" customWidth="1"/>
    <col min="2" max="2" width="17.83203125" style="1" customWidth="1"/>
    <col min="3" max="3" width="14.1640625" style="1" customWidth="1"/>
    <col min="4" max="4" width="4.5" style="1" customWidth="1"/>
    <col min="5" max="5" width="28.1640625" style="1" customWidth="1"/>
    <col min="6" max="6" width="12.83203125" style="1" customWidth="1"/>
    <col min="7" max="7" width="11.83203125" style="1" customWidth="1"/>
    <col min="8" max="8" width="10.5" style="1" customWidth="1"/>
    <col min="9" max="9" width="9" style="25" bestFit="1" customWidth="1"/>
    <col min="10" max="10" width="9" style="1" bestFit="1" customWidth="1"/>
    <col min="11" max="11" width="9.6640625" style="1" bestFit="1" customWidth="1"/>
    <col min="12" max="13" width="9.6640625" style="1" customWidth="1"/>
    <col min="14" max="16" width="9.33203125" style="1" customWidth="1"/>
    <col min="17" max="17" width="9.6640625" style="1" customWidth="1"/>
    <col min="18" max="18" width="8.6640625" style="1" customWidth="1"/>
    <col min="19" max="19" width="9.33203125" style="1" customWidth="1"/>
    <col min="20" max="20" width="9" style="1" customWidth="1"/>
    <col min="21" max="21" width="9.5" style="1" customWidth="1"/>
    <col min="22" max="22" width="8.6640625" style="1" customWidth="1"/>
    <col min="23" max="23" width="9" style="1" customWidth="1"/>
    <col min="24" max="24" width="9.1640625" style="1" customWidth="1"/>
    <col min="25" max="25" width="8.83203125" style="1" customWidth="1"/>
    <col min="26" max="26" width="9.83203125" style="1" customWidth="1"/>
    <col min="27" max="27" width="8.83203125" style="1" customWidth="1"/>
    <col min="28" max="29" width="9.33203125" style="1" customWidth="1"/>
    <col min="30" max="31" width="8" style="1" bestFit="1" customWidth="1"/>
    <col min="32" max="16384" width="9" style="1"/>
  </cols>
  <sheetData>
    <row r="1" spans="1:31" x14ac:dyDescent="0.15">
      <c r="I1" s="25">
        <v>0</v>
      </c>
      <c r="J1" s="1">
        <f>I1+1</f>
        <v>1</v>
      </c>
      <c r="K1" s="1">
        <f t="shared" ref="K1:Z1" si="0">J1+1</f>
        <v>2</v>
      </c>
      <c r="L1" s="1">
        <f t="shared" si="0"/>
        <v>3</v>
      </c>
      <c r="M1" s="1">
        <f t="shared" si="0"/>
        <v>4</v>
      </c>
      <c r="N1" s="1">
        <f t="shared" si="0"/>
        <v>5</v>
      </c>
      <c r="O1" s="1">
        <f t="shared" si="0"/>
        <v>6</v>
      </c>
      <c r="P1" s="1">
        <f t="shared" si="0"/>
        <v>7</v>
      </c>
      <c r="Q1" s="1">
        <f t="shared" si="0"/>
        <v>8</v>
      </c>
      <c r="R1" s="1">
        <f t="shared" si="0"/>
        <v>9</v>
      </c>
      <c r="S1" s="1">
        <f t="shared" si="0"/>
        <v>10</v>
      </c>
      <c r="T1" s="1">
        <f t="shared" si="0"/>
        <v>11</v>
      </c>
      <c r="U1" s="1">
        <f t="shared" si="0"/>
        <v>12</v>
      </c>
      <c r="V1" s="1">
        <f t="shared" si="0"/>
        <v>13</v>
      </c>
      <c r="W1" s="1">
        <f t="shared" si="0"/>
        <v>14</v>
      </c>
      <c r="X1" s="1">
        <f t="shared" si="0"/>
        <v>15</v>
      </c>
      <c r="Y1" s="1">
        <f t="shared" si="0"/>
        <v>16</v>
      </c>
      <c r="Z1" s="1">
        <f t="shared" si="0"/>
        <v>17</v>
      </c>
      <c r="AA1" s="1">
        <f t="shared" ref="X1:AE2" si="1">Z1+1</f>
        <v>18</v>
      </c>
      <c r="AB1" s="1">
        <f t="shared" si="1"/>
        <v>19</v>
      </c>
      <c r="AC1" s="1">
        <f t="shared" si="1"/>
        <v>20</v>
      </c>
      <c r="AD1" s="1">
        <f t="shared" si="1"/>
        <v>21</v>
      </c>
      <c r="AE1" s="1">
        <f t="shared" si="1"/>
        <v>22</v>
      </c>
    </row>
    <row r="2" spans="1:31" ht="46" thickBot="1" x14ac:dyDescent="0.2">
      <c r="B2" s="23" t="s">
        <v>29</v>
      </c>
      <c r="C2" s="23" t="s">
        <v>57</v>
      </c>
      <c r="D2" s="23"/>
      <c r="F2" s="26">
        <f>I1+1</f>
        <v>1</v>
      </c>
      <c r="G2" s="7">
        <f>F2+1</f>
        <v>2</v>
      </c>
      <c r="H2" s="7">
        <f t="shared" ref="H2:W2" si="2">G2+1</f>
        <v>3</v>
      </c>
      <c r="I2" s="7">
        <f t="shared" si="2"/>
        <v>4</v>
      </c>
      <c r="J2" s="7">
        <f t="shared" si="2"/>
        <v>5</v>
      </c>
      <c r="K2" s="7">
        <f t="shared" si="2"/>
        <v>6</v>
      </c>
      <c r="L2" s="7">
        <f t="shared" si="2"/>
        <v>7</v>
      </c>
      <c r="M2" s="7">
        <f t="shared" si="2"/>
        <v>8</v>
      </c>
      <c r="N2" s="7">
        <f t="shared" si="2"/>
        <v>9</v>
      </c>
      <c r="O2" s="7">
        <f t="shared" si="2"/>
        <v>10</v>
      </c>
      <c r="P2" s="7">
        <f t="shared" si="2"/>
        <v>11</v>
      </c>
      <c r="Q2" s="7">
        <f t="shared" si="2"/>
        <v>12</v>
      </c>
      <c r="R2" s="7">
        <f t="shared" si="2"/>
        <v>13</v>
      </c>
      <c r="S2" s="7">
        <f t="shared" si="2"/>
        <v>14</v>
      </c>
      <c r="T2" s="7">
        <f t="shared" si="2"/>
        <v>15</v>
      </c>
      <c r="U2" s="7">
        <f t="shared" si="2"/>
        <v>16</v>
      </c>
      <c r="V2" s="7">
        <f t="shared" si="2"/>
        <v>17</v>
      </c>
      <c r="W2" s="7">
        <f t="shared" si="2"/>
        <v>18</v>
      </c>
      <c r="X2" s="7">
        <f t="shared" si="1"/>
        <v>19</v>
      </c>
      <c r="Y2" s="7">
        <f t="shared" si="1"/>
        <v>20</v>
      </c>
      <c r="Z2" s="7">
        <f t="shared" si="1"/>
        <v>21</v>
      </c>
      <c r="AA2" s="7">
        <f t="shared" si="1"/>
        <v>22</v>
      </c>
      <c r="AB2" s="7">
        <f t="shared" si="1"/>
        <v>23</v>
      </c>
    </row>
    <row r="3" spans="1:31" x14ac:dyDescent="0.15">
      <c r="A3" s="1" t="s">
        <v>10</v>
      </c>
      <c r="B3" s="9">
        <v>12500</v>
      </c>
      <c r="C3" s="9">
        <v>12500</v>
      </c>
      <c r="D3" s="9"/>
      <c r="F3" s="6" t="s">
        <v>32</v>
      </c>
      <c r="G3" s="6" t="s">
        <v>33</v>
      </c>
      <c r="H3" s="6" t="s">
        <v>34</v>
      </c>
      <c r="I3" s="6" t="s">
        <v>35</v>
      </c>
      <c r="J3" s="6" t="s">
        <v>36</v>
      </c>
      <c r="K3" s="6" t="s">
        <v>37</v>
      </c>
      <c r="L3" s="6" t="s">
        <v>38</v>
      </c>
      <c r="M3" s="6" t="s">
        <v>39</v>
      </c>
      <c r="N3" s="6" t="s">
        <v>40</v>
      </c>
      <c r="O3" s="6" t="s">
        <v>41</v>
      </c>
      <c r="P3" s="36" t="s">
        <v>42</v>
      </c>
      <c r="Q3" s="6" t="s">
        <v>43</v>
      </c>
      <c r="R3" s="6" t="s">
        <v>44</v>
      </c>
      <c r="S3" s="6" t="s">
        <v>45</v>
      </c>
      <c r="T3" s="55" t="s">
        <v>46</v>
      </c>
      <c r="U3" s="55" t="s">
        <v>47</v>
      </c>
      <c r="V3" s="6" t="s">
        <v>48</v>
      </c>
      <c r="W3" s="6" t="s">
        <v>49</v>
      </c>
      <c r="X3" s="6" t="s">
        <v>50</v>
      </c>
      <c r="Y3" s="6" t="s">
        <v>51</v>
      </c>
      <c r="Z3" s="6" t="s">
        <v>52</v>
      </c>
      <c r="AA3" s="6" t="s">
        <v>53</v>
      </c>
      <c r="AB3" s="6" t="s">
        <v>54</v>
      </c>
    </row>
    <row r="4" spans="1:31" x14ac:dyDescent="0.15">
      <c r="A4" s="10" t="s">
        <v>0</v>
      </c>
      <c r="B4" s="14">
        <v>0.25</v>
      </c>
      <c r="C4" s="14">
        <v>0.28999999999999998</v>
      </c>
      <c r="D4" s="71"/>
      <c r="F4" s="25"/>
      <c r="I4" s="1"/>
      <c r="P4" s="37"/>
      <c r="T4" s="73"/>
      <c r="U4" s="73"/>
    </row>
    <row r="5" spans="1:31" x14ac:dyDescent="0.15">
      <c r="A5" s="1" t="s">
        <v>26</v>
      </c>
      <c r="B5" s="22">
        <f t="shared" ref="B5" si="3">B3/B4</f>
        <v>50000</v>
      </c>
      <c r="C5" s="22">
        <f>C3/C4</f>
        <v>43103.448275862072</v>
      </c>
      <c r="D5" s="22"/>
      <c r="E5" s="5" t="s">
        <v>31</v>
      </c>
      <c r="F5" s="25"/>
      <c r="G5" s="11"/>
      <c r="H5" s="11"/>
      <c r="I5" s="11"/>
      <c r="J5" s="11"/>
      <c r="K5" s="11"/>
      <c r="L5" s="11"/>
      <c r="M5" s="11"/>
      <c r="N5" s="11"/>
      <c r="O5" s="11"/>
      <c r="P5" s="45"/>
      <c r="Q5" s="11"/>
      <c r="R5" s="11"/>
      <c r="S5" s="11"/>
      <c r="T5" s="74"/>
      <c r="U5" s="74"/>
      <c r="V5" s="11"/>
      <c r="W5" s="11"/>
      <c r="X5" s="11"/>
      <c r="Y5" s="11"/>
      <c r="Z5" s="11"/>
      <c r="AA5" s="11"/>
      <c r="AB5" s="11"/>
    </row>
    <row r="6" spans="1:31" x14ac:dyDescent="0.15">
      <c r="B6" s="15"/>
      <c r="C6" s="15"/>
      <c r="D6" s="15"/>
      <c r="E6" s="1" t="s">
        <v>22</v>
      </c>
      <c r="F6" s="24">
        <f>$B$13</f>
        <v>7500</v>
      </c>
      <c r="G6" s="24">
        <v>7500</v>
      </c>
      <c r="H6" s="24">
        <v>7500</v>
      </c>
      <c r="I6" s="24">
        <v>7500</v>
      </c>
      <c r="J6" s="24">
        <v>7500</v>
      </c>
      <c r="K6" s="24">
        <v>7500</v>
      </c>
      <c r="L6" s="24">
        <v>7500</v>
      </c>
      <c r="M6" s="24">
        <v>7500</v>
      </c>
      <c r="N6" s="24">
        <v>7500</v>
      </c>
      <c r="O6" s="24">
        <v>7500</v>
      </c>
      <c r="P6" s="38">
        <v>7500</v>
      </c>
      <c r="Q6" s="24">
        <v>7500</v>
      </c>
      <c r="R6" s="24">
        <v>7500</v>
      </c>
      <c r="S6" s="24">
        <v>7500</v>
      </c>
      <c r="T6" s="24">
        <v>7500</v>
      </c>
      <c r="U6" s="24">
        <v>7500</v>
      </c>
      <c r="V6" s="24">
        <v>7500</v>
      </c>
      <c r="W6" s="24">
        <v>7500</v>
      </c>
      <c r="X6" s="24">
        <v>7500</v>
      </c>
      <c r="Y6" s="24">
        <v>7500</v>
      </c>
      <c r="Z6" s="24">
        <v>7500</v>
      </c>
      <c r="AA6" s="24">
        <v>7500</v>
      </c>
      <c r="AB6" s="24">
        <v>7500</v>
      </c>
    </row>
    <row r="7" spans="1:31" x14ac:dyDescent="0.15">
      <c r="A7" s="1" t="s">
        <v>11</v>
      </c>
      <c r="B7" s="16">
        <v>1</v>
      </c>
      <c r="C7" s="16">
        <v>1</v>
      </c>
      <c r="D7" s="16"/>
      <c r="E7" s="1" t="s">
        <v>23</v>
      </c>
      <c r="F7" s="24">
        <f>$B$11</f>
        <v>6000</v>
      </c>
      <c r="G7" s="24">
        <f t="shared" ref="G7:AB7" si="4">$B$11</f>
        <v>6000</v>
      </c>
      <c r="H7" s="24">
        <f t="shared" si="4"/>
        <v>6000</v>
      </c>
      <c r="I7" s="24">
        <f t="shared" si="4"/>
        <v>6000</v>
      </c>
      <c r="J7" s="24">
        <f t="shared" si="4"/>
        <v>6000</v>
      </c>
      <c r="K7" s="24">
        <f t="shared" si="4"/>
        <v>6000</v>
      </c>
      <c r="L7" s="24">
        <f t="shared" si="4"/>
        <v>6000</v>
      </c>
      <c r="M7" s="24">
        <f t="shared" si="4"/>
        <v>6000</v>
      </c>
      <c r="N7" s="24">
        <f t="shared" si="4"/>
        <v>6000</v>
      </c>
      <c r="O7" s="24">
        <f t="shared" si="4"/>
        <v>6000</v>
      </c>
      <c r="P7" s="38">
        <f t="shared" si="4"/>
        <v>6000</v>
      </c>
      <c r="Q7" s="24">
        <f t="shared" si="4"/>
        <v>6000</v>
      </c>
      <c r="R7" s="24">
        <f t="shared" si="4"/>
        <v>6000</v>
      </c>
      <c r="S7" s="24">
        <f t="shared" si="4"/>
        <v>6000</v>
      </c>
      <c r="T7" s="75">
        <f t="shared" si="4"/>
        <v>6000</v>
      </c>
      <c r="U7" s="75">
        <f t="shared" si="4"/>
        <v>6000</v>
      </c>
      <c r="V7" s="24">
        <f t="shared" si="4"/>
        <v>6000</v>
      </c>
      <c r="W7" s="24">
        <f t="shared" si="4"/>
        <v>6000</v>
      </c>
      <c r="X7" s="24">
        <f t="shared" si="4"/>
        <v>6000</v>
      </c>
      <c r="Y7" s="24">
        <f t="shared" si="4"/>
        <v>6000</v>
      </c>
      <c r="Z7" s="24">
        <f t="shared" si="4"/>
        <v>6000</v>
      </c>
      <c r="AA7" s="24">
        <f t="shared" si="4"/>
        <v>6000</v>
      </c>
      <c r="AB7" s="24">
        <f t="shared" si="4"/>
        <v>6000</v>
      </c>
    </row>
    <row r="8" spans="1:31" x14ac:dyDescent="0.15">
      <c r="A8" s="1" t="s">
        <v>12</v>
      </c>
      <c r="B8" s="9">
        <v>1500</v>
      </c>
      <c r="C8" s="9">
        <v>1500</v>
      </c>
      <c r="D8" s="9"/>
      <c r="E8" s="1" t="s">
        <v>24</v>
      </c>
      <c r="F8" s="27">
        <f>$B$14</f>
        <v>1500</v>
      </c>
      <c r="G8" s="27">
        <f t="shared" ref="G8:AB8" si="5">$B$14</f>
        <v>1500</v>
      </c>
      <c r="H8" s="27">
        <f t="shared" si="5"/>
        <v>1500</v>
      </c>
      <c r="I8" s="27">
        <f t="shared" si="5"/>
        <v>1500</v>
      </c>
      <c r="J8" s="27">
        <f t="shared" si="5"/>
        <v>1500</v>
      </c>
      <c r="K8" s="27">
        <f t="shared" si="5"/>
        <v>1500</v>
      </c>
      <c r="L8" s="27">
        <f t="shared" si="5"/>
        <v>1500</v>
      </c>
      <c r="M8" s="27">
        <f t="shared" si="5"/>
        <v>1500</v>
      </c>
      <c r="N8" s="27">
        <f t="shared" si="5"/>
        <v>1500</v>
      </c>
      <c r="O8" s="27">
        <f t="shared" si="5"/>
        <v>1500</v>
      </c>
      <c r="P8" s="39">
        <f t="shared" si="5"/>
        <v>1500</v>
      </c>
      <c r="Q8" s="27">
        <f t="shared" si="5"/>
        <v>1500</v>
      </c>
      <c r="R8" s="27">
        <f t="shared" si="5"/>
        <v>1500</v>
      </c>
      <c r="S8" s="27">
        <f t="shared" si="5"/>
        <v>1500</v>
      </c>
      <c r="T8" s="76">
        <f t="shared" si="5"/>
        <v>1500</v>
      </c>
      <c r="U8" s="76">
        <f t="shared" si="5"/>
        <v>1500</v>
      </c>
      <c r="V8" s="27">
        <f t="shared" si="5"/>
        <v>1500</v>
      </c>
      <c r="W8" s="27">
        <f t="shared" si="5"/>
        <v>1500</v>
      </c>
      <c r="X8" s="27">
        <f t="shared" si="5"/>
        <v>1500</v>
      </c>
      <c r="Y8" s="27">
        <f t="shared" si="5"/>
        <v>1500</v>
      </c>
      <c r="Z8" s="27">
        <f t="shared" si="5"/>
        <v>1500</v>
      </c>
      <c r="AA8" s="27">
        <f t="shared" si="5"/>
        <v>1500</v>
      </c>
      <c r="AB8" s="27">
        <f t="shared" si="5"/>
        <v>1500</v>
      </c>
    </row>
    <row r="9" spans="1:31" x14ac:dyDescent="0.15">
      <c r="A9" s="1" t="s">
        <v>13</v>
      </c>
      <c r="B9" s="16">
        <v>1</v>
      </c>
      <c r="C9" s="16">
        <v>1</v>
      </c>
      <c r="D9" s="16"/>
      <c r="E9" s="1" t="s">
        <v>18</v>
      </c>
      <c r="F9" s="33">
        <f>$B$16</f>
        <v>20</v>
      </c>
      <c r="G9" s="33">
        <f t="shared" ref="G9:AB9" si="6">$B$16</f>
        <v>20</v>
      </c>
      <c r="H9" s="33">
        <f t="shared" si="6"/>
        <v>20</v>
      </c>
      <c r="I9" s="33">
        <f t="shared" si="6"/>
        <v>20</v>
      </c>
      <c r="J9" s="33">
        <f t="shared" si="6"/>
        <v>20</v>
      </c>
      <c r="K9" s="33">
        <f t="shared" si="6"/>
        <v>20</v>
      </c>
      <c r="L9" s="33">
        <f t="shared" si="6"/>
        <v>20</v>
      </c>
      <c r="M9" s="33">
        <f t="shared" si="6"/>
        <v>20</v>
      </c>
      <c r="N9" s="33">
        <f t="shared" si="6"/>
        <v>20</v>
      </c>
      <c r="O9" s="33">
        <f t="shared" si="6"/>
        <v>20</v>
      </c>
      <c r="P9" s="48">
        <f t="shared" si="6"/>
        <v>20</v>
      </c>
      <c r="Q9" s="33">
        <f t="shared" si="6"/>
        <v>20</v>
      </c>
      <c r="R9" s="33">
        <f t="shared" si="6"/>
        <v>20</v>
      </c>
      <c r="S9" s="33">
        <f t="shared" si="6"/>
        <v>20</v>
      </c>
      <c r="T9" s="79">
        <f t="shared" si="6"/>
        <v>20</v>
      </c>
      <c r="U9" s="79">
        <f t="shared" si="6"/>
        <v>20</v>
      </c>
      <c r="V9" s="33">
        <f t="shared" si="6"/>
        <v>20</v>
      </c>
      <c r="W9" s="33">
        <f t="shared" si="6"/>
        <v>20</v>
      </c>
      <c r="X9" s="33">
        <f t="shared" si="6"/>
        <v>20</v>
      </c>
      <c r="Y9" s="33">
        <f t="shared" si="6"/>
        <v>20</v>
      </c>
      <c r="Z9" s="33">
        <f t="shared" si="6"/>
        <v>20</v>
      </c>
      <c r="AA9" s="33">
        <f t="shared" si="6"/>
        <v>20</v>
      </c>
      <c r="AB9" s="33">
        <f t="shared" si="6"/>
        <v>20</v>
      </c>
    </row>
    <row r="10" spans="1:31" x14ac:dyDescent="0.15">
      <c r="A10" s="10" t="s">
        <v>14</v>
      </c>
      <c r="B10" s="17">
        <v>4500</v>
      </c>
      <c r="C10" s="17">
        <v>4500</v>
      </c>
      <c r="D10" s="72"/>
      <c r="E10" s="1" t="s">
        <v>21</v>
      </c>
      <c r="F10" s="24">
        <f>$B$17</f>
        <v>30000</v>
      </c>
      <c r="G10" s="24">
        <v>30000</v>
      </c>
      <c r="H10" s="24">
        <v>30000</v>
      </c>
      <c r="I10" s="24">
        <v>30000</v>
      </c>
      <c r="J10" s="24">
        <v>30000</v>
      </c>
      <c r="K10" s="24">
        <v>30000</v>
      </c>
      <c r="L10" s="24">
        <v>30000</v>
      </c>
      <c r="M10" s="24">
        <v>30000</v>
      </c>
      <c r="N10" s="24">
        <v>30000</v>
      </c>
      <c r="O10" s="24">
        <v>30000</v>
      </c>
      <c r="P10" s="38">
        <v>30000</v>
      </c>
      <c r="Q10" s="24">
        <v>30000</v>
      </c>
      <c r="R10" s="24">
        <v>30000</v>
      </c>
      <c r="S10" s="24">
        <v>30000</v>
      </c>
      <c r="T10" s="24">
        <v>30000</v>
      </c>
      <c r="U10" s="24">
        <v>30000</v>
      </c>
      <c r="V10" s="24">
        <v>30000</v>
      </c>
      <c r="W10" s="24">
        <v>30000</v>
      </c>
      <c r="X10" s="24">
        <v>30000</v>
      </c>
      <c r="Y10" s="24">
        <v>30000</v>
      </c>
      <c r="Z10" s="24">
        <v>30000</v>
      </c>
      <c r="AA10" s="24">
        <v>30000</v>
      </c>
      <c r="AB10" s="24">
        <v>30000</v>
      </c>
    </row>
    <row r="11" spans="1:31" x14ac:dyDescent="0.15">
      <c r="A11" s="1" t="s">
        <v>16</v>
      </c>
      <c r="B11" s="22">
        <f t="shared" ref="B11:C11" si="7">B8*B7+B10*B9</f>
        <v>6000</v>
      </c>
      <c r="C11" s="22">
        <f t="shared" si="7"/>
        <v>6000</v>
      </c>
      <c r="D11" s="22"/>
      <c r="E11" s="1" t="s">
        <v>1</v>
      </c>
      <c r="F11" s="4">
        <v>1</v>
      </c>
      <c r="G11" s="2">
        <f>F11*60%</f>
        <v>0.6</v>
      </c>
      <c r="H11" s="2">
        <f t="shared" ref="H11:Y11" si="8">G11*60%</f>
        <v>0.36</v>
      </c>
      <c r="I11" s="2">
        <f t="shared" si="8"/>
        <v>0.216</v>
      </c>
      <c r="J11" s="2">
        <f t="shared" si="8"/>
        <v>0.12959999999999999</v>
      </c>
      <c r="K11" s="2">
        <f t="shared" si="8"/>
        <v>7.7759999999999996E-2</v>
      </c>
      <c r="L11" s="2">
        <f t="shared" si="8"/>
        <v>4.6655999999999996E-2</v>
      </c>
      <c r="M11" s="2">
        <f t="shared" si="8"/>
        <v>2.7993599999999997E-2</v>
      </c>
      <c r="N11" s="2">
        <f t="shared" si="8"/>
        <v>1.6796159999999997E-2</v>
      </c>
      <c r="O11" s="2">
        <f t="shared" si="8"/>
        <v>1.0077695999999999E-2</v>
      </c>
      <c r="P11" s="41">
        <f t="shared" si="8"/>
        <v>6.0466175999999991E-3</v>
      </c>
      <c r="Q11" s="2">
        <f t="shared" si="8"/>
        <v>3.6279705599999994E-3</v>
      </c>
      <c r="R11" s="2">
        <f t="shared" si="8"/>
        <v>2.1767823359999995E-3</v>
      </c>
      <c r="S11" s="2">
        <f>R11*60%</f>
        <v>1.3060694015999995E-3</v>
      </c>
      <c r="T11" s="2">
        <f t="shared" si="8"/>
        <v>7.8364164095999966E-4</v>
      </c>
      <c r="U11" s="2">
        <f t="shared" si="8"/>
        <v>4.7018498457599979E-4</v>
      </c>
      <c r="V11" s="2">
        <f t="shared" si="8"/>
        <v>2.8211099074559984E-4</v>
      </c>
      <c r="W11" s="2">
        <f t="shared" si="8"/>
        <v>1.6926659444735991E-4</v>
      </c>
      <c r="X11" s="2">
        <f t="shared" si="8"/>
        <v>1.0155995666841595E-4</v>
      </c>
      <c r="Y11" s="2">
        <f t="shared" si="8"/>
        <v>6.0935974001049565E-5</v>
      </c>
      <c r="Z11" s="2">
        <f t="shared" ref="Z11:AB11" si="9">Y11*75%</f>
        <v>4.5701980500787172E-5</v>
      </c>
      <c r="AA11" s="2">
        <f t="shared" si="9"/>
        <v>3.4276485375590382E-5</v>
      </c>
      <c r="AB11" s="2">
        <f t="shared" si="9"/>
        <v>2.5707364031692787E-5</v>
      </c>
    </row>
    <row r="12" spans="1:31" x14ac:dyDescent="0.15">
      <c r="B12" s="9"/>
      <c r="C12" s="9"/>
      <c r="D12" s="9"/>
      <c r="E12" s="1" t="s">
        <v>25</v>
      </c>
      <c r="F12" s="29">
        <v>53103</v>
      </c>
      <c r="G12" s="13"/>
      <c r="H12" s="13"/>
      <c r="I12" s="13"/>
      <c r="J12" s="13"/>
      <c r="K12" s="13"/>
      <c r="L12" s="13"/>
      <c r="M12" s="13"/>
      <c r="N12" s="13"/>
      <c r="O12" s="13"/>
      <c r="P12" s="42"/>
      <c r="Q12" s="13"/>
      <c r="R12" s="13"/>
      <c r="S12" s="13"/>
      <c r="T12" s="69"/>
      <c r="U12" s="69"/>
      <c r="V12" s="13"/>
      <c r="W12" s="13"/>
      <c r="X12" s="13"/>
      <c r="Y12" s="13"/>
      <c r="Z12" s="13"/>
      <c r="AA12" s="13"/>
      <c r="AB12" s="13"/>
    </row>
    <row r="13" spans="1:31" x14ac:dyDescent="0.15">
      <c r="A13" s="1" t="s">
        <v>15</v>
      </c>
      <c r="B13" s="9">
        <v>7500</v>
      </c>
      <c r="C13" s="9">
        <v>7500</v>
      </c>
      <c r="D13" s="9"/>
      <c r="E13" s="1" t="s">
        <v>2</v>
      </c>
      <c r="F13" s="29">
        <f>F10-F12</f>
        <v>-23103</v>
      </c>
      <c r="G13" s="13">
        <f>G10*G11</f>
        <v>18000</v>
      </c>
      <c r="H13" s="13">
        <f t="shared" ref="H13:AB13" si="10">H10*H11</f>
        <v>10800</v>
      </c>
      <c r="I13" s="13">
        <f t="shared" si="10"/>
        <v>6480</v>
      </c>
      <c r="J13" s="13">
        <f t="shared" si="10"/>
        <v>3888</v>
      </c>
      <c r="K13" s="13">
        <f t="shared" si="10"/>
        <v>2332.7999999999997</v>
      </c>
      <c r="L13" s="13">
        <f t="shared" si="10"/>
        <v>1399.6799999999998</v>
      </c>
      <c r="M13" s="13">
        <f t="shared" si="10"/>
        <v>839.80799999999988</v>
      </c>
      <c r="N13" s="13">
        <f t="shared" si="10"/>
        <v>503.88479999999993</v>
      </c>
      <c r="O13" s="13">
        <f t="shared" si="10"/>
        <v>302.33087999999998</v>
      </c>
      <c r="P13" s="42">
        <f t="shared" si="10"/>
        <v>181.39852799999997</v>
      </c>
      <c r="Q13" s="13">
        <f t="shared" si="10"/>
        <v>108.83911679999999</v>
      </c>
      <c r="R13" s="13">
        <f t="shared" si="10"/>
        <v>65.303470079999983</v>
      </c>
      <c r="S13" s="13">
        <f t="shared" si="10"/>
        <v>39.182082047999984</v>
      </c>
      <c r="T13" s="69">
        <f t="shared" si="10"/>
        <v>23.509249228799991</v>
      </c>
      <c r="U13" s="69">
        <f t="shared" si="10"/>
        <v>14.105549537279993</v>
      </c>
      <c r="V13" s="13">
        <f t="shared" si="10"/>
        <v>8.4633297223679946</v>
      </c>
      <c r="W13" s="13">
        <f t="shared" si="10"/>
        <v>5.0779978334207971</v>
      </c>
      <c r="X13" s="13">
        <f t="shared" si="10"/>
        <v>3.0467987000524785</v>
      </c>
      <c r="Y13" s="13">
        <f t="shared" si="10"/>
        <v>1.828079220031487</v>
      </c>
      <c r="Z13" s="13">
        <f t="shared" si="10"/>
        <v>1.3710594150236151</v>
      </c>
      <c r="AA13" s="13">
        <f t="shared" si="10"/>
        <v>1.0282945612677115</v>
      </c>
      <c r="AB13" s="13">
        <f t="shared" si="10"/>
        <v>0.77122092095078365</v>
      </c>
    </row>
    <row r="14" spans="1:31" x14ac:dyDescent="0.15">
      <c r="A14" s="1" t="s">
        <v>20</v>
      </c>
      <c r="B14" s="22">
        <f t="shared" ref="B14:C14" si="11">B13-B11</f>
        <v>1500</v>
      </c>
      <c r="C14" s="22">
        <f t="shared" si="11"/>
        <v>1500</v>
      </c>
      <c r="D14" s="22"/>
      <c r="E14" s="1" t="s">
        <v>5</v>
      </c>
      <c r="F14" s="29">
        <f>F13</f>
        <v>-23103</v>
      </c>
      <c r="G14" s="13">
        <f t="shared" ref="G14:AB14" si="12">G13/(1+$B$20)^J1</f>
        <v>16363.636363636362</v>
      </c>
      <c r="H14" s="13">
        <f t="shared" si="12"/>
        <v>8925.619834710742</v>
      </c>
      <c r="I14" s="13">
        <f t="shared" si="12"/>
        <v>4868.5199098422227</v>
      </c>
      <c r="J14" s="13">
        <f t="shared" si="12"/>
        <v>2655.5563144593943</v>
      </c>
      <c r="K14" s="13">
        <f t="shared" si="12"/>
        <v>1448.4852624323964</v>
      </c>
      <c r="L14" s="13">
        <f t="shared" si="12"/>
        <v>790.08287041767073</v>
      </c>
      <c r="M14" s="13">
        <f t="shared" si="12"/>
        <v>430.95429295509302</v>
      </c>
      <c r="N14" s="13">
        <f t="shared" si="12"/>
        <v>235.06597797550532</v>
      </c>
      <c r="O14" s="13">
        <f t="shared" si="12"/>
        <v>128.21780616845746</v>
      </c>
      <c r="P14" s="43">
        <f t="shared" si="12"/>
        <v>69.936985182794956</v>
      </c>
      <c r="Q14" s="13">
        <f t="shared" si="12"/>
        <v>38.147446463342696</v>
      </c>
      <c r="R14" s="13">
        <f t="shared" si="12"/>
        <v>20.807698070914199</v>
      </c>
      <c r="S14" s="13">
        <f t="shared" si="12"/>
        <v>11.349653493225924</v>
      </c>
      <c r="T14" s="69">
        <f t="shared" si="12"/>
        <v>6.1907200872141397</v>
      </c>
      <c r="U14" s="69">
        <f t="shared" si="12"/>
        <v>3.3767564112077122</v>
      </c>
      <c r="V14" s="13">
        <f t="shared" si="12"/>
        <v>1.8418671333860244</v>
      </c>
      <c r="W14" s="13">
        <f t="shared" si="12"/>
        <v>1.0046548000287407</v>
      </c>
      <c r="X14" s="13">
        <f t="shared" si="12"/>
        <v>0.547993527288404</v>
      </c>
      <c r="Y14" s="13">
        <f t="shared" si="12"/>
        <v>0.29890556033912935</v>
      </c>
      <c r="Z14" s="13">
        <f t="shared" si="12"/>
        <v>0.20379924568577001</v>
      </c>
      <c r="AA14" s="13">
        <f t="shared" si="12"/>
        <v>0.13895403114938865</v>
      </c>
      <c r="AB14" s="13">
        <f t="shared" si="12"/>
        <v>9.4741384874583168E-2</v>
      </c>
    </row>
    <row r="15" spans="1:31" ht="17" customHeight="1" x14ac:dyDescent="0.15">
      <c r="A15" s="1" t="s">
        <v>17</v>
      </c>
      <c r="B15" s="81">
        <f>B14/B13</f>
        <v>0.2</v>
      </c>
      <c r="C15" s="81">
        <f>C14/C13</f>
        <v>0.2</v>
      </c>
      <c r="D15" s="22"/>
      <c r="E15" s="8" t="s">
        <v>3</v>
      </c>
      <c r="F15" s="34">
        <f>F14</f>
        <v>-23103</v>
      </c>
      <c r="G15" s="32">
        <f>G13+F15</f>
        <v>-5103</v>
      </c>
      <c r="H15" s="35">
        <f t="shared" ref="H15:AB16" si="13">H13+G15</f>
        <v>5697</v>
      </c>
      <c r="I15" s="32">
        <f t="shared" si="13"/>
        <v>12177</v>
      </c>
      <c r="J15" s="32">
        <f t="shared" si="13"/>
        <v>16065</v>
      </c>
      <c r="K15" s="32">
        <f t="shared" si="13"/>
        <v>18397.8</v>
      </c>
      <c r="L15" s="32">
        <f t="shared" si="13"/>
        <v>19797.48</v>
      </c>
      <c r="M15" s="32">
        <f t="shared" si="13"/>
        <v>20637.288</v>
      </c>
      <c r="N15" s="32">
        <f t="shared" si="13"/>
        <v>21141.1728</v>
      </c>
      <c r="O15" s="32">
        <f t="shared" si="13"/>
        <v>21443.503680000002</v>
      </c>
      <c r="P15" s="49">
        <f t="shared" si="13"/>
        <v>21624.902208000003</v>
      </c>
      <c r="Q15" s="32">
        <f t="shared" si="13"/>
        <v>21733.741324800005</v>
      </c>
      <c r="R15" s="32">
        <f t="shared" si="13"/>
        <v>21799.044794880007</v>
      </c>
      <c r="S15" s="32">
        <f t="shared" si="13"/>
        <v>21838.226876928005</v>
      </c>
      <c r="T15" s="78">
        <f t="shared" si="13"/>
        <v>21861.736126156804</v>
      </c>
      <c r="U15" s="78">
        <f t="shared" si="13"/>
        <v>21875.841675694082</v>
      </c>
      <c r="V15" s="32">
        <f t="shared" si="13"/>
        <v>21884.305005416449</v>
      </c>
      <c r="W15" s="32">
        <f t="shared" si="13"/>
        <v>21889.38300324987</v>
      </c>
      <c r="X15" s="32">
        <f t="shared" si="13"/>
        <v>21892.429801949922</v>
      </c>
      <c r="Y15" s="32">
        <f t="shared" si="13"/>
        <v>21894.257881169953</v>
      </c>
      <c r="Z15" s="32">
        <f t="shared" si="13"/>
        <v>21895.628940584978</v>
      </c>
      <c r="AA15" s="32">
        <f t="shared" si="13"/>
        <v>21896.657235146246</v>
      </c>
      <c r="AB15" s="32">
        <f t="shared" si="13"/>
        <v>21897.428456067195</v>
      </c>
    </row>
    <row r="16" spans="1:31" s="8" customFormat="1" ht="17" customHeight="1" thickBot="1" x14ac:dyDescent="0.2">
      <c r="A16" s="8" t="s">
        <v>19</v>
      </c>
      <c r="B16" s="80">
        <v>20</v>
      </c>
      <c r="C16" s="80">
        <v>20</v>
      </c>
      <c r="D16" s="80"/>
      <c r="E16" s="8" t="s">
        <v>6</v>
      </c>
      <c r="F16" s="34">
        <f>F15</f>
        <v>-23103</v>
      </c>
      <c r="G16" s="32">
        <f>G14+F16</f>
        <v>-6739.3636363636379</v>
      </c>
      <c r="H16" s="32">
        <f t="shared" si="13"/>
        <v>2186.2561983471041</v>
      </c>
      <c r="I16" s="32">
        <f t="shared" si="13"/>
        <v>7054.7761081893268</v>
      </c>
      <c r="J16" s="32">
        <f t="shared" si="13"/>
        <v>9710.3324226487202</v>
      </c>
      <c r="K16" s="32">
        <f t="shared" si="13"/>
        <v>11158.817685081116</v>
      </c>
      <c r="L16" s="32">
        <f t="shared" si="13"/>
        <v>11948.900555498787</v>
      </c>
      <c r="M16" s="32">
        <f t="shared" si="13"/>
        <v>12379.854848453881</v>
      </c>
      <c r="N16" s="32">
        <f t="shared" si="13"/>
        <v>12614.920826429387</v>
      </c>
      <c r="O16" s="32">
        <f t="shared" si="13"/>
        <v>12743.138632597844</v>
      </c>
      <c r="P16" s="50">
        <f t="shared" si="13"/>
        <v>12813.075617780638</v>
      </c>
      <c r="Q16" s="32">
        <f t="shared" si="13"/>
        <v>12851.223064243981</v>
      </c>
      <c r="R16" s="32">
        <f t="shared" si="13"/>
        <v>12872.030762314895</v>
      </c>
      <c r="S16" s="32">
        <f t="shared" si="13"/>
        <v>12883.38041580812</v>
      </c>
      <c r="T16" s="78">
        <f t="shared" si="13"/>
        <v>12889.571135895334</v>
      </c>
      <c r="U16" s="78">
        <f t="shared" si="13"/>
        <v>12892.947892306542</v>
      </c>
      <c r="V16" s="32">
        <f t="shared" si="13"/>
        <v>12894.789759439927</v>
      </c>
      <c r="W16" s="32">
        <f t="shared" si="13"/>
        <v>12895.794414239956</v>
      </c>
      <c r="X16" s="32">
        <f t="shared" si="13"/>
        <v>12896.342407767244</v>
      </c>
      <c r="Y16" s="32">
        <f t="shared" si="13"/>
        <v>12896.641313327584</v>
      </c>
      <c r="Z16" s="32">
        <f t="shared" si="13"/>
        <v>12896.84511257327</v>
      </c>
      <c r="AA16" s="32">
        <f t="shared" si="13"/>
        <v>12896.98406660442</v>
      </c>
      <c r="AB16" s="32">
        <f t="shared" si="13"/>
        <v>12897.078807989295</v>
      </c>
    </row>
    <row r="17" spans="1:28" x14ac:dyDescent="0.15">
      <c r="A17" s="1" t="s">
        <v>21</v>
      </c>
      <c r="B17" s="22">
        <f t="shared" ref="B17:C17" si="14">B16*B14</f>
        <v>30000</v>
      </c>
      <c r="C17" s="22">
        <f t="shared" si="14"/>
        <v>30000</v>
      </c>
      <c r="D17" s="22"/>
      <c r="E17" s="8"/>
      <c r="F17" s="34"/>
      <c r="G17" s="32"/>
      <c r="H17" s="32"/>
      <c r="I17" s="32"/>
      <c r="J17" s="32"/>
      <c r="K17" s="32"/>
      <c r="L17" s="32"/>
      <c r="M17" s="32"/>
      <c r="N17" s="32"/>
      <c r="O17" s="32"/>
      <c r="P17" s="32"/>
      <c r="Q17" s="32"/>
      <c r="R17" s="32"/>
      <c r="S17" s="32"/>
      <c r="T17" s="32"/>
      <c r="U17" s="32"/>
      <c r="V17" s="32"/>
      <c r="W17" s="32"/>
      <c r="X17" s="32"/>
      <c r="Y17" s="32"/>
      <c r="Z17" s="32"/>
      <c r="AA17" s="32"/>
      <c r="AB17" s="32"/>
    </row>
    <row r="18" spans="1:28" x14ac:dyDescent="0.15">
      <c r="B18" s="9"/>
      <c r="C18" s="9"/>
      <c r="D18" s="9"/>
      <c r="F18" s="25"/>
      <c r="I18" s="1"/>
    </row>
    <row r="19" spans="1:28" x14ac:dyDescent="0.15">
      <c r="A19" s="1" t="s">
        <v>27</v>
      </c>
      <c r="B19" s="20">
        <v>0.6</v>
      </c>
      <c r="C19" s="20">
        <v>0.6</v>
      </c>
      <c r="D19" s="20"/>
      <c r="F19" s="25"/>
      <c r="I19" s="1"/>
    </row>
    <row r="20" spans="1:28" x14ac:dyDescent="0.15">
      <c r="A20" s="1" t="s">
        <v>4</v>
      </c>
      <c r="B20" s="20">
        <v>0.1</v>
      </c>
      <c r="C20" s="21"/>
      <c r="D20" s="21"/>
      <c r="E20" s="21"/>
      <c r="F20" s="21"/>
    </row>
    <row r="27" spans="1:28" x14ac:dyDescent="0.15">
      <c r="A27" s="1" t="s">
        <v>30</v>
      </c>
    </row>
    <row r="57" spans="8:31" s="8" customFormat="1" x14ac:dyDescent="0.15">
      <c r="H57" s="1"/>
      <c r="I57" s="25"/>
      <c r="J57" s="1"/>
      <c r="K57" s="1"/>
      <c r="L57" s="1"/>
      <c r="M57" s="1"/>
      <c r="N57" s="1"/>
      <c r="O57" s="1"/>
      <c r="P57" s="1"/>
      <c r="Q57" s="1"/>
      <c r="R57" s="1"/>
      <c r="S57" s="1"/>
      <c r="T57" s="1"/>
      <c r="U57" s="1"/>
      <c r="V57" s="1"/>
      <c r="W57" s="1"/>
      <c r="X57" s="1"/>
      <c r="Y57" s="1"/>
      <c r="Z57" s="1"/>
      <c r="AA57" s="1"/>
      <c r="AB57" s="1"/>
      <c r="AC57" s="1"/>
      <c r="AD57" s="1"/>
      <c r="AE57" s="1"/>
    </row>
    <row r="58" spans="8:31" s="8" customFormat="1" ht="15" customHeight="1" x14ac:dyDescent="0.15">
      <c r="H58" s="1"/>
      <c r="I58" s="25"/>
      <c r="J58" s="1"/>
      <c r="K58" s="1"/>
      <c r="L58" s="1"/>
      <c r="M58" s="1"/>
      <c r="N58" s="1"/>
      <c r="O58" s="1"/>
      <c r="P58" s="1"/>
      <c r="Q58" s="1"/>
      <c r="R58" s="1"/>
      <c r="S58" s="1"/>
      <c r="T58" s="1"/>
      <c r="U58" s="1"/>
      <c r="V58" s="1"/>
      <c r="W58" s="1"/>
      <c r="X58" s="1"/>
      <c r="Y58" s="1"/>
      <c r="Z58" s="1"/>
      <c r="AA58" s="1"/>
      <c r="AB58" s="1"/>
      <c r="AC58" s="1"/>
      <c r="AD58" s="1"/>
      <c r="AE58" s="1"/>
    </row>
    <row r="59" spans="8:31" s="8" customFormat="1" ht="15" customHeight="1" x14ac:dyDescent="0.15">
      <c r="H59" s="1"/>
      <c r="I59" s="25"/>
      <c r="J59" s="1"/>
      <c r="K59" s="1"/>
      <c r="L59" s="1"/>
      <c r="M59" s="1"/>
      <c r="N59" s="1"/>
      <c r="O59" s="1"/>
      <c r="P59" s="1"/>
      <c r="Q59" s="1"/>
      <c r="R59" s="1"/>
      <c r="S59" s="1"/>
      <c r="T59" s="1"/>
      <c r="U59" s="1"/>
      <c r="V59" s="1"/>
      <c r="W59" s="1"/>
      <c r="X59" s="1"/>
      <c r="Y59" s="1"/>
      <c r="Z59" s="1"/>
      <c r="AA59" s="1"/>
      <c r="AB59" s="1"/>
      <c r="AC59" s="1"/>
      <c r="AD59" s="1"/>
      <c r="AE5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Copyright</vt:lpstr>
      <vt:lpstr>QUESTION 1-4</vt:lpstr>
      <vt:lpstr>QUESTION 5</vt:lpstr>
      <vt:lpstr>QUESTION 6</vt:lpstr>
      <vt:lpstr>QUESTION 7</vt:lpstr>
    </vt:vector>
  </TitlesOfParts>
  <Company>Elite Admissions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Meagher</dc:creator>
  <cp:lastModifiedBy>Microsoft Office User</cp:lastModifiedBy>
  <dcterms:created xsi:type="dcterms:W3CDTF">2011-07-27T20:47:15Z</dcterms:created>
  <dcterms:modified xsi:type="dcterms:W3CDTF">2021-07-14T06:54:54Z</dcterms:modified>
</cp:coreProperties>
</file>