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CAEC0B2-C6E5-48F0-84F7-669E9C9A51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6" r:id="rId4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P10" i="2"/>
  <c r="P27" i="2"/>
  <c r="P50" i="2"/>
  <c r="P51" i="2"/>
  <c r="P7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N5" i="2"/>
  <c r="P5" i="2" s="1"/>
  <c r="N6" i="2"/>
  <c r="P6" i="2" s="1"/>
  <c r="N7" i="2"/>
  <c r="P7" i="2" s="1"/>
  <c r="N8" i="2"/>
  <c r="P8" i="2" s="1"/>
  <c r="N9" i="2"/>
  <c r="P9" i="2" s="1"/>
  <c r="N10" i="2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P46" i="2" s="1"/>
  <c r="N47" i="2"/>
  <c r="P47" i="2" s="1"/>
  <c r="N48" i="2"/>
  <c r="P48" i="2" s="1"/>
  <c r="N49" i="2"/>
  <c r="P49" i="2" s="1"/>
  <c r="N50" i="2"/>
  <c r="N51" i="2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N59" i="2"/>
  <c r="P59" i="2" s="1"/>
  <c r="N60" i="2"/>
  <c r="P60" i="2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N67" i="2"/>
  <c r="P67" i="2" s="1"/>
  <c r="N68" i="2"/>
  <c r="P68" i="2" s="1"/>
  <c r="N69" i="2"/>
  <c r="P69" i="2" s="1"/>
  <c r="N70" i="2"/>
  <c r="P70" i="2" s="1"/>
  <c r="N71" i="2"/>
  <c r="P71" i="2" s="1"/>
  <c r="N72" i="2"/>
  <c r="P72" i="2" s="1"/>
  <c r="N73" i="2"/>
  <c r="P73" i="2" s="1"/>
  <c r="N74" i="2"/>
  <c r="N75" i="2"/>
  <c r="P75" i="2" s="1"/>
  <c r="N76" i="2"/>
  <c r="P76" i="2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N83" i="2"/>
  <c r="P83" i="2" s="1"/>
  <c r="N84" i="2"/>
  <c r="P84" i="2" s="1"/>
  <c r="N85" i="2"/>
  <c r="P85" i="2" s="1"/>
  <c r="N86" i="2"/>
  <c r="P86" i="2" s="1"/>
</calcChain>
</file>

<file path=xl/sharedStrings.xml><?xml version="1.0" encoding="utf-8"?>
<sst xmlns="http://schemas.openxmlformats.org/spreadsheetml/2006/main" count="539" uniqueCount="95">
  <si>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</si>
  <si>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</si>
  <si>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</si>
  <si>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</si>
  <si>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</si>
  <si>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</si>
  <si>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</si>
  <si>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</si>
  <si>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</si>
  <si>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</si>
  <si>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</si>
  <si>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</si>
  <si>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</si>
  <si>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</si>
  <si>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</si>
  <si>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</si>
  <si>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</si>
  <si>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</si>
  <si>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</si>
  <si>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</si>
  <si>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</si>
  <si>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</si>
  <si>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</si>
  <si>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</si>
  <si>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</si>
  <si>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</si>
  <si>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</si>
  <si>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</si>
  <si>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</si>
  <si>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</si>
  <si>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</si>
  <si>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</si>
  <si>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</si>
  <si>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</si>
  <si>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</si>
  <si>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</si>
  <si>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</si>
  <si>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</si>
  <si>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</si>
  <si>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</si>
  <si>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</si>
  <si>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</si>
  <si>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</si>
  <si>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</si>
  <si>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</si>
  <si>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</si>
  <si>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</si>
  <si>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</si>
  <si>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</si>
  <si>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</si>
  <si>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</si>
  <si>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</si>
  <si>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</si>
  <si>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</si>
  <si>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</si>
  <si>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</si>
  <si>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</si>
  <si>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</si>
  <si>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</si>
  <si>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</si>
  <si>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</si>
  <si>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</si>
  <si>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</si>
  <si>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</si>
  <si>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</si>
  <si>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</si>
  <si>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</si>
  <si>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</si>
  <si>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</si>
  <si>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</si>
  <si>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</si>
  <si>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</si>
  <si>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</si>
  <si>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</si>
  <si>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</si>
  <si>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</si>
  <si>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</si>
  <si>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</si>
  <si>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</si>
  <si>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</si>
  <si>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</si>
  <si>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</si>
  <si>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</si>
  <si>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</si>
  <si>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</si>
  <si>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</si>
  <si>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</si>
  <si>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Final Price</t>
  </si>
  <si>
    <t>Dsicount</t>
  </si>
  <si>
    <t>Representatives</t>
  </si>
  <si>
    <t>Column Labels</t>
  </si>
  <si>
    <t>Grand Total</t>
  </si>
  <si>
    <t>Row Labels</t>
  </si>
  <si>
    <t>(blank)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</si>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</sst>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4.027151504626" createdVersion="8" refreshedVersion="8" minRefreshableVersion="3" recordCount="82" xr:uid="{178EDE06-906C-4E24-9B15-592BB608A4F9}">
  <cacheSource type="worksheet">
    <worksheetSource name="Table1"/>
  </cacheSource>
  <cacheFields count="16">
    <cacheField name="Num" numFmtId="0">
      <sharedItems containsString="0" containsBlank="1" containsNumber="1" containsInteger="1" minValue="1" maxValue="80"/>
    </cacheField>
    <cacheField name="Date" numFmtId="0">
      <sharedItems containsNonDate="0" containsDate="1" containsString="0" containsBlank="1" minDate="1900-06-15T00:00:00" maxDate="2020-06-30T00:00:00"/>
    </cacheField>
    <cacheField name="Month" numFmtId="0">
      <sharedItems containsBlank="1" count="7">
        <s v="January"/>
        <s v="February"/>
        <s v="March"/>
        <s v="April"/>
        <s v="May"/>
        <s v="June"/>
        <m/>
      </sharedItems>
    </cacheField>
    <cacheField name="Sales Rep" numFmtId="0">
      <sharedItems containsBlank="1"/>
    </cacheField>
    <cacheField name="Region" numFmtId="0">
      <sharedItems containsBlank="1"/>
    </cacheField>
    <cacheField name="Customer ID" numFmtId="0">
      <sharedItems containsString="0" containsBlank="1" containsNumber="1" containsInteger="1" minValue="132" maxValue="180"/>
    </cacheField>
    <cacheField name="Company Name" numFmtId="0">
      <sharedItems count="10">
        <s v="Bankia"/>
        <s v="Affinity"/>
        <s v="Telmark"/>
        <s v="Port Royale"/>
        <s v="Secspace"/>
        <s v="MarkPlus"/>
        <s v="Vento"/>
        <s v="Milago"/>
        <s v="Cruise"/>
        <e v="#N/A"/>
      </sharedItems>
    </cacheField>
    <cacheField name="Representatives" numFmtId="0">
      <sharedItems count="10">
        <s v="Lucas Adams"/>
        <s v="Christina Bell"/>
        <s v="Emily Flores"/>
        <s v="Dan Hill"/>
        <s v="Rob Nelson"/>
        <s v="Matt Reed"/>
        <s v="Amanda Wood"/>
        <s v="Sam Cooper"/>
        <s v="Denise Harris"/>
        <e v="#N/A"/>
      </sharedItems>
    </cacheField>
    <cacheField name="Model" numFmtId="0">
      <sharedItems containsBlank="1" count="7">
        <s v="Flash"/>
        <s v="Urban"/>
        <s v="Energy"/>
        <s v="Volt"/>
        <s v="Cosmo"/>
        <s v="Aero"/>
        <m/>
      </sharedItems>
    </cacheField>
    <cacheField name="Color" numFmtId="0">
      <sharedItems containsBlank="1"/>
    </cacheField>
    <cacheField name="Item Code" numFmtId="0">
      <sharedItems containsBlank="1"/>
    </cacheField>
    <cacheField name="Number" numFmtId="0">
      <sharedItems containsString="0" containsBlank="1" containsNumber="1" containsInteger="1" minValue="8" maxValue="50"/>
    </cacheField>
    <cacheField name="Price / Unit" numFmtId="0">
      <sharedItems containsString="0" containsBlank="1" containsNumber="1" containsInteger="1" minValue="220" maxValue="375"/>
    </cacheField>
    <cacheField name="Total" numFmtId="0">
      <sharedItems containsSemiMixedTypes="0" containsString="0" containsNumber="1" containsInteger="1" minValue="0" maxValue="15750"/>
    </cacheField>
    <cacheField name="Dsicount" numFmtId="0">
      <sharedItems/>
    </cacheField>
    <cacheField name="Final Price" numFmtId="0">
      <sharedItems containsSemiMixedTypes="0" containsString="0" containsNumber="1" minValue="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n v="1"/>
    <d v="2020-01-02T00:00:00"/>
    <x v="0"/>
    <s v="Eric Jones"/>
    <s v="North"/>
    <n v="132"/>
    <x v="0"/>
    <x v="0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x v="1"/>
    <x v="1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x v="2"/>
    <x v="2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x v="1"/>
    <x v="1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x v="3"/>
    <x v="3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x v="2"/>
    <x v="2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x v="4"/>
    <x v="4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x v="0"/>
    <x v="0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x v="2"/>
    <x v="2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x v="3"/>
    <x v="3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x v="5"/>
    <x v="5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x v="6"/>
    <x v="6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x v="7"/>
    <x v="7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x v="0"/>
    <x v="0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x v="7"/>
    <x v="7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x v="3"/>
    <x v="3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x v="8"/>
    <x v="8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x v="2"/>
    <x v="2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x v="0"/>
    <x v="0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x v="0"/>
    <x v="0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x v="2"/>
    <x v="2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x v="1"/>
    <x v="1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x v="0"/>
    <x v="0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x v="8"/>
    <x v="8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x v="7"/>
    <x v="7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x v="1"/>
    <x v="1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x v="3"/>
    <x v="3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x v="6"/>
    <x v="6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x v="5"/>
    <x v="5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x v="4"/>
    <x v="4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x v="8"/>
    <x v="8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x v="7"/>
    <x v="7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x v="6"/>
    <x v="6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x v="4"/>
    <x v="4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x v="2"/>
    <x v="2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x v="0"/>
    <x v="0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x v="5"/>
    <x v="5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x v="0"/>
    <x v="0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x v="3"/>
    <x v="3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x v="7"/>
    <x v="7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x v="0"/>
    <x v="0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x v="1"/>
    <x v="1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x v="5"/>
    <x v="5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x v="7"/>
    <x v="7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x v="0"/>
    <x v="0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x v="8"/>
    <x v="8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x v="1"/>
    <x v="1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x v="0"/>
    <x v="0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x v="7"/>
    <x v="7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x v="8"/>
    <x v="8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x v="7"/>
    <x v="7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x v="8"/>
    <x v="8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x v="2"/>
    <x v="2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x v="2"/>
    <x v="2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x v="4"/>
    <x v="4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x v="7"/>
    <x v="7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x v="4"/>
    <x v="4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x v="0"/>
    <x v="0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x v="7"/>
    <x v="7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x v="1"/>
    <x v="1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x v="8"/>
    <x v="8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x v="0"/>
    <x v="0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x v="2"/>
    <x v="2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x v="5"/>
    <x v="5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x v="0"/>
    <x v="0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x v="6"/>
    <x v="6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x v="1"/>
    <x v="1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x v="2"/>
    <x v="2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x v="0"/>
    <x v="0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x v="6"/>
    <x v="6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x v="8"/>
    <x v="8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x v="5"/>
    <x v="5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x v="0"/>
    <x v="0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x v="1"/>
    <x v="1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x v="3"/>
    <x v="3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x v="6"/>
    <x v="6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x v="3"/>
    <x v="3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x v="8"/>
    <x v="8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x v="6"/>
    <x v="6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x v="2"/>
    <x v="2"/>
    <x v="0"/>
    <s v="white"/>
    <s v="F2248wh"/>
    <n v="14"/>
    <n v="235"/>
    <n v="3290"/>
    <s v="N"/>
    <n v="3290"/>
  </r>
  <r>
    <m/>
    <m/>
    <x v="6"/>
    <m/>
    <m/>
    <m/>
    <x v="9"/>
    <x v="9"/>
    <x v="6"/>
    <m/>
    <m/>
    <m/>
    <m/>
    <n v="0"/>
    <s v="N"/>
    <n v="0"/>
  </r>
  <r>
    <m/>
    <m/>
    <x v="6"/>
    <m/>
    <m/>
    <m/>
    <x v="9"/>
    <x v="9"/>
    <x v="6"/>
    <m/>
    <m/>
    <m/>
    <m/>
    <n v="0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3821C-EBE6-4532-B859-1773765737B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2" firstDataCol="1"/>
  <pivotFields count="16"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>
      <items count="11">
        <item x="1"/>
        <item x="0"/>
        <item x="8"/>
        <item x="5"/>
        <item x="7"/>
        <item x="3"/>
        <item x="4"/>
        <item x="2"/>
        <item x="6"/>
        <item x="9"/>
        <item t="default"/>
      </items>
    </pivotField>
    <pivotField showAll="0">
      <items count="11">
        <item x="6"/>
        <item x="1"/>
        <item x="3"/>
        <item x="8"/>
        <item x="2"/>
        <item x="0"/>
        <item x="5"/>
        <item x="4"/>
        <item x="7"/>
        <item x="9"/>
        <item t="default"/>
      </items>
    </pivotField>
    <pivotField axis="axisCol" showAll="0">
      <items count="8">
        <item x="5"/>
        <item x="4"/>
        <item x="2"/>
        <item x="0"/>
        <item x="1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1E98A-678F-48F1-A41D-5DC7650715A5}" name="Table1" displayName="Table1" ref="A4:P86" totalsRowShown="0" headerRowDxfId="11">
  <autoFilter ref="A4:P86" xr:uid="{B5C1E98A-678F-48F1-A41D-5DC7650715A5}"/>
  <sortState xmlns:xlrd2="http://schemas.microsoft.com/office/spreadsheetml/2017/richdata2" ref="A5:P86">
    <sortCondition ref="A4:A86"/>
  </sortState>
  <tableColumns count="16">
    <tableColumn id="1" xr3:uid="{B8C7AECE-F773-41CB-B33D-639E47EDD937}" name="Num"/>
    <tableColumn id="2" xr3:uid="{FFFBBF42-9237-40F1-B4EE-0E2AC464B8BB}" name="Date" dataDxfId="10"/>
    <tableColumn id="3" xr3:uid="{8E0B9CC7-CCEF-492F-9DB1-CECF883E73B6}" name="Month" dataDxfId="9"/>
    <tableColumn id="4" xr3:uid="{2EC013D4-0FC8-46F5-B372-2447F22D4098}" name="Sales Rep" dataDxfId="8"/>
    <tableColumn id="5" xr3:uid="{023529FB-0BBB-440A-B3B2-484855EE0DD5}" name="Region" dataDxfId="7"/>
    <tableColumn id="6" xr3:uid="{165733B3-2677-4CC6-8ECE-66F9DF50A8E4}" name="Customer ID" dataDxfId="6"/>
    <tableColumn id="15" xr3:uid="{14C97736-844B-40F2-AAF9-8E6468830B00}" name="Company Name" dataDxfId="1">
      <calculatedColumnFormula>VLOOKUP(Table1[[#This Row],[Customer ID]],'Customer Info'!$A$4:$C$12,2,FALSE)</calculatedColumnFormula>
    </tableColumn>
    <tableColumn id="16" xr3:uid="{07E4662E-CBEB-4FE2-AC34-977D71769D37}" name="Representatives" dataDxfId="0">
      <calculatedColumnFormula>VLOOKUP(Table1[[#This Row],[Customer ID]],'Customer Info'!$A$4:$C$12,3,FALSE)</calculatedColumnFormula>
    </tableColumn>
    <tableColumn id="7" xr3:uid="{99A7616C-1B65-498C-AD7A-EA4F0D888C4D}" name="Model"/>
    <tableColumn id="8" xr3:uid="{0A9CD847-AB22-43E4-BE69-60A2102E3B1E}" name="Color"/>
    <tableColumn id="9" xr3:uid="{662100EE-8A8C-4DCA-A373-17481FC2F551}" name="Item Code"/>
    <tableColumn id="10" xr3:uid="{108DEB8D-0922-4B5B-B01C-BD267E26A606}" name="Number"/>
    <tableColumn id="11" xr3:uid="{339DBD2F-D733-42B9-BA88-5242F02F2AF5}" name="Price / Unit" dataDxfId="5"/>
    <tableColumn id="12" xr3:uid="{AACC6573-1BBF-490B-BF15-C27DF26A637E}" name="Total" dataDxfId="4">
      <calculatedColumnFormula>Table1[[#This Row],[Number]]*Table1[[#This Row],[Price / Unit]]</calculatedColumnFormula>
    </tableColumn>
    <tableColumn id="13" xr3:uid="{831DCA2C-5401-4CF2-BEFD-7920B105A3DC}" name="Dsicount" dataDxfId="3">
      <calculatedColumnFormula>IF(Table1[[#This Row],[Number]]&gt;=20,"Y","N")</calculatedColumnFormula>
    </tableColumn>
    <tableColumn id="14" xr3:uid="{00E8E998-8991-45BD-AFA2-E844AA28B134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2B66-A19E-4710-BDA5-E8AA92B0BD14}">
  <dimension ref="A3:I12"/>
  <sheetViews>
    <sheetView tabSelected="1" topLeftCell="A3" workbookViewId="0">
      <selection activeCell="L15" sqref="L15"/>
    </sheetView>
  </sheetViews>
  <sheetFormatPr defaultRowHeight="14.5" x14ac:dyDescent="0.35"/>
  <cols>
    <col min="1" max="1" width="14" bestFit="1" customWidth="1"/>
    <col min="2" max="2" width="15.26953125" bestFit="1" customWidth="1"/>
    <col min="3" max="3" width="6.54296875" bestFit="1" customWidth="1"/>
    <col min="4" max="4" width="6.453125" bestFit="1" customWidth="1"/>
    <col min="5" max="5" width="5.08984375" bestFit="1" customWidth="1"/>
    <col min="6" max="6" width="6" bestFit="1" customWidth="1"/>
    <col min="7" max="7" width="4.26953125" bestFit="1" customWidth="1"/>
    <col min="8" max="8" width="6.7265625" bestFit="1" customWidth="1"/>
    <col min="9" max="9" width="10.7265625" bestFit="1" customWidth="1"/>
    <col min="10" max="10" width="10.90625" bestFit="1" customWidth="1"/>
    <col min="11" max="11" width="5.08984375" bestFit="1" customWidth="1"/>
    <col min="12" max="12" width="10.7265625" bestFit="1" customWidth="1"/>
  </cols>
  <sheetData>
    <row r="3" spans="1:9" x14ac:dyDescent="0.35">
      <c r="A3" s="17" t="s">
        <v>94</v>
      </c>
      <c r="B3" s="17" t="s">
        <v>90</v>
      </c>
    </row>
    <row r="4" spans="1:9" x14ac:dyDescent="0.35">
      <c r="A4" s="17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93</v>
      </c>
      <c r="I4" t="s">
        <v>91</v>
      </c>
    </row>
    <row r="5" spans="1:9" x14ac:dyDescent="0.35">
      <c r="A5" s="6" t="s">
        <v>14</v>
      </c>
      <c r="B5" s="16"/>
      <c r="C5" s="16">
        <v>8</v>
      </c>
      <c r="D5" s="16">
        <v>88</v>
      </c>
      <c r="E5" s="16">
        <v>67</v>
      </c>
      <c r="F5" s="16">
        <v>62</v>
      </c>
      <c r="G5" s="16">
        <v>32</v>
      </c>
      <c r="H5" s="16"/>
      <c r="I5" s="16">
        <v>257</v>
      </c>
    </row>
    <row r="6" spans="1:9" x14ac:dyDescent="0.35">
      <c r="A6" s="6" t="s">
        <v>42</v>
      </c>
      <c r="B6" s="16">
        <v>10</v>
      </c>
      <c r="C6" s="16">
        <v>50</v>
      </c>
      <c r="D6" s="16">
        <v>70</v>
      </c>
      <c r="E6" s="16">
        <v>35</v>
      </c>
      <c r="F6" s="16">
        <v>61</v>
      </c>
      <c r="G6" s="16">
        <v>27</v>
      </c>
      <c r="H6" s="16"/>
      <c r="I6" s="16">
        <v>253</v>
      </c>
    </row>
    <row r="7" spans="1:9" x14ac:dyDescent="0.35">
      <c r="A7" s="6" t="s">
        <v>50</v>
      </c>
      <c r="B7" s="16">
        <v>83</v>
      </c>
      <c r="C7" s="16">
        <v>45</v>
      </c>
      <c r="D7" s="16">
        <v>20</v>
      </c>
      <c r="E7" s="16">
        <v>48</v>
      </c>
      <c r="F7" s="16">
        <v>50</v>
      </c>
      <c r="G7" s="16">
        <v>50</v>
      </c>
      <c r="H7" s="16"/>
      <c r="I7" s="16">
        <v>296</v>
      </c>
    </row>
    <row r="8" spans="1:9" x14ac:dyDescent="0.35">
      <c r="A8" s="6" t="s">
        <v>58</v>
      </c>
      <c r="B8" s="16">
        <v>56</v>
      </c>
      <c r="C8" s="16">
        <v>60</v>
      </c>
      <c r="D8" s="16">
        <v>62</v>
      </c>
      <c r="E8" s="16">
        <v>83</v>
      </c>
      <c r="F8" s="16">
        <v>90</v>
      </c>
      <c r="G8" s="16">
        <v>92</v>
      </c>
      <c r="H8" s="16"/>
      <c r="I8" s="16">
        <v>443</v>
      </c>
    </row>
    <row r="9" spans="1:9" x14ac:dyDescent="0.35">
      <c r="A9" s="6" t="s">
        <v>60</v>
      </c>
      <c r="B9" s="16">
        <v>57</v>
      </c>
      <c r="C9" s="16">
        <v>10</v>
      </c>
      <c r="D9" s="16">
        <v>113</v>
      </c>
      <c r="E9" s="16">
        <v>123</v>
      </c>
      <c r="F9" s="16">
        <v>30</v>
      </c>
      <c r="G9" s="16">
        <v>75</v>
      </c>
      <c r="H9" s="16"/>
      <c r="I9" s="16">
        <v>408</v>
      </c>
    </row>
    <row r="10" spans="1:9" x14ac:dyDescent="0.35">
      <c r="A10" s="6" t="s">
        <v>65</v>
      </c>
      <c r="B10" s="16">
        <v>32</v>
      </c>
      <c r="C10" s="16">
        <v>90</v>
      </c>
      <c r="D10" s="16">
        <v>22</v>
      </c>
      <c r="E10" s="16">
        <v>29</v>
      </c>
      <c r="F10" s="16">
        <v>123</v>
      </c>
      <c r="G10" s="16">
        <v>80</v>
      </c>
      <c r="H10" s="16"/>
      <c r="I10" s="16">
        <v>376</v>
      </c>
    </row>
    <row r="11" spans="1:9" x14ac:dyDescent="0.35">
      <c r="A11" s="6" t="s">
        <v>93</v>
      </c>
      <c r="B11" s="16"/>
      <c r="C11" s="16"/>
      <c r="D11" s="16"/>
      <c r="E11" s="16"/>
      <c r="F11" s="16"/>
      <c r="G11" s="16"/>
      <c r="H11" s="16"/>
      <c r="I11" s="16"/>
    </row>
    <row r="12" spans="1:9" x14ac:dyDescent="0.35">
      <c r="A12" s="6" t="s">
        <v>91</v>
      </c>
      <c r="B12" s="16">
        <v>238</v>
      </c>
      <c r="C12" s="16">
        <v>263</v>
      </c>
      <c r="D12" s="16">
        <v>375</v>
      </c>
      <c r="E12" s="16">
        <v>385</v>
      </c>
      <c r="F12" s="16">
        <v>416</v>
      </c>
      <c r="G12" s="16">
        <v>356</v>
      </c>
      <c r="H12" s="16"/>
      <c r="I12" s="16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6"/>
  <sheetViews>
    <sheetView workbookViewId="0">
      <selection activeCell="A5" sqref="A5:P86"/>
    </sheetView>
  </sheetViews>
  <sheetFormatPr defaultColWidth="8.81640625" defaultRowHeight="14.5" x14ac:dyDescent="0.35"/>
  <cols>
    <col min="2" max="2" width="10.453125" bestFit="1" customWidth="1"/>
    <col min="3" max="3" width="9" bestFit="1" customWidth="1"/>
    <col min="4" max="4" width="13.6328125" bestFit="1" customWidth="1"/>
    <col min="6" max="6" width="15.81640625" bestFit="1" customWidth="1"/>
    <col min="7" max="7" width="18.7265625" bestFit="1" customWidth="1"/>
    <col min="8" max="8" width="18.7265625" customWidth="1"/>
    <col min="10" max="10" width="9" customWidth="1"/>
    <col min="11" max="11" width="11.453125" customWidth="1"/>
    <col min="12" max="12" width="9.6328125" customWidth="1"/>
    <col min="13" max="13" width="12.1796875" customWidth="1"/>
    <col min="14" max="14" width="11.1796875" bestFit="1" customWidth="1"/>
    <col min="15" max="15" width="12.7265625" style="3" bestFit="1" customWidth="1"/>
    <col min="16" max="16" width="13.81640625" style="3" bestFit="1" customWidth="1"/>
  </cols>
  <sheetData>
    <row r="1" spans="1:16" ht="21" x14ac:dyDescent="0.5">
      <c r="A1" s="1" t="s">
        <v>0</v>
      </c>
    </row>
    <row r="2" spans="1:16" ht="21" x14ac:dyDescent="0.5">
      <c r="A2" s="1" t="s">
        <v>1</v>
      </c>
    </row>
    <row r="4" spans="1:16" x14ac:dyDescent="0.3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88</v>
      </c>
      <c r="P4" s="3" t="s">
        <v>87</v>
      </c>
    </row>
    <row r="5" spans="1:16" x14ac:dyDescent="0.3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>
        <f>Table1[[#This Row],[Number]]*Table1[[#This Row],[Price / Unit]]</f>
        <v>3525</v>
      </c>
      <c r="O5" s="3" t="str">
        <f>IF(Table1[[#This Row],[Number]]&gt;=20,"Y","N")</f>
        <v>N</v>
      </c>
      <c r="P5" s="3">
        <f>IF(Table1[[#This Row],[Number]]&gt;=20,0.95*Table1[[#This Row],[Total]],Table1[[#This Row],[Total]])</f>
        <v>3525</v>
      </c>
    </row>
    <row r="6" spans="1:16" x14ac:dyDescent="0.3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f>Table1[[#This Row],[Number]]*Table1[[#This Row],[Price / Unit]]</f>
        <v>5720</v>
      </c>
      <c r="O6" s="3" t="str">
        <f>IF(Table1[[#This Row],[Number]]&gt;=20,"Y","N")</f>
        <v>Y</v>
      </c>
      <c r="P6" s="3">
        <f>IF(Table1[[#This Row],[Number]]&gt;=20,0.95*Table1[[#This Row],[Total]],Table1[[#This Row],[Total]])</f>
        <v>5434</v>
      </c>
    </row>
    <row r="7" spans="1:16" x14ac:dyDescent="0.3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f>Table1[[#This Row],[Number]]*Table1[[#This Row],[Price / Unit]]</f>
        <v>5600</v>
      </c>
      <c r="O7" s="3" t="str">
        <f>IF(Table1[[#This Row],[Number]]&gt;=20,"Y","N")</f>
        <v>N</v>
      </c>
      <c r="P7" s="3">
        <f>IF(Table1[[#This Row],[Number]]&gt;=20,0.95*Table1[[#This Row],[Total]],Table1[[#This Row],[Total]])</f>
        <v>5600</v>
      </c>
    </row>
    <row r="8" spans="1:16" x14ac:dyDescent="0.3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f>Table1[[#This Row],[Number]]*Table1[[#This Row],[Price / Unit]]</f>
        <v>7050</v>
      </c>
      <c r="O8" s="3" t="str">
        <f>IF(Table1[[#This Row],[Number]]&gt;=20,"Y","N")</f>
        <v>Y</v>
      </c>
      <c r="P8" s="3">
        <f>IF(Table1[[#This Row],[Number]]&gt;=20,0.95*Table1[[#This Row],[Total]],Table1[[#This Row],[Total]])</f>
        <v>6697.5</v>
      </c>
    </row>
    <row r="9" spans="1:16" x14ac:dyDescent="0.3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f>Table1[[#This Row],[Number]]*Table1[[#This Row],[Price / Unit]]</f>
        <v>9440</v>
      </c>
      <c r="O9" s="3" t="str">
        <f>IF(Table1[[#This Row],[Number]]&gt;=20,"Y","N")</f>
        <v>Y</v>
      </c>
      <c r="P9" s="3">
        <f>IF(Table1[[#This Row],[Number]]&gt;=20,0.95*Table1[[#This Row],[Total]],Table1[[#This Row],[Total]])</f>
        <v>8968</v>
      </c>
    </row>
    <row r="10" spans="1:16" x14ac:dyDescent="0.3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f>Table1[[#This Row],[Number]]*Table1[[#This Row],[Price / Unit]]</f>
        <v>4900</v>
      </c>
      <c r="O10" s="3" t="str">
        <f>IF(Table1[[#This Row],[Number]]&gt;=20,"Y","N")</f>
        <v>N</v>
      </c>
      <c r="P10" s="3">
        <f>IF(Table1[[#This Row],[Number]]&gt;=20,0.95*Table1[[#This Row],[Total]],Table1[[#This Row],[Total]])</f>
        <v>4900</v>
      </c>
    </row>
    <row r="11" spans="1:16" x14ac:dyDescent="0.3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f>Table1[[#This Row],[Number]]*Table1[[#This Row],[Price / Unit]]</f>
        <v>3000</v>
      </c>
      <c r="O11" s="3" t="str">
        <f>IF(Table1[[#This Row],[Number]]&gt;=20,"Y","N")</f>
        <v>N</v>
      </c>
      <c r="P11" s="3">
        <f>IF(Table1[[#This Row],[Number]]&gt;=20,0.95*Table1[[#This Row],[Total]],Table1[[#This Row],[Total]])</f>
        <v>3000</v>
      </c>
    </row>
    <row r="12" spans="1:16" x14ac:dyDescent="0.3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f>Table1[[#This Row],[Number]]*Table1[[#This Row],[Price / Unit]]</f>
        <v>5170</v>
      </c>
      <c r="O12" s="3" t="str">
        <f>IF(Table1[[#This Row],[Number]]&gt;=20,"Y","N")</f>
        <v>Y</v>
      </c>
      <c r="P12" s="3">
        <f>IF(Table1[[#This Row],[Number]]&gt;=20,0.95*Table1[[#This Row],[Total]],Table1[[#This Row],[Total]])</f>
        <v>4911.5</v>
      </c>
    </row>
    <row r="13" spans="1:16" x14ac:dyDescent="0.3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f>Table1[[#This Row],[Number]]*Table1[[#This Row],[Price / Unit]]</f>
        <v>10400</v>
      </c>
      <c r="O13" s="3" t="str">
        <f>IF(Table1[[#This Row],[Number]]&gt;=20,"Y","N")</f>
        <v>Y</v>
      </c>
      <c r="P13" s="3">
        <f>IF(Table1[[#This Row],[Number]]&gt;=20,0.95*Table1[[#This Row],[Total]],Table1[[#This Row],[Total]])</f>
        <v>9880</v>
      </c>
    </row>
    <row r="14" spans="1:16" x14ac:dyDescent="0.3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f>Table1[[#This Row],[Number]]*Table1[[#This Row],[Price / Unit]]</f>
        <v>8750</v>
      </c>
      <c r="O14" s="3" t="str">
        <f>IF(Table1[[#This Row],[Number]]&gt;=20,"Y","N")</f>
        <v>Y</v>
      </c>
      <c r="P14" s="3">
        <f>IF(Table1[[#This Row],[Number]]&gt;=20,0.95*Table1[[#This Row],[Total]],Table1[[#This Row],[Total]])</f>
        <v>8312.5</v>
      </c>
    </row>
    <row r="15" spans="1:16" x14ac:dyDescent="0.3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f>Table1[[#This Row],[Number]]*Table1[[#This Row],[Price / Unit]]</f>
        <v>11550</v>
      </c>
      <c r="O15" s="3" t="str">
        <f>IF(Table1[[#This Row],[Number]]&gt;=20,"Y","N")</f>
        <v>Y</v>
      </c>
      <c r="P15" s="3">
        <f>IF(Table1[[#This Row],[Number]]&gt;=20,0.95*Table1[[#This Row],[Total]],Table1[[#This Row],[Total]])</f>
        <v>10972.5</v>
      </c>
    </row>
    <row r="16" spans="1:16" x14ac:dyDescent="0.3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f>Table1[[#This Row],[Number]]*Table1[[#This Row],[Price / Unit]]</f>
        <v>4425</v>
      </c>
      <c r="O16" s="3" t="str">
        <f>IF(Table1[[#This Row],[Number]]&gt;=20,"Y","N")</f>
        <v>N</v>
      </c>
      <c r="P16" s="3">
        <f>IF(Table1[[#This Row],[Number]]&gt;=20,0.95*Table1[[#This Row],[Total]],Table1[[#This Row],[Total]])</f>
        <v>4425</v>
      </c>
    </row>
    <row r="17" spans="1:16" x14ac:dyDescent="0.3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f>Table1[[#This Row],[Number]]*Table1[[#This Row],[Price / Unit]]</f>
        <v>3750</v>
      </c>
      <c r="O17" s="3" t="str">
        <f>IF(Table1[[#This Row],[Number]]&gt;=20,"Y","N")</f>
        <v>N</v>
      </c>
      <c r="P17" s="3">
        <f>IF(Table1[[#This Row],[Number]]&gt;=20,0.95*Table1[[#This Row],[Total]],Table1[[#This Row],[Total]])</f>
        <v>3750</v>
      </c>
    </row>
    <row r="18" spans="1:16" x14ac:dyDescent="0.3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f>Table1[[#This Row],[Number]]*Table1[[#This Row],[Price / Unit]]</f>
        <v>11700</v>
      </c>
      <c r="O18" s="3" t="str">
        <f>IF(Table1[[#This Row],[Number]]&gt;=20,"Y","N")</f>
        <v>Y</v>
      </c>
      <c r="P18" s="3">
        <f>IF(Table1[[#This Row],[Number]]&gt;=20,0.95*Table1[[#This Row],[Total]],Table1[[#This Row],[Total]])</f>
        <v>11115</v>
      </c>
    </row>
    <row r="19" spans="1:16" x14ac:dyDescent="0.3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f>Table1[[#This Row],[Number]]*Table1[[#This Row],[Price / Unit]]</f>
        <v>11200</v>
      </c>
      <c r="O19" s="3" t="str">
        <f>IF(Table1[[#This Row],[Number]]&gt;=20,"Y","N")</f>
        <v>Y</v>
      </c>
      <c r="P19" s="3">
        <f>IF(Table1[[#This Row],[Number]]&gt;=20,0.95*Table1[[#This Row],[Total]],Table1[[#This Row],[Total]])</f>
        <v>10640</v>
      </c>
    </row>
    <row r="20" spans="1:16" x14ac:dyDescent="0.3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f>Table1[[#This Row],[Number]]*Table1[[#This Row],[Price / Unit]]</f>
        <v>9800</v>
      </c>
      <c r="O20" s="3" t="str">
        <f>IF(Table1[[#This Row],[Number]]&gt;=20,"Y","N")</f>
        <v>Y</v>
      </c>
      <c r="P20" s="3">
        <f>IF(Table1[[#This Row],[Number]]&gt;=20,0.95*Table1[[#This Row],[Total]],Table1[[#This Row],[Total]])</f>
        <v>9310</v>
      </c>
    </row>
    <row r="21" spans="1:16" x14ac:dyDescent="0.3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f>Table1[[#This Row],[Number]]*Table1[[#This Row],[Price / Unit]]</f>
        <v>2200</v>
      </c>
      <c r="O21" s="3" t="str">
        <f>IF(Table1[[#This Row],[Number]]&gt;=20,"Y","N")</f>
        <v>N</v>
      </c>
      <c r="P21" s="3">
        <f>IF(Table1[[#This Row],[Number]]&gt;=20,0.95*Table1[[#This Row],[Total]],Table1[[#This Row],[Total]])</f>
        <v>2200</v>
      </c>
    </row>
    <row r="22" spans="1:16" x14ac:dyDescent="0.3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f>Table1[[#This Row],[Number]]*Table1[[#This Row],[Price / Unit]]</f>
        <v>4160</v>
      </c>
      <c r="O22" s="3" t="str">
        <f>IF(Table1[[#This Row],[Number]]&gt;=20,"Y","N")</f>
        <v>N</v>
      </c>
      <c r="P22" s="3">
        <f>IF(Table1[[#This Row],[Number]]&gt;=20,0.95*Table1[[#This Row],[Total]],Table1[[#This Row],[Total]])</f>
        <v>4160</v>
      </c>
    </row>
    <row r="23" spans="1:16" x14ac:dyDescent="0.3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f>Table1[[#This Row],[Number]]*Table1[[#This Row],[Price / Unit]]</f>
        <v>8225</v>
      </c>
      <c r="O23" s="3" t="str">
        <f>IF(Table1[[#This Row],[Number]]&gt;=20,"Y","N")</f>
        <v>Y</v>
      </c>
      <c r="P23" s="3">
        <f>IF(Table1[[#This Row],[Number]]&gt;=20,0.95*Table1[[#This Row],[Total]],Table1[[#This Row],[Total]])</f>
        <v>7813.75</v>
      </c>
    </row>
    <row r="24" spans="1:16" x14ac:dyDescent="0.3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f>Table1[[#This Row],[Number]]*Table1[[#This Row],[Price / Unit]]</f>
        <v>3540</v>
      </c>
      <c r="O24" s="3" t="str">
        <f>IF(Table1[[#This Row],[Number]]&gt;=20,"Y","N")</f>
        <v>N</v>
      </c>
      <c r="P24" s="3">
        <f>IF(Table1[[#This Row],[Number]]&gt;=20,0.95*Table1[[#This Row],[Total]],Table1[[#This Row],[Total]])</f>
        <v>3540</v>
      </c>
    </row>
    <row r="25" spans="1:16" x14ac:dyDescent="0.3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f>Table1[[#This Row],[Number]]*Table1[[#This Row],[Price / Unit]]</f>
        <v>15000</v>
      </c>
      <c r="O25" s="3" t="str">
        <f>IF(Table1[[#This Row],[Number]]&gt;=20,"Y","N")</f>
        <v>Y</v>
      </c>
      <c r="P25" s="3">
        <f>IF(Table1[[#This Row],[Number]]&gt;=20,0.95*Table1[[#This Row],[Total]],Table1[[#This Row],[Total]])</f>
        <v>14250</v>
      </c>
    </row>
    <row r="26" spans="1:16" x14ac:dyDescent="0.3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f>Table1[[#This Row],[Number]]*Table1[[#This Row],[Price / Unit]]</f>
        <v>3500</v>
      </c>
      <c r="O26" s="3" t="str">
        <f>IF(Table1[[#This Row],[Number]]&gt;=20,"Y","N")</f>
        <v>N</v>
      </c>
      <c r="P26" s="3">
        <f>IF(Table1[[#This Row],[Number]]&gt;=20,0.95*Table1[[#This Row],[Total]],Table1[[#This Row],[Total]])</f>
        <v>3500</v>
      </c>
    </row>
    <row r="27" spans="1:16" x14ac:dyDescent="0.3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f>Table1[[#This Row],[Number]]*Table1[[#This Row],[Price / Unit]]</f>
        <v>9375</v>
      </c>
      <c r="O27" s="3" t="str">
        <f>IF(Table1[[#This Row],[Number]]&gt;=20,"Y","N")</f>
        <v>Y</v>
      </c>
      <c r="P27" s="3">
        <f>IF(Table1[[#This Row],[Number]]&gt;=20,0.95*Table1[[#This Row],[Total]],Table1[[#This Row],[Total]])</f>
        <v>8906.25</v>
      </c>
    </row>
    <row r="28" spans="1:16" x14ac:dyDescent="0.3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f>Table1[[#This Row],[Number]]*Table1[[#This Row],[Price / Unit]]</f>
        <v>13000</v>
      </c>
      <c r="O28" s="3" t="str">
        <f>IF(Table1[[#This Row],[Number]]&gt;=20,"Y","N")</f>
        <v>Y</v>
      </c>
      <c r="P28" s="3">
        <f>IF(Table1[[#This Row],[Number]]&gt;=20,0.95*Table1[[#This Row],[Total]],Table1[[#This Row],[Total]])</f>
        <v>12350</v>
      </c>
    </row>
    <row r="29" spans="1:16" x14ac:dyDescent="0.3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f>Table1[[#This Row],[Number]]*Table1[[#This Row],[Price / Unit]]</f>
        <v>5170</v>
      </c>
      <c r="O29" s="3" t="str">
        <f>IF(Table1[[#This Row],[Number]]&gt;=20,"Y","N")</f>
        <v>Y</v>
      </c>
      <c r="P29" s="3">
        <f>IF(Table1[[#This Row],[Number]]&gt;=20,0.95*Table1[[#This Row],[Total]],Table1[[#This Row],[Total]])</f>
        <v>4911.5</v>
      </c>
    </row>
    <row r="30" spans="1:16" x14ac:dyDescent="0.3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f>Table1[[#This Row],[Number]]*Table1[[#This Row],[Price / Unit]]</f>
        <v>4425</v>
      </c>
      <c r="O30" s="3" t="str">
        <f>IF(Table1[[#This Row],[Number]]&gt;=20,"Y","N")</f>
        <v>N</v>
      </c>
      <c r="P30" s="3">
        <f>IF(Table1[[#This Row],[Number]]&gt;=20,0.95*Table1[[#This Row],[Total]],Table1[[#This Row],[Total]])</f>
        <v>4425</v>
      </c>
    </row>
    <row r="31" spans="1:16" x14ac:dyDescent="0.3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f>Table1[[#This Row],[Number]]*Table1[[#This Row],[Price / Unit]]</f>
        <v>2200</v>
      </c>
      <c r="O31" s="3" t="str">
        <f>IF(Table1[[#This Row],[Number]]&gt;=20,"Y","N")</f>
        <v>N</v>
      </c>
      <c r="P31" s="3">
        <f>IF(Table1[[#This Row],[Number]]&gt;=20,0.95*Table1[[#This Row],[Total]],Table1[[#This Row],[Total]])</f>
        <v>2200</v>
      </c>
    </row>
    <row r="32" spans="1:16" x14ac:dyDescent="0.3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f>Table1[[#This Row],[Number]]*Table1[[#This Row],[Price / Unit]]</f>
        <v>7000</v>
      </c>
      <c r="O32" s="3" t="str">
        <f>IF(Table1[[#This Row],[Number]]&gt;=20,"Y","N")</f>
        <v>Y</v>
      </c>
      <c r="P32" s="3">
        <f>IF(Table1[[#This Row],[Number]]&gt;=20,0.95*Table1[[#This Row],[Total]],Table1[[#This Row],[Total]])</f>
        <v>6650</v>
      </c>
    </row>
    <row r="33" spans="1:16" x14ac:dyDescent="0.3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f>Table1[[#This Row],[Number]]*Table1[[#This Row],[Price / Unit]]</f>
        <v>3290</v>
      </c>
      <c r="O33" s="3" t="str">
        <f>IF(Table1[[#This Row],[Number]]&gt;=20,"Y","N")</f>
        <v>N</v>
      </c>
      <c r="P33" s="3">
        <f>IF(Table1[[#This Row],[Number]]&gt;=20,0.95*Table1[[#This Row],[Total]],Table1[[#This Row],[Total]])</f>
        <v>3290</v>
      </c>
    </row>
    <row r="34" spans="1:16" x14ac:dyDescent="0.3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f>Table1[[#This Row],[Number]]*Table1[[#This Row],[Price / Unit]]</f>
        <v>6160</v>
      </c>
      <c r="O34" s="3" t="str">
        <f>IF(Table1[[#This Row],[Number]]&gt;=20,"Y","N")</f>
        <v>Y</v>
      </c>
      <c r="P34" s="3">
        <f>IF(Table1[[#This Row],[Number]]&gt;=20,0.95*Table1[[#This Row],[Total]],Table1[[#This Row],[Total]])</f>
        <v>5852</v>
      </c>
    </row>
    <row r="35" spans="1:16" x14ac:dyDescent="0.3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f>Table1[[#This Row],[Number]]*Table1[[#This Row],[Price / Unit]]</f>
        <v>2820</v>
      </c>
      <c r="O35" s="3" t="str">
        <f>IF(Table1[[#This Row],[Number]]&gt;=20,"Y","N")</f>
        <v>N</v>
      </c>
      <c r="P35" s="3">
        <f>IF(Table1[[#This Row],[Number]]&gt;=20,0.95*Table1[[#This Row],[Total]],Table1[[#This Row],[Total]])</f>
        <v>2820</v>
      </c>
    </row>
    <row r="36" spans="1:16" x14ac:dyDescent="0.3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f>Table1[[#This Row],[Number]]*Table1[[#This Row],[Price / Unit]]</f>
        <v>10325</v>
      </c>
      <c r="O36" s="3" t="str">
        <f>IF(Table1[[#This Row],[Number]]&gt;=20,"Y","N")</f>
        <v>Y</v>
      </c>
      <c r="P36" s="3">
        <f>IF(Table1[[#This Row],[Number]]&gt;=20,0.95*Table1[[#This Row],[Total]],Table1[[#This Row],[Total]])</f>
        <v>9808.75</v>
      </c>
    </row>
    <row r="37" spans="1:16" x14ac:dyDescent="0.3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f>Table1[[#This Row],[Number]]*Table1[[#This Row],[Price / Unit]]</f>
        <v>7500</v>
      </c>
      <c r="O37" s="3" t="str">
        <f>IF(Table1[[#This Row],[Number]]&gt;=20,"Y","N")</f>
        <v>Y</v>
      </c>
      <c r="P37" s="3">
        <f>IF(Table1[[#This Row],[Number]]&gt;=20,0.95*Table1[[#This Row],[Total]],Table1[[#This Row],[Total]])</f>
        <v>7125</v>
      </c>
    </row>
    <row r="38" spans="1:16" x14ac:dyDescent="0.3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f>Table1[[#This Row],[Number]]*Table1[[#This Row],[Price / Unit]]</f>
        <v>9900</v>
      </c>
      <c r="O38" s="3" t="str">
        <f>IF(Table1[[#This Row],[Number]]&gt;=20,"Y","N")</f>
        <v>Y</v>
      </c>
      <c r="P38" s="3">
        <f>IF(Table1[[#This Row],[Number]]&gt;=20,0.95*Table1[[#This Row],[Total]],Table1[[#This Row],[Total]])</f>
        <v>9405</v>
      </c>
    </row>
    <row r="39" spans="1:16" x14ac:dyDescent="0.3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f>Table1[[#This Row],[Number]]*Table1[[#This Row],[Price / Unit]]</f>
        <v>5625</v>
      </c>
      <c r="O39" s="3" t="str">
        <f>IF(Table1[[#This Row],[Number]]&gt;=20,"Y","N")</f>
        <v>N</v>
      </c>
      <c r="P39" s="3">
        <f>IF(Table1[[#This Row],[Number]]&gt;=20,0.95*Table1[[#This Row],[Total]],Table1[[#This Row],[Total]])</f>
        <v>5625</v>
      </c>
    </row>
    <row r="40" spans="1:16" x14ac:dyDescent="0.3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f>Table1[[#This Row],[Number]]*Table1[[#This Row],[Price / Unit]]</f>
        <v>4900</v>
      </c>
      <c r="O40" s="3" t="str">
        <f>IF(Table1[[#This Row],[Number]]&gt;=20,"Y","N")</f>
        <v>N</v>
      </c>
      <c r="P40" s="3">
        <f>IF(Table1[[#This Row],[Number]]&gt;=20,0.95*Table1[[#This Row],[Total]],Table1[[#This Row],[Total]])</f>
        <v>4900</v>
      </c>
    </row>
    <row r="41" spans="1:16" x14ac:dyDescent="0.3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f>Table1[[#This Row],[Number]]*Table1[[#This Row],[Price / Unit]]</f>
        <v>9440</v>
      </c>
      <c r="O41" s="3" t="str">
        <f>IF(Table1[[#This Row],[Number]]&gt;=20,"Y","N")</f>
        <v>Y</v>
      </c>
      <c r="P41" s="3">
        <f>IF(Table1[[#This Row],[Number]]&gt;=20,0.95*Table1[[#This Row],[Total]],Table1[[#This Row],[Total]])</f>
        <v>8968</v>
      </c>
    </row>
    <row r="42" spans="1:16" x14ac:dyDescent="0.3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f>Table1[[#This Row],[Number]]*Table1[[#This Row],[Price / Unit]]</f>
        <v>10400</v>
      </c>
      <c r="O42" s="3" t="str">
        <f>IF(Table1[[#This Row],[Number]]&gt;=20,"Y","N")</f>
        <v>Y</v>
      </c>
      <c r="P42" s="3">
        <f>IF(Table1[[#This Row],[Number]]&gt;=20,0.95*Table1[[#This Row],[Total]],Table1[[#This Row],[Total]])</f>
        <v>9880</v>
      </c>
    </row>
    <row r="43" spans="1:16" x14ac:dyDescent="0.3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f>Table1[[#This Row],[Number]]*Table1[[#This Row],[Price / Unit]]</f>
        <v>10575</v>
      </c>
      <c r="O43" s="3" t="str">
        <f>IF(Table1[[#This Row],[Number]]&gt;=20,"Y","N")</f>
        <v>Y</v>
      </c>
      <c r="P43" s="3">
        <f>IF(Table1[[#This Row],[Number]]&gt;=20,0.95*Table1[[#This Row],[Total]],Table1[[#This Row],[Total]])</f>
        <v>10046.25</v>
      </c>
    </row>
    <row r="44" spans="1:16" x14ac:dyDescent="0.3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f>Table1[[#This Row],[Number]]*Table1[[#This Row],[Price / Unit]]</f>
        <v>5280</v>
      </c>
      <c r="O44" s="3" t="str">
        <f>IF(Table1[[#This Row],[Number]]&gt;=20,"Y","N")</f>
        <v>Y</v>
      </c>
      <c r="P44" s="3">
        <f>IF(Table1[[#This Row],[Number]]&gt;=20,0.95*Table1[[#This Row],[Total]],Table1[[#This Row],[Total]])</f>
        <v>5016</v>
      </c>
    </row>
    <row r="45" spans="1:16" x14ac:dyDescent="0.3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f>Table1[[#This Row],[Number]]*Table1[[#This Row],[Price / Unit]]</f>
        <v>11250</v>
      </c>
      <c r="O45" s="3" t="str">
        <f>IF(Table1[[#This Row],[Number]]&gt;=20,"Y","N")</f>
        <v>Y</v>
      </c>
      <c r="P45" s="3">
        <f>IF(Table1[[#This Row],[Number]]&gt;=20,0.95*Table1[[#This Row],[Total]],Table1[[#This Row],[Total]])</f>
        <v>10687.5</v>
      </c>
    </row>
    <row r="46" spans="1:16" x14ac:dyDescent="0.3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f>Table1[[#This Row],[Number]]*Table1[[#This Row],[Price / Unit]]</f>
        <v>3900</v>
      </c>
      <c r="O46" s="3" t="str">
        <f>IF(Table1[[#This Row],[Number]]&gt;=20,"Y","N")</f>
        <v>N</v>
      </c>
      <c r="P46" s="3">
        <f>IF(Table1[[#This Row],[Number]]&gt;=20,0.95*Table1[[#This Row],[Total]],Table1[[#This Row],[Total]])</f>
        <v>3900</v>
      </c>
    </row>
    <row r="47" spans="1:16" x14ac:dyDescent="0.3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f>Table1[[#This Row],[Number]]*Table1[[#This Row],[Price / Unit]]</f>
        <v>5625</v>
      </c>
      <c r="O47" s="3" t="str">
        <f>IF(Table1[[#This Row],[Number]]&gt;=20,"Y","N")</f>
        <v>N</v>
      </c>
      <c r="P47" s="3">
        <f>IF(Table1[[#This Row],[Number]]&gt;=20,0.95*Table1[[#This Row],[Total]],Table1[[#This Row],[Total]])</f>
        <v>5625</v>
      </c>
    </row>
    <row r="48" spans="1:16" x14ac:dyDescent="0.3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f>Table1[[#This Row],[Number]]*Table1[[#This Row],[Price / Unit]]</f>
        <v>12390</v>
      </c>
      <c r="O48" s="3" t="str">
        <f>IF(Table1[[#This Row],[Number]]&gt;=20,"Y","N")</f>
        <v>Y</v>
      </c>
      <c r="P48" s="3">
        <f>IF(Table1[[#This Row],[Number]]&gt;=20,0.95*Table1[[#This Row],[Total]],Table1[[#This Row],[Total]])</f>
        <v>11770.5</v>
      </c>
    </row>
    <row r="49" spans="1:16" x14ac:dyDescent="0.3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f>Table1[[#This Row],[Number]]*Table1[[#This Row],[Price / Unit]]</f>
        <v>9100</v>
      </c>
      <c r="O49" s="3" t="str">
        <f>IF(Table1[[#This Row],[Number]]&gt;=20,"Y","N")</f>
        <v>Y</v>
      </c>
      <c r="P49" s="3">
        <f>IF(Table1[[#This Row],[Number]]&gt;=20,0.95*Table1[[#This Row],[Total]],Table1[[#This Row],[Total]])</f>
        <v>8645</v>
      </c>
    </row>
    <row r="50" spans="1:16" x14ac:dyDescent="0.3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f>Table1[[#This Row],[Number]]*Table1[[#This Row],[Price / Unit]]</f>
        <v>9100</v>
      </c>
      <c r="O50" s="3" t="str">
        <f>IF(Table1[[#This Row],[Number]]&gt;=20,"Y","N")</f>
        <v>Y</v>
      </c>
      <c r="P50" s="3">
        <f>IF(Table1[[#This Row],[Number]]&gt;=20,0.95*Table1[[#This Row],[Total]],Table1[[#This Row],[Total]])</f>
        <v>8645</v>
      </c>
    </row>
    <row r="51" spans="1:16" x14ac:dyDescent="0.3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f>Table1[[#This Row],[Number]]*Table1[[#This Row],[Price / Unit]]</f>
        <v>7040</v>
      </c>
      <c r="O51" s="3" t="str">
        <f>IF(Table1[[#This Row],[Number]]&gt;=20,"Y","N")</f>
        <v>Y</v>
      </c>
      <c r="P51" s="3">
        <f>IF(Table1[[#This Row],[Number]]&gt;=20,0.95*Table1[[#This Row],[Total]],Table1[[#This Row],[Total]])</f>
        <v>6688</v>
      </c>
    </row>
    <row r="52" spans="1:16" x14ac:dyDescent="0.3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f>Table1[[#This Row],[Number]]*Table1[[#This Row],[Price / Unit]]</f>
        <v>5310</v>
      </c>
      <c r="O52" s="3" t="str">
        <f>IF(Table1[[#This Row],[Number]]&gt;=20,"Y","N")</f>
        <v>N</v>
      </c>
      <c r="P52" s="3">
        <f>IF(Table1[[#This Row],[Number]]&gt;=20,0.95*Table1[[#This Row],[Total]],Table1[[#This Row],[Total]])</f>
        <v>5310</v>
      </c>
    </row>
    <row r="53" spans="1:16" x14ac:dyDescent="0.3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f>Table1[[#This Row],[Number]]*Table1[[#This Row],[Price / Unit]]</f>
        <v>7700</v>
      </c>
      <c r="O53" s="3" t="str">
        <f>IF(Table1[[#This Row],[Number]]&gt;=20,"Y","N")</f>
        <v>Y</v>
      </c>
      <c r="P53" s="3">
        <f>IF(Table1[[#This Row],[Number]]&gt;=20,0.95*Table1[[#This Row],[Total]],Table1[[#This Row],[Total]])</f>
        <v>7315</v>
      </c>
    </row>
    <row r="54" spans="1:16" x14ac:dyDescent="0.3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f>Table1[[#This Row],[Number]]*Table1[[#This Row],[Price / Unit]]</f>
        <v>8930</v>
      </c>
      <c r="O54" s="3" t="str">
        <f>IF(Table1[[#This Row],[Number]]&gt;=20,"Y","N")</f>
        <v>Y</v>
      </c>
      <c r="P54" s="3">
        <f>IF(Table1[[#This Row],[Number]]&gt;=20,0.95*Table1[[#This Row],[Total]],Table1[[#This Row],[Total]])</f>
        <v>8483.5</v>
      </c>
    </row>
    <row r="55" spans="1:16" x14ac:dyDescent="0.3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f>Table1[[#This Row],[Number]]*Table1[[#This Row],[Price / Unit]]</f>
        <v>9240</v>
      </c>
      <c r="O55" s="3" t="str">
        <f>IF(Table1[[#This Row],[Number]]&gt;=20,"Y","N")</f>
        <v>Y</v>
      </c>
      <c r="P55" s="3">
        <f>IF(Table1[[#This Row],[Number]]&gt;=20,0.95*Table1[[#This Row],[Total]],Table1[[#This Row],[Total]])</f>
        <v>8778</v>
      </c>
    </row>
    <row r="56" spans="1:16" x14ac:dyDescent="0.3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f>Table1[[#This Row],[Number]]*Table1[[#This Row],[Price / Unit]]</f>
        <v>4425</v>
      </c>
      <c r="O56" s="3" t="str">
        <f>IF(Table1[[#This Row],[Number]]&gt;=20,"Y","N")</f>
        <v>N</v>
      </c>
      <c r="P56" s="3">
        <f>IF(Table1[[#This Row],[Number]]&gt;=20,0.95*Table1[[#This Row],[Total]],Table1[[#This Row],[Total]])</f>
        <v>4425</v>
      </c>
    </row>
    <row r="57" spans="1:16" x14ac:dyDescent="0.3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f>Table1[[#This Row],[Number]]*Table1[[#This Row],[Price / Unit]]</f>
        <v>3750</v>
      </c>
      <c r="O57" s="3" t="str">
        <f>IF(Table1[[#This Row],[Number]]&gt;=20,"Y","N")</f>
        <v>N</v>
      </c>
      <c r="P57" s="3">
        <f>IF(Table1[[#This Row],[Number]]&gt;=20,0.95*Table1[[#This Row],[Total]],Table1[[#This Row],[Total]])</f>
        <v>3750</v>
      </c>
    </row>
    <row r="58" spans="1:16" x14ac:dyDescent="0.3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f>Table1[[#This Row],[Number]]*Table1[[#This Row],[Price / Unit]]</f>
        <v>6110</v>
      </c>
      <c r="O58" s="3" t="str">
        <f>IF(Table1[[#This Row],[Number]]&gt;=20,"Y","N")</f>
        <v>Y</v>
      </c>
      <c r="P58" s="3">
        <f>IF(Table1[[#This Row],[Number]]&gt;=20,0.95*Table1[[#This Row],[Total]],Table1[[#This Row],[Total]])</f>
        <v>5804.5</v>
      </c>
    </row>
    <row r="59" spans="1:16" x14ac:dyDescent="0.3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f>Table1[[#This Row],[Number]]*Table1[[#This Row],[Price / Unit]]</f>
        <v>9400</v>
      </c>
      <c r="O59" s="3" t="str">
        <f>IF(Table1[[#This Row],[Number]]&gt;=20,"Y","N")</f>
        <v>Y</v>
      </c>
      <c r="P59" s="3">
        <f>IF(Table1[[#This Row],[Number]]&gt;=20,0.95*Table1[[#This Row],[Total]],Table1[[#This Row],[Total]])</f>
        <v>8930</v>
      </c>
    </row>
    <row r="60" spans="1:16" x14ac:dyDescent="0.3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f>Table1[[#This Row],[Number]]*Table1[[#This Row],[Price / Unit]]</f>
        <v>7800</v>
      </c>
      <c r="O60" s="3" t="str">
        <f>IF(Table1[[#This Row],[Number]]&gt;=20,"Y","N")</f>
        <v>Y</v>
      </c>
      <c r="P60" s="3">
        <f>IF(Table1[[#This Row],[Number]]&gt;=20,0.95*Table1[[#This Row],[Total]],Table1[[#This Row],[Total]])</f>
        <v>7410</v>
      </c>
    </row>
    <row r="61" spans="1:16" x14ac:dyDescent="0.3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f>Table1[[#This Row],[Number]]*Table1[[#This Row],[Price / Unit]]</f>
        <v>9100</v>
      </c>
      <c r="O61" s="3" t="str">
        <f>IF(Table1[[#This Row],[Number]]&gt;=20,"Y","N")</f>
        <v>Y</v>
      </c>
      <c r="P61" s="3">
        <f>IF(Table1[[#This Row],[Number]]&gt;=20,0.95*Table1[[#This Row],[Total]],Table1[[#This Row],[Total]])</f>
        <v>8645</v>
      </c>
    </row>
    <row r="62" spans="1:16" x14ac:dyDescent="0.3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f>Table1[[#This Row],[Number]]*Table1[[#This Row],[Price / Unit]]</f>
        <v>5310</v>
      </c>
      <c r="O62" s="3" t="str">
        <f>IF(Table1[[#This Row],[Number]]&gt;=20,"Y","N")</f>
        <v>N</v>
      </c>
      <c r="P62" s="3">
        <f>IF(Table1[[#This Row],[Number]]&gt;=20,0.95*Table1[[#This Row],[Total]],Table1[[#This Row],[Total]])</f>
        <v>5310</v>
      </c>
    </row>
    <row r="63" spans="1:16" x14ac:dyDescent="0.3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f>Table1[[#This Row],[Number]]*Table1[[#This Row],[Price / Unit]]</f>
        <v>5170</v>
      </c>
      <c r="O63" s="3" t="str">
        <f>IF(Table1[[#This Row],[Number]]&gt;=20,"Y","N")</f>
        <v>Y</v>
      </c>
      <c r="P63" s="3">
        <f>IF(Table1[[#This Row],[Number]]&gt;=20,0.95*Table1[[#This Row],[Total]],Table1[[#This Row],[Total]])</f>
        <v>4911.5</v>
      </c>
    </row>
    <row r="64" spans="1:16" x14ac:dyDescent="0.3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f>Table1[[#This Row],[Number]]*Table1[[#This Row],[Price / Unit]]</f>
        <v>14700</v>
      </c>
      <c r="O64" s="3" t="str">
        <f>IF(Table1[[#This Row],[Number]]&gt;=20,"Y","N")</f>
        <v>Y</v>
      </c>
      <c r="P64" s="3">
        <f>IF(Table1[[#This Row],[Number]]&gt;=20,0.95*Table1[[#This Row],[Total]],Table1[[#This Row],[Total]])</f>
        <v>13965</v>
      </c>
    </row>
    <row r="65" spans="1:16" x14ac:dyDescent="0.3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f>Table1[[#This Row],[Number]]*Table1[[#This Row],[Price / Unit]]</f>
        <v>15750</v>
      </c>
      <c r="O65" s="3" t="str">
        <f>IF(Table1[[#This Row],[Number]]&gt;=20,"Y","N")</f>
        <v>Y</v>
      </c>
      <c r="P65" s="3">
        <f>IF(Table1[[#This Row],[Number]]&gt;=20,0.95*Table1[[#This Row],[Total]],Table1[[#This Row],[Total]])</f>
        <v>14962.5</v>
      </c>
    </row>
    <row r="66" spans="1:16" x14ac:dyDescent="0.3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f>Table1[[#This Row],[Number]]*Table1[[#This Row],[Price / Unit]]</f>
        <v>5900</v>
      </c>
      <c r="O66" s="3" t="str">
        <f>IF(Table1[[#This Row],[Number]]&gt;=20,"Y","N")</f>
        <v>Y</v>
      </c>
      <c r="P66" s="3">
        <f>IF(Table1[[#This Row],[Number]]&gt;=20,0.95*Table1[[#This Row],[Total]],Table1[[#This Row],[Total]])</f>
        <v>5605</v>
      </c>
    </row>
    <row r="67" spans="1:16" x14ac:dyDescent="0.3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f>Table1[[#This Row],[Number]]*Table1[[#This Row],[Price / Unit]]</f>
        <v>6490</v>
      </c>
      <c r="O67" s="3" t="str">
        <f>IF(Table1[[#This Row],[Number]]&gt;=20,"Y","N")</f>
        <v>Y</v>
      </c>
      <c r="P67" s="3">
        <f>IF(Table1[[#This Row],[Number]]&gt;=20,0.95*Table1[[#This Row],[Total]],Table1[[#This Row],[Total]])</f>
        <v>6165.5</v>
      </c>
    </row>
    <row r="68" spans="1:16" x14ac:dyDescent="0.3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f>Table1[[#This Row],[Number]]*Table1[[#This Row],[Price / Unit]]</f>
        <v>3300</v>
      </c>
      <c r="O68" s="3" t="str">
        <f>IF(Table1[[#This Row],[Number]]&gt;=20,"Y","N")</f>
        <v>N</v>
      </c>
      <c r="P68" s="3">
        <f>IF(Table1[[#This Row],[Number]]&gt;=20,0.95*Table1[[#This Row],[Total]],Table1[[#This Row],[Total]])</f>
        <v>3300</v>
      </c>
    </row>
    <row r="69" spans="1:16" x14ac:dyDescent="0.3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f>Table1[[#This Row],[Number]]*Table1[[#This Row],[Price / Unit]]</f>
        <v>8225</v>
      </c>
      <c r="O69" s="3" t="str">
        <f>IF(Table1[[#This Row],[Number]]&gt;=20,"Y","N")</f>
        <v>Y</v>
      </c>
      <c r="P69" s="3">
        <f>IF(Table1[[#This Row],[Number]]&gt;=20,0.95*Table1[[#This Row],[Total]],Table1[[#This Row],[Total]])</f>
        <v>7813.75</v>
      </c>
    </row>
    <row r="70" spans="1:16" x14ac:dyDescent="0.3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f>Table1[[#This Row],[Number]]*Table1[[#This Row],[Price / Unit]]</f>
        <v>12375</v>
      </c>
      <c r="O70" s="3" t="str">
        <f>IF(Table1[[#This Row],[Number]]&gt;=20,"Y","N")</f>
        <v>Y</v>
      </c>
      <c r="P70" s="3">
        <f>IF(Table1[[#This Row],[Number]]&gt;=20,0.95*Table1[[#This Row],[Total]],Table1[[#This Row],[Total]])</f>
        <v>11756.25</v>
      </c>
    </row>
    <row r="71" spans="1:16" x14ac:dyDescent="0.3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f>Table1[[#This Row],[Number]]*Table1[[#This Row],[Price / Unit]]</f>
        <v>5720</v>
      </c>
      <c r="O71" s="3" t="str">
        <f>IF(Table1[[#This Row],[Number]]&gt;=20,"Y","N")</f>
        <v>Y</v>
      </c>
      <c r="P71" s="3">
        <f>IF(Table1[[#This Row],[Number]]&gt;=20,0.95*Table1[[#This Row],[Total]],Table1[[#This Row],[Total]])</f>
        <v>5434</v>
      </c>
    </row>
    <row r="72" spans="1:16" x14ac:dyDescent="0.3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f>Table1[[#This Row],[Number]]*Table1[[#This Row],[Price / Unit]]</f>
        <v>6760</v>
      </c>
      <c r="O72" s="3" t="str">
        <f>IF(Table1[[#This Row],[Number]]&gt;=20,"Y","N")</f>
        <v>Y</v>
      </c>
      <c r="P72" s="3">
        <f>IF(Table1[[#This Row],[Number]]&gt;=20,0.95*Table1[[#This Row],[Total]],Table1[[#This Row],[Total]])</f>
        <v>6422</v>
      </c>
    </row>
    <row r="73" spans="1:16" x14ac:dyDescent="0.3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f>Table1[[#This Row],[Number]]*Table1[[#This Row],[Price / Unit]]</f>
        <v>3520</v>
      </c>
      <c r="O73" s="3" t="str">
        <f>IF(Table1[[#This Row],[Number]]&gt;=20,"Y","N")</f>
        <v>N</v>
      </c>
      <c r="P73" s="3">
        <f>IF(Table1[[#This Row],[Number]]&gt;=20,0.95*Table1[[#This Row],[Total]],Table1[[#This Row],[Total]])</f>
        <v>3520</v>
      </c>
    </row>
    <row r="74" spans="1:16" x14ac:dyDescent="0.3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f>Table1[[#This Row],[Number]]*Table1[[#This Row],[Price / Unit]]</f>
        <v>2950</v>
      </c>
      <c r="O74" s="3" t="str">
        <f>IF(Table1[[#This Row],[Number]]&gt;=20,"Y","N")</f>
        <v>N</v>
      </c>
      <c r="P74" s="3">
        <f>IF(Table1[[#This Row],[Number]]&gt;=20,0.95*Table1[[#This Row],[Total]],Table1[[#This Row],[Total]])</f>
        <v>2950</v>
      </c>
    </row>
    <row r="75" spans="1:16" x14ac:dyDescent="0.3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f>Table1[[#This Row],[Number]]*Table1[[#This Row],[Price / Unit]]</f>
        <v>10400</v>
      </c>
      <c r="O75" s="3" t="str">
        <f>IF(Table1[[#This Row],[Number]]&gt;=20,"Y","N")</f>
        <v>Y</v>
      </c>
      <c r="P75" s="3">
        <f>IF(Table1[[#This Row],[Number]]&gt;=20,0.95*Table1[[#This Row],[Total]],Table1[[#This Row],[Total]])</f>
        <v>9880</v>
      </c>
    </row>
    <row r="76" spans="1:16" x14ac:dyDescent="0.3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f>Table1[[#This Row],[Number]]*Table1[[#This Row],[Price / Unit]]</f>
        <v>3525</v>
      </c>
      <c r="O76" s="3" t="str">
        <f>IF(Table1[[#This Row],[Number]]&gt;=20,"Y","N")</f>
        <v>N</v>
      </c>
      <c r="P76" s="3">
        <f>IF(Table1[[#This Row],[Number]]&gt;=20,0.95*Table1[[#This Row],[Total]],Table1[[#This Row],[Total]])</f>
        <v>3525</v>
      </c>
    </row>
    <row r="77" spans="1:16" x14ac:dyDescent="0.3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f>Table1[[#This Row],[Number]]*Table1[[#This Row],[Price / Unit]]</f>
        <v>9375</v>
      </c>
      <c r="O77" s="3" t="str">
        <f>IF(Table1[[#This Row],[Number]]&gt;=20,"Y","N")</f>
        <v>Y</v>
      </c>
      <c r="P77" s="3">
        <f>IF(Table1[[#This Row],[Number]]&gt;=20,0.95*Table1[[#This Row],[Total]],Table1[[#This Row],[Total]])</f>
        <v>8906.25</v>
      </c>
    </row>
    <row r="78" spans="1:16" x14ac:dyDescent="0.3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f>Table1[[#This Row],[Number]]*Table1[[#This Row],[Price / Unit]]</f>
        <v>5900</v>
      </c>
      <c r="O78" s="3" t="str">
        <f>IF(Table1[[#This Row],[Number]]&gt;=20,"Y","N")</f>
        <v>Y</v>
      </c>
      <c r="P78" s="3">
        <f>IF(Table1[[#This Row],[Number]]&gt;=20,0.95*Table1[[#This Row],[Total]],Table1[[#This Row],[Total]])</f>
        <v>5605</v>
      </c>
    </row>
    <row r="79" spans="1:16" x14ac:dyDescent="0.3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f>Table1[[#This Row],[Number]]*Table1[[#This Row],[Price / Unit]]</f>
        <v>9100</v>
      </c>
      <c r="O79" s="3" t="str">
        <f>IF(Table1[[#This Row],[Number]]&gt;=20,"Y","N")</f>
        <v>Y</v>
      </c>
      <c r="P79" s="3">
        <f>IF(Table1[[#This Row],[Number]]&gt;=20,0.95*Table1[[#This Row],[Total]],Table1[[#This Row],[Total]])</f>
        <v>8645</v>
      </c>
    </row>
    <row r="80" spans="1:16" x14ac:dyDescent="0.3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f>Table1[[#This Row],[Number]]*Table1[[#This Row],[Price / Unit]]</f>
        <v>7700</v>
      </c>
      <c r="O80" s="3" t="str">
        <f>IF(Table1[[#This Row],[Number]]&gt;=20,"Y","N")</f>
        <v>Y</v>
      </c>
      <c r="P80" s="3">
        <f>IF(Table1[[#This Row],[Number]]&gt;=20,0.95*Table1[[#This Row],[Total]],Table1[[#This Row],[Total]])</f>
        <v>7315</v>
      </c>
    </row>
    <row r="81" spans="1:16" x14ac:dyDescent="0.3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f>Table1[[#This Row],[Number]]*Table1[[#This Row],[Price / Unit]]</f>
        <v>3520</v>
      </c>
      <c r="O81" s="3" t="str">
        <f>IF(Table1[[#This Row],[Number]]&gt;=20,"Y","N")</f>
        <v>N</v>
      </c>
      <c r="P81" s="3">
        <f>IF(Table1[[#This Row],[Number]]&gt;=20,0.95*Table1[[#This Row],[Total]],Table1[[#This Row],[Total]])</f>
        <v>3520</v>
      </c>
    </row>
    <row r="82" spans="1:16" x14ac:dyDescent="0.3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f>Table1[[#This Row],[Number]]*Table1[[#This Row],[Price / Unit]]</f>
        <v>14750</v>
      </c>
      <c r="O82" s="3" t="str">
        <f>IF(Table1[[#This Row],[Number]]&gt;=20,"Y","N")</f>
        <v>Y</v>
      </c>
      <c r="P82" s="3">
        <f>IF(Table1[[#This Row],[Number]]&gt;=20,0.95*Table1[[#This Row],[Total]],Table1[[#This Row],[Total]])</f>
        <v>14012.5</v>
      </c>
    </row>
    <row r="83" spans="1:16" x14ac:dyDescent="0.3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f>Table1[[#This Row],[Number]]*Table1[[#This Row],[Price / Unit]]</f>
        <v>12000</v>
      </c>
      <c r="O83" s="3" t="str">
        <f>IF(Table1[[#This Row],[Number]]&gt;=20,"Y","N")</f>
        <v>Y</v>
      </c>
      <c r="P83" s="3">
        <f>IF(Table1[[#This Row],[Number]]&gt;=20,0.95*Table1[[#This Row],[Total]],Table1[[#This Row],[Total]])</f>
        <v>11400</v>
      </c>
    </row>
    <row r="84" spans="1:16" x14ac:dyDescent="0.3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f>Table1[[#This Row],[Number]]*Table1[[#This Row],[Price / Unit]]</f>
        <v>3290</v>
      </c>
      <c r="O84" s="3" t="str">
        <f>IF(Table1[[#This Row],[Number]]&gt;=20,"Y","N")</f>
        <v>N</v>
      </c>
      <c r="P84" s="3">
        <f>IF(Table1[[#This Row],[Number]]&gt;=20,0.95*Table1[[#This Row],[Total]],Table1[[#This Row],[Total]])</f>
        <v>3290</v>
      </c>
    </row>
    <row r="85" spans="1:16" x14ac:dyDescent="0.35">
      <c r="G85" t="e">
        <f>VLOOKUP(Table1[[#This Row],[Customer ID]],'Customer Info'!$A$4:$C$12,2,FALSE)</f>
        <v>#N/A</v>
      </c>
      <c r="H85" t="e">
        <f>VLOOKUP(Table1[[#This Row],[Customer ID]],'Customer Info'!$A$4:$C$12,3,FALSE)</f>
        <v>#N/A</v>
      </c>
      <c r="N85">
        <f>Table1[[#This Row],[Number]]*Table1[[#This Row],[Price / Unit]]</f>
        <v>0</v>
      </c>
      <c r="O85" s="3" t="str">
        <f>IF(Table1[[#This Row],[Number]]&gt;=20,"Y","N")</f>
        <v>N</v>
      </c>
      <c r="P85" s="3">
        <f>IF(Table1[[#This Row],[Number]]&gt;=20,0.95*Table1[[#This Row],[Total]],Table1[[#This Row],[Total]])</f>
        <v>0</v>
      </c>
    </row>
    <row r="86" spans="1:16" x14ac:dyDescent="0.35">
      <c r="G86" t="e">
        <f>VLOOKUP(Table1[[#This Row],[Customer ID]],'Customer Info'!$A$4:$C$12,2,FALSE)</f>
        <v>#N/A</v>
      </c>
      <c r="H86" t="e">
        <f>VLOOKUP(Table1[[#This Row],[Customer ID]],'Customer Info'!$A$4:$C$12,3,FALSE)</f>
        <v>#N/A</v>
      </c>
      <c r="N86">
        <f>Table1[[#This Row],[Number]]*Table1[[#This Row],[Price / Unit]]</f>
        <v>0</v>
      </c>
      <c r="O86" s="3" t="str">
        <f>IF(Table1[[#This Row],[Number]]&gt;=20,"Y","N")</f>
        <v>N</v>
      </c>
      <c r="P86" s="3">
        <f>IF(Table1[[#This Row],[Number]]&gt;=20,0.95*Table1[[#This Row],[Total]],Table1[[#This Row],[Total]])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4" sqref="C4"/>
    </sheetView>
  </sheetViews>
  <sheetFormatPr defaultColWidth="10.90625" defaultRowHeight="14.5" x14ac:dyDescent="0.35"/>
  <cols>
    <col min="1" max="1" width="18.81640625" customWidth="1"/>
    <col min="2" max="2" width="13.1796875" bestFit="1" customWidth="1"/>
    <col min="3" max="3" width="13" bestFit="1" customWidth="1"/>
  </cols>
  <sheetData>
    <row r="1" spans="1:3" ht="21" x14ac:dyDescent="0.5">
      <c r="A1" s="7" t="s">
        <v>66</v>
      </c>
      <c r="B1" s="8"/>
      <c r="C1" s="8"/>
    </row>
    <row r="2" spans="1:3" x14ac:dyDescent="0.35">
      <c r="A2" s="8"/>
      <c r="B2" s="8"/>
      <c r="C2" s="8"/>
    </row>
    <row r="3" spans="1:3" x14ac:dyDescent="0.35">
      <c r="A3" s="9" t="s">
        <v>7</v>
      </c>
      <c r="B3" s="9" t="s">
        <v>67</v>
      </c>
      <c r="C3" s="9" t="s">
        <v>68</v>
      </c>
    </row>
    <row r="4" spans="1:3" x14ac:dyDescent="0.35">
      <c r="A4" s="10">
        <v>132</v>
      </c>
      <c r="B4" s="10" t="s">
        <v>69</v>
      </c>
      <c r="C4" s="11" t="s">
        <v>70</v>
      </c>
    </row>
    <row r="5" spans="1:3" x14ac:dyDescent="0.35">
      <c r="A5" s="12">
        <v>136</v>
      </c>
      <c r="B5" s="12" t="s">
        <v>71</v>
      </c>
      <c r="C5" s="13" t="s">
        <v>72</v>
      </c>
    </row>
    <row r="6" spans="1:3" x14ac:dyDescent="0.35">
      <c r="A6" s="12">
        <v>144</v>
      </c>
      <c r="B6" s="12" t="s">
        <v>73</v>
      </c>
      <c r="C6" s="13" t="s">
        <v>74</v>
      </c>
    </row>
    <row r="7" spans="1:3" x14ac:dyDescent="0.35">
      <c r="A7" s="12">
        <v>152</v>
      </c>
      <c r="B7" s="12" t="s">
        <v>75</v>
      </c>
      <c r="C7" s="13" t="s">
        <v>76</v>
      </c>
    </row>
    <row r="8" spans="1:3" x14ac:dyDescent="0.35">
      <c r="A8" s="12">
        <v>157</v>
      </c>
      <c r="B8" s="12" t="s">
        <v>77</v>
      </c>
      <c r="C8" s="13" t="s">
        <v>78</v>
      </c>
    </row>
    <row r="9" spans="1:3" x14ac:dyDescent="0.35">
      <c r="A9" s="12">
        <v>162</v>
      </c>
      <c r="B9" s="12" t="s">
        <v>79</v>
      </c>
      <c r="C9" s="13" t="s">
        <v>80</v>
      </c>
    </row>
    <row r="10" spans="1:3" x14ac:dyDescent="0.35">
      <c r="A10" s="12">
        <v>166</v>
      </c>
      <c r="B10" s="12" t="s">
        <v>81</v>
      </c>
      <c r="C10" s="13" t="s">
        <v>82</v>
      </c>
    </row>
    <row r="11" spans="1:3" x14ac:dyDescent="0.35">
      <c r="A11" s="12">
        <v>178</v>
      </c>
      <c r="B11" s="12" t="s">
        <v>83</v>
      </c>
      <c r="C11" s="13" t="s">
        <v>84</v>
      </c>
    </row>
    <row r="12" spans="1:3" x14ac:dyDescent="0.3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sujata kandel</cp:lastModifiedBy>
  <cp:revision/>
  <dcterms:created xsi:type="dcterms:W3CDTF">2021-09-09T16:24:17Z</dcterms:created>
  <dcterms:modified xsi:type="dcterms:W3CDTF">2024-01-23T00:11:50Z</dcterms:modified>
  <cp:category/>
  <cp:contentStatus/>
</cp:coreProperties>
</file>