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yTony\Downloads\"/>
    </mc:Choice>
  </mc:AlternateContent>
  <xr:revisionPtr revIDLastSave="0" documentId="13_ncr:1_{4E7721B8-074A-4D3F-BB86-49BDB7BB079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41" i="2" l="1"/>
  <c r="I41" i="2"/>
  <c r="G41" i="2"/>
  <c r="E41" i="2"/>
  <c r="C41" i="2"/>
  <c r="L36" i="2"/>
  <c r="K36" i="2"/>
  <c r="J36" i="2"/>
  <c r="I36" i="2"/>
  <c r="H36" i="2"/>
  <c r="G36" i="2"/>
  <c r="F36" i="2"/>
  <c r="E36" i="2"/>
  <c r="D36" i="2"/>
  <c r="C36" i="2"/>
  <c r="L35" i="2"/>
  <c r="K35" i="2"/>
  <c r="J35" i="2"/>
  <c r="I38" i="2" s="1"/>
  <c r="I35" i="2"/>
  <c r="H35" i="2"/>
  <c r="G35" i="2"/>
  <c r="F35" i="2"/>
  <c r="E35" i="2"/>
  <c r="D35" i="2"/>
  <c r="C35" i="2"/>
  <c r="G7" i="1"/>
  <c r="G9" i="1" s="1"/>
  <c r="F7" i="1"/>
  <c r="F9" i="1" s="1"/>
  <c r="E7" i="1"/>
  <c r="E8" i="1" s="1"/>
  <c r="D7" i="1"/>
  <c r="D9" i="1" s="1"/>
  <c r="C7" i="1"/>
  <c r="C9" i="1" s="1"/>
  <c r="E38" i="2" l="1"/>
  <c r="C38" i="2"/>
  <c r="C43" i="2" s="1"/>
  <c r="K38" i="2"/>
  <c r="K43" i="2" s="1"/>
  <c r="E45" i="2"/>
  <c r="G45" i="2"/>
  <c r="G38" i="2"/>
  <c r="G43" i="2" s="1"/>
  <c r="I45" i="2"/>
  <c r="C45" i="2"/>
  <c r="K45" i="2"/>
  <c r="F8" i="1"/>
  <c r="F10" i="1" s="1"/>
  <c r="D8" i="1"/>
  <c r="D10" i="1" s="1"/>
  <c r="G8" i="1"/>
  <c r="G10" i="1" s="1"/>
  <c r="E43" i="2"/>
  <c r="I43" i="2"/>
  <c r="E9" i="1"/>
  <c r="E10" i="1" s="1"/>
  <c r="C8" i="1"/>
  <c r="C10" i="1" s="1"/>
</calcChain>
</file>

<file path=xl/sharedStrings.xml><?xml version="1.0" encoding="utf-8"?>
<sst xmlns="http://schemas.openxmlformats.org/spreadsheetml/2006/main" count="54" uniqueCount="41">
  <si>
    <t>Product A</t>
  </si>
  <si>
    <t>Product B</t>
  </si>
  <si>
    <t>Product C</t>
  </si>
  <si>
    <t>Product D</t>
  </si>
  <si>
    <t>Product E</t>
  </si>
  <si>
    <t>D</t>
  </si>
  <si>
    <t>V</t>
  </si>
  <si>
    <t>O</t>
  </si>
  <si>
    <t>C</t>
  </si>
  <si>
    <t>EOQ</t>
  </si>
  <si>
    <t>HOLDING COST</t>
  </si>
  <si>
    <t>RECEIVING COST</t>
  </si>
  <si>
    <t>TOTAL COST</t>
  </si>
  <si>
    <t>COMBINED SD</t>
  </si>
  <si>
    <t>Demand</t>
  </si>
  <si>
    <t>Order Lead Time</t>
  </si>
  <si>
    <t>AVG DEMAND/ LT</t>
  </si>
  <si>
    <t>DEMAND/ LT SD</t>
  </si>
  <si>
    <t>SERVICE LEVEL(%)</t>
  </si>
  <si>
    <t>SERVICE LEVEL(k)</t>
  </si>
  <si>
    <t>SAFETY STOCK</t>
  </si>
  <si>
    <t>KANBAN BIN SIZE</t>
  </si>
  <si>
    <t>EOQ = Economic Order Quantity</t>
  </si>
  <si>
    <t>EOQ = squareroot((2*O*D)/CV)</t>
  </si>
  <si>
    <t>Holding Cost = VCQ/2</t>
  </si>
  <si>
    <t>Receiving Cost = OD/Q</t>
  </si>
  <si>
    <t>FORMULAS:</t>
  </si>
  <si>
    <t>TERMS:</t>
  </si>
  <si>
    <t>V = Product Value</t>
  </si>
  <si>
    <t>D = Product Demand</t>
  </si>
  <si>
    <t>O = Order Cost</t>
  </si>
  <si>
    <t>C = Inventory Carrying Cost</t>
  </si>
  <si>
    <t>Q = EOQ</t>
  </si>
  <si>
    <t>AVG DEMAND(d)= average(demand)</t>
  </si>
  <si>
    <t>AVG LEAD TIME(t) = average(leadtime)</t>
  </si>
  <si>
    <t>STANDARD DEVIATION OF LEAD TIME(St) = stdiv(leadtime)</t>
  </si>
  <si>
    <t>STANDARD DEVIATION OF DEMAND(Sd) = stdiv(demand)</t>
  </si>
  <si>
    <t>Service Level(k) = normsinv(service level percentage)</t>
  </si>
  <si>
    <t>SAFETY STOCK = k * Sc</t>
  </si>
  <si>
    <t>COMBINED STANDARD DEVIATION(Sc) = squareroot(t*(Sd^2)+(d^2)*(St^2))</t>
  </si>
  <si>
    <t>TERMS AND FORMULAS: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</si>
</sst>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1"/>
      <color rgb="FF1F1F1F"/>
      <name val="Unset"/>
    </font>
    <font>
      <sz val="11"/>
      <color rgb="FF1F1F1F"/>
      <name val="OpenSans"/>
    </font>
    <font>
      <sz val="11"/>
      <color rgb="FF1F1F1F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0" fontId="2" fillId="2" borderId="0" xfId="0" applyNumberFormat="1" applyFont="1" applyFill="1" applyBorder="1" applyAlignment="1">
      <alignment horizontal="left"/>
    </xf>
    <xf numFmtId="9" fontId="2" fillId="2" borderId="0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M24"/>
  <sheetViews>
    <sheetView workbookViewId="0">
      <selection activeCell="E26" sqref="E26"/>
    </sheetView>
  </sheetViews>
  <sheetFormatPr defaultColWidth="12.6640625" defaultRowHeight="15.75" customHeight="1"/>
  <cols>
    <col min="1" max="2" width="16.44140625" bestFit="1" customWidth="1"/>
    <col min="3" max="3" width="10.5546875" bestFit="1" customWidth="1"/>
    <col min="4" max="4" width="11.88671875" bestFit="1" customWidth="1"/>
    <col min="5" max="5" width="10.5546875" bestFit="1" customWidth="1"/>
    <col min="6" max="6" width="10.44140625" bestFit="1" customWidth="1"/>
  </cols>
  <sheetData>
    <row r="1" spans="2:13" ht="14.4" thickBot="1">
      <c r="B1" s="12"/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</row>
    <row r="2" spans="2:13" ht="14.4" thickBot="1">
      <c r="B2" s="13" t="s">
        <v>5</v>
      </c>
      <c r="C2" s="8">
        <v>75000</v>
      </c>
      <c r="D2" s="8">
        <v>10000</v>
      </c>
      <c r="E2" s="8">
        <v>20000</v>
      </c>
      <c r="F2" s="8">
        <v>45000</v>
      </c>
      <c r="G2" s="8">
        <v>100000</v>
      </c>
    </row>
    <row r="3" spans="2:13" ht="14.4" thickBot="1">
      <c r="B3" s="13" t="s">
        <v>6</v>
      </c>
      <c r="C3" s="9">
        <v>20</v>
      </c>
      <c r="D3" s="9">
        <v>50</v>
      </c>
      <c r="E3" s="9">
        <v>8000</v>
      </c>
      <c r="F3" s="9">
        <v>4</v>
      </c>
      <c r="G3" s="9">
        <v>62.5</v>
      </c>
    </row>
    <row r="4" spans="2:13" ht="14.4" thickBot="1">
      <c r="B4" s="13" t="s">
        <v>7</v>
      </c>
      <c r="C4" s="9">
        <v>30</v>
      </c>
      <c r="D4" s="9">
        <v>80</v>
      </c>
      <c r="E4" s="9">
        <v>300</v>
      </c>
      <c r="F4" s="9">
        <v>40</v>
      </c>
      <c r="G4" s="9">
        <v>200</v>
      </c>
    </row>
    <row r="5" spans="2:13" ht="14.4" thickBot="1">
      <c r="B5" s="13" t="s">
        <v>8</v>
      </c>
      <c r="C5" s="10">
        <v>0.22500000000000001</v>
      </c>
      <c r="D5" s="11">
        <v>0.2</v>
      </c>
      <c r="E5" s="11">
        <v>0.15</v>
      </c>
      <c r="F5" s="10">
        <v>0.22500000000000001</v>
      </c>
      <c r="G5" s="11">
        <v>0.25</v>
      </c>
    </row>
    <row r="6" spans="2:13" ht="15.75" customHeight="1" thickBot="1"/>
    <row r="7" spans="2:13" ht="13.8" thickBot="1">
      <c r="B7" s="14" t="s">
        <v>9</v>
      </c>
      <c r="C7" s="15">
        <f>SQRT((2*C4*C2)/(C5*C3))</f>
        <v>1000</v>
      </c>
      <c r="D7" s="15">
        <f>SQRT((2*D4*D2)/(D5*D3))</f>
        <v>400</v>
      </c>
      <c r="E7" s="15">
        <f>SQRT((2*E4*E2)/(E5*E3))</f>
        <v>100</v>
      </c>
      <c r="F7" s="15">
        <f>SQRT((2*F4*F2)/(F5*F3))</f>
        <v>2000</v>
      </c>
      <c r="G7" s="15">
        <f>SQRT((2*G4*G2)/(G5*G3))</f>
        <v>1600</v>
      </c>
    </row>
    <row r="8" spans="2:13" ht="13.8" thickBot="1">
      <c r="B8" s="14" t="s">
        <v>10</v>
      </c>
      <c r="C8" s="15">
        <f>(C3*C5*C7)/2</f>
        <v>2250</v>
      </c>
      <c r="D8" s="15">
        <f>(D3*D5*D7)/2</f>
        <v>2000</v>
      </c>
      <c r="E8" s="15">
        <f>(E3*E5*E7)/2</f>
        <v>60000</v>
      </c>
      <c r="F8" s="15">
        <f>(F3*F5*F7)/2</f>
        <v>900</v>
      </c>
      <c r="G8" s="15">
        <f>(G3*G5*G7)/2</f>
        <v>12500</v>
      </c>
    </row>
    <row r="9" spans="2:13" ht="13.8" thickBot="1">
      <c r="B9" s="14" t="s">
        <v>11</v>
      </c>
      <c r="C9" s="15">
        <f>(C4*C2)/C7</f>
        <v>2250</v>
      </c>
      <c r="D9" s="15">
        <f>(D4*D2)/D7</f>
        <v>2000</v>
      </c>
      <c r="E9" s="15">
        <f>(E4*E2)/E7</f>
        <v>60000</v>
      </c>
      <c r="F9" s="15">
        <f>(F4*F2)/F7</f>
        <v>900</v>
      </c>
      <c r="G9" s="15">
        <f>(G4*G2)/G7</f>
        <v>12500</v>
      </c>
    </row>
    <row r="10" spans="2:13" ht="13.8" thickBot="1">
      <c r="B10" s="14" t="s">
        <v>12</v>
      </c>
      <c r="C10" s="15">
        <f t="shared" ref="C10:G10" si="0">SUM(C8:C9)</f>
        <v>4500</v>
      </c>
      <c r="D10" s="15">
        <f t="shared" si="0"/>
        <v>4000</v>
      </c>
      <c r="E10" s="15">
        <f t="shared" si="0"/>
        <v>120000</v>
      </c>
      <c r="F10" s="15">
        <f t="shared" si="0"/>
        <v>1800</v>
      </c>
      <c r="G10" s="15">
        <f t="shared" si="0"/>
        <v>25000</v>
      </c>
    </row>
    <row r="11" spans="2:13" ht="15.75" customHeight="1">
      <c r="H11" s="3"/>
      <c r="I11" s="3"/>
      <c r="J11" s="3"/>
      <c r="K11" s="3"/>
      <c r="L11" s="3"/>
      <c r="M11" s="3"/>
    </row>
    <row r="12" spans="2:13" ht="14.4" thickBot="1">
      <c r="H12" s="4"/>
      <c r="I12" s="4"/>
      <c r="J12" s="4"/>
      <c r="K12" s="4"/>
      <c r="L12" s="4"/>
      <c r="M12" s="4"/>
    </row>
    <row r="13" spans="2:13" ht="15.75" customHeight="1" thickBot="1">
      <c r="B13" s="18" t="s">
        <v>27</v>
      </c>
      <c r="C13" s="19"/>
      <c r="H13" s="4"/>
      <c r="I13" s="5"/>
      <c r="J13" s="5"/>
      <c r="K13" s="5"/>
      <c r="L13" s="5"/>
      <c r="M13" s="5"/>
    </row>
    <row r="14" spans="2:13" ht="15.75" customHeight="1" thickBot="1">
      <c r="B14" s="20" t="s">
        <v>22</v>
      </c>
      <c r="C14" s="21"/>
      <c r="H14" s="4"/>
      <c r="I14" s="5"/>
      <c r="J14" s="5"/>
      <c r="K14" s="5"/>
      <c r="L14" s="5"/>
      <c r="M14" s="5"/>
    </row>
    <row r="15" spans="2:13" ht="15.75" customHeight="1" thickBot="1">
      <c r="B15" s="22" t="s">
        <v>29</v>
      </c>
      <c r="C15" s="23"/>
      <c r="H15" s="4"/>
      <c r="I15" s="6"/>
      <c r="J15" s="7"/>
      <c r="K15" s="7"/>
      <c r="L15" s="6"/>
      <c r="M15" s="7"/>
    </row>
    <row r="16" spans="2:13" ht="15.75" customHeight="1" thickBot="1">
      <c r="B16" s="22" t="s">
        <v>28</v>
      </c>
      <c r="C16" s="23"/>
    </row>
    <row r="17" spans="2:4" ht="15.75" customHeight="1" thickBot="1">
      <c r="B17" s="22" t="s">
        <v>30</v>
      </c>
      <c r="C17" s="23"/>
    </row>
    <row r="18" spans="2:4" ht="15.75" customHeight="1" thickBot="1">
      <c r="B18" s="22" t="s">
        <v>31</v>
      </c>
      <c r="C18" s="23"/>
    </row>
    <row r="19" spans="2:4" ht="15.75" customHeight="1" thickBot="1">
      <c r="B19" s="22" t="s">
        <v>32</v>
      </c>
      <c r="C19" s="23"/>
    </row>
    <row r="20" spans="2:4" ht="15.75" customHeight="1" thickBot="1"/>
    <row r="21" spans="2:4" ht="15.75" customHeight="1" thickBot="1">
      <c r="B21" s="16" t="s">
        <v>26</v>
      </c>
      <c r="C21" s="16"/>
      <c r="D21" s="16"/>
    </row>
    <row r="22" spans="2:4" ht="15.75" customHeight="1" thickBot="1">
      <c r="B22" s="25" t="s">
        <v>23</v>
      </c>
      <c r="C22" s="26"/>
      <c r="D22" s="27"/>
    </row>
    <row r="23" spans="2:4" ht="15.75" customHeight="1" thickBot="1">
      <c r="B23" s="17" t="s">
        <v>24</v>
      </c>
      <c r="C23" s="17"/>
      <c r="D23" s="17"/>
    </row>
    <row r="24" spans="2:4" ht="15.75" customHeight="1" thickBot="1">
      <c r="B24" s="17" t="s">
        <v>25</v>
      </c>
      <c r="C24" s="17"/>
      <c r="D24" s="17"/>
    </row>
  </sheetData>
  <mergeCells count="11">
    <mergeCell ref="B22:D22"/>
    <mergeCell ref="B13:C13"/>
    <mergeCell ref="B14:C14"/>
    <mergeCell ref="B15:C15"/>
    <mergeCell ref="B16:C16"/>
    <mergeCell ref="B17:C17"/>
    <mergeCell ref="B23:D23"/>
    <mergeCell ref="B24:D24"/>
    <mergeCell ref="B21:D21"/>
    <mergeCell ref="B18:C18"/>
    <mergeCell ref="B19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55"/>
  <sheetViews>
    <sheetView tabSelected="1" workbookViewId="0">
      <selection activeCell="E46" sqref="E46"/>
    </sheetView>
  </sheetViews>
  <sheetFormatPr defaultColWidth="12.6640625" defaultRowHeight="15.75" customHeight="1"/>
  <cols>
    <col min="2" max="2" width="18.44140625" bestFit="1" customWidth="1"/>
    <col min="3" max="3" width="12" bestFit="1" customWidth="1"/>
    <col min="4" max="4" width="14.5546875" bestFit="1" customWidth="1"/>
    <col min="5" max="5" width="12" bestFit="1" customWidth="1"/>
    <col min="6" max="6" width="14.5546875" bestFit="1" customWidth="1"/>
    <col min="7" max="7" width="12" bestFit="1" customWidth="1"/>
    <col min="8" max="8" width="14.5546875" bestFit="1" customWidth="1"/>
    <col min="9" max="9" width="12" bestFit="1" customWidth="1"/>
    <col min="10" max="10" width="14.5546875" bestFit="1" customWidth="1"/>
    <col min="11" max="11" width="12" bestFit="1" customWidth="1"/>
    <col min="12" max="12" width="14.5546875" bestFit="1" customWidth="1"/>
  </cols>
  <sheetData>
    <row r="1" spans="2:12" ht="15.75" customHeight="1" thickBot="1"/>
    <row r="2" spans="2:12" ht="15.75" customHeight="1" thickBot="1">
      <c r="B2" s="1"/>
      <c r="C2" s="28" t="s">
        <v>0</v>
      </c>
      <c r="D2" s="28"/>
      <c r="E2" s="28" t="s">
        <v>1</v>
      </c>
      <c r="F2" s="28"/>
      <c r="G2" s="28" t="s">
        <v>2</v>
      </c>
      <c r="H2" s="28"/>
      <c r="I2" s="28" t="s">
        <v>3</v>
      </c>
      <c r="J2" s="28"/>
      <c r="K2" s="28" t="s">
        <v>4</v>
      </c>
      <c r="L2" s="29"/>
    </row>
    <row r="3" spans="2:12" ht="15.75" customHeight="1" thickBot="1">
      <c r="B3" s="1"/>
      <c r="C3" s="30" t="s">
        <v>14</v>
      </c>
      <c r="D3" s="30" t="s">
        <v>15</v>
      </c>
      <c r="E3" s="30" t="s">
        <v>14</v>
      </c>
      <c r="F3" s="30" t="s">
        <v>15</v>
      </c>
      <c r="G3" s="30" t="s">
        <v>14</v>
      </c>
      <c r="H3" s="30" t="s">
        <v>15</v>
      </c>
      <c r="I3" s="30" t="s">
        <v>14</v>
      </c>
      <c r="J3" s="30" t="s">
        <v>15</v>
      </c>
      <c r="K3" s="30" t="s">
        <v>14</v>
      </c>
      <c r="L3" s="30" t="s">
        <v>15</v>
      </c>
    </row>
    <row r="4" spans="2:12" ht="15.75" customHeight="1" thickBot="1">
      <c r="B4" s="2"/>
      <c r="C4" s="31">
        <v>96</v>
      </c>
      <c r="D4" s="31">
        <v>3</v>
      </c>
      <c r="E4" s="31">
        <v>107</v>
      </c>
      <c r="F4" s="31">
        <v>4</v>
      </c>
      <c r="G4" s="31">
        <v>164</v>
      </c>
      <c r="H4" s="31">
        <v>7</v>
      </c>
      <c r="I4" s="31">
        <v>168</v>
      </c>
      <c r="J4" s="31">
        <v>8</v>
      </c>
      <c r="K4" s="31">
        <v>217</v>
      </c>
      <c r="L4" s="31">
        <v>11</v>
      </c>
    </row>
    <row r="5" spans="2:12" ht="15.75" customHeight="1" thickBot="1">
      <c r="B5" s="2"/>
      <c r="C5" s="31">
        <v>98</v>
      </c>
      <c r="D5" s="31"/>
      <c r="E5" s="31">
        <v>94</v>
      </c>
      <c r="F5" s="31"/>
      <c r="G5" s="31">
        <v>156</v>
      </c>
      <c r="H5" s="31"/>
      <c r="I5" s="31">
        <v>200</v>
      </c>
      <c r="J5" s="31"/>
      <c r="K5" s="31">
        <v>190</v>
      </c>
      <c r="L5" s="31"/>
    </row>
    <row r="6" spans="2:12" ht="15.75" customHeight="1" thickBot="1">
      <c r="B6" s="2"/>
      <c r="C6" s="31">
        <v>103</v>
      </c>
      <c r="D6" s="31"/>
      <c r="E6" s="31">
        <v>98</v>
      </c>
      <c r="F6" s="31"/>
      <c r="G6" s="31">
        <v>161</v>
      </c>
      <c r="H6" s="31"/>
      <c r="I6" s="31">
        <v>194</v>
      </c>
      <c r="J6" s="31"/>
      <c r="K6" s="31">
        <v>184</v>
      </c>
      <c r="L6" s="31"/>
    </row>
    <row r="7" spans="2:12" ht="15.75" customHeight="1" thickBot="1">
      <c r="B7" s="2"/>
      <c r="C7" s="31">
        <v>97</v>
      </c>
      <c r="D7" s="31"/>
      <c r="E7" s="31">
        <v>100</v>
      </c>
      <c r="F7" s="31"/>
      <c r="G7" s="31">
        <v>155</v>
      </c>
      <c r="H7" s="31"/>
      <c r="I7" s="31">
        <v>177</v>
      </c>
      <c r="J7" s="31"/>
      <c r="K7" s="31">
        <v>196</v>
      </c>
      <c r="L7" s="31"/>
    </row>
    <row r="8" spans="2:12" ht="15.75" customHeight="1" thickBot="1">
      <c r="B8" s="2"/>
      <c r="C8" s="31">
        <v>104</v>
      </c>
      <c r="D8" s="31"/>
      <c r="E8" s="31">
        <v>95</v>
      </c>
      <c r="F8" s="31"/>
      <c r="G8" s="31">
        <v>152</v>
      </c>
      <c r="H8" s="31"/>
      <c r="I8" s="31">
        <v>172</v>
      </c>
      <c r="J8" s="31"/>
      <c r="K8" s="31">
        <v>185</v>
      </c>
      <c r="L8" s="31"/>
    </row>
    <row r="9" spans="2:12" ht="15.75" customHeight="1" thickBot="1">
      <c r="B9" s="2"/>
      <c r="C9" s="31">
        <v>96</v>
      </c>
      <c r="D9" s="31">
        <v>3</v>
      </c>
      <c r="E9" s="31">
        <v>106</v>
      </c>
      <c r="F9" s="31">
        <v>4</v>
      </c>
      <c r="G9" s="31">
        <v>155</v>
      </c>
      <c r="H9" s="31">
        <v>7</v>
      </c>
      <c r="I9" s="31">
        <v>195</v>
      </c>
      <c r="J9" s="31">
        <v>8</v>
      </c>
      <c r="K9" s="31">
        <v>208</v>
      </c>
      <c r="L9" s="31">
        <v>11</v>
      </c>
    </row>
    <row r="10" spans="2:12" ht="15.75" customHeight="1" thickBot="1">
      <c r="B10" s="2"/>
      <c r="C10" s="31">
        <v>103</v>
      </c>
      <c r="D10" s="31"/>
      <c r="E10" s="31">
        <v>102</v>
      </c>
      <c r="F10" s="31"/>
      <c r="G10" s="31">
        <v>153</v>
      </c>
      <c r="H10" s="31"/>
      <c r="I10" s="31">
        <v>193</v>
      </c>
      <c r="J10" s="31"/>
      <c r="K10" s="31">
        <v>196</v>
      </c>
      <c r="L10" s="31"/>
    </row>
    <row r="11" spans="2:12" ht="15.75" customHeight="1" thickBot="1">
      <c r="B11" s="2"/>
      <c r="C11" s="31">
        <v>103</v>
      </c>
      <c r="D11" s="31"/>
      <c r="E11" s="31">
        <v>104</v>
      </c>
      <c r="F11" s="31"/>
      <c r="G11" s="31">
        <v>150</v>
      </c>
      <c r="H11" s="31"/>
      <c r="I11" s="31">
        <v>191</v>
      </c>
      <c r="J11" s="31"/>
      <c r="K11" s="31">
        <v>199</v>
      </c>
      <c r="L11" s="31"/>
    </row>
    <row r="12" spans="2:12" ht="15.75" customHeight="1" thickBot="1">
      <c r="B12" s="2"/>
      <c r="C12" s="31">
        <v>103</v>
      </c>
      <c r="D12" s="31"/>
      <c r="E12" s="31">
        <v>95</v>
      </c>
      <c r="F12" s="31"/>
      <c r="G12" s="31">
        <v>151</v>
      </c>
      <c r="H12" s="31"/>
      <c r="I12" s="31">
        <v>182</v>
      </c>
      <c r="J12" s="31"/>
      <c r="K12" s="31">
        <v>219</v>
      </c>
      <c r="L12" s="31"/>
    </row>
    <row r="13" spans="2:12" ht="15.75" customHeight="1" thickBot="1">
      <c r="B13" s="2"/>
      <c r="C13" s="31">
        <v>103</v>
      </c>
      <c r="D13" s="31"/>
      <c r="E13" s="31">
        <v>90</v>
      </c>
      <c r="F13" s="31"/>
      <c r="G13" s="31">
        <v>158</v>
      </c>
      <c r="H13" s="31"/>
      <c r="I13" s="31">
        <v>181</v>
      </c>
      <c r="J13" s="31"/>
      <c r="K13" s="31">
        <v>204</v>
      </c>
      <c r="L13" s="31"/>
    </row>
    <row r="14" spans="2:12" ht="15.75" customHeight="1" thickBot="1">
      <c r="B14" s="2"/>
      <c r="C14" s="31">
        <v>99</v>
      </c>
      <c r="D14" s="31">
        <v>3</v>
      </c>
      <c r="E14" s="31">
        <v>107</v>
      </c>
      <c r="F14" s="31">
        <v>4</v>
      </c>
      <c r="G14" s="31">
        <v>159</v>
      </c>
      <c r="H14" s="31">
        <v>7</v>
      </c>
      <c r="I14" s="31">
        <v>161</v>
      </c>
      <c r="J14" s="31">
        <v>10</v>
      </c>
      <c r="K14" s="31">
        <v>215</v>
      </c>
      <c r="L14" s="31">
        <v>11</v>
      </c>
    </row>
    <row r="15" spans="2:12" ht="15.75" customHeight="1" thickBot="1">
      <c r="B15" s="2"/>
      <c r="C15" s="31">
        <v>103</v>
      </c>
      <c r="D15" s="31"/>
      <c r="E15" s="31">
        <v>103</v>
      </c>
      <c r="F15" s="31"/>
      <c r="G15" s="31">
        <v>154</v>
      </c>
      <c r="H15" s="31"/>
      <c r="I15" s="31">
        <v>189</v>
      </c>
      <c r="J15" s="31"/>
      <c r="K15" s="31">
        <v>182</v>
      </c>
      <c r="L15" s="31"/>
    </row>
    <row r="16" spans="2:12" ht="15.75" customHeight="1" thickBot="1">
      <c r="B16" s="2"/>
      <c r="C16" s="31">
        <v>100</v>
      </c>
      <c r="D16" s="31"/>
      <c r="E16" s="31">
        <v>90</v>
      </c>
      <c r="F16" s="31"/>
      <c r="G16" s="31">
        <v>159</v>
      </c>
      <c r="H16" s="31"/>
      <c r="I16" s="31">
        <v>171</v>
      </c>
      <c r="J16" s="31"/>
      <c r="K16" s="31">
        <v>212</v>
      </c>
      <c r="L16" s="31"/>
    </row>
    <row r="17" spans="2:12" ht="15.75" customHeight="1" thickBot="1">
      <c r="B17" s="2"/>
      <c r="C17" s="31">
        <v>105</v>
      </c>
      <c r="D17" s="31"/>
      <c r="E17" s="31">
        <v>104</v>
      </c>
      <c r="F17" s="31"/>
      <c r="G17" s="31">
        <v>155</v>
      </c>
      <c r="H17" s="31"/>
      <c r="I17" s="31">
        <v>174</v>
      </c>
      <c r="J17" s="31"/>
      <c r="K17" s="31">
        <v>196</v>
      </c>
      <c r="L17" s="31"/>
    </row>
    <row r="18" spans="2:12" ht="15.75" customHeight="1" thickBot="1">
      <c r="B18" s="2"/>
      <c r="C18" s="31">
        <v>96</v>
      </c>
      <c r="D18" s="31"/>
      <c r="E18" s="31">
        <v>103</v>
      </c>
      <c r="F18" s="31"/>
      <c r="G18" s="31">
        <v>154</v>
      </c>
      <c r="H18" s="31"/>
      <c r="I18" s="31">
        <v>163</v>
      </c>
      <c r="J18" s="31"/>
      <c r="K18" s="31">
        <v>181</v>
      </c>
      <c r="L18" s="31"/>
    </row>
    <row r="19" spans="2:12" ht="15.75" customHeight="1" thickBot="1">
      <c r="B19" s="2"/>
      <c r="C19" s="31">
        <v>97</v>
      </c>
      <c r="D19" s="31">
        <v>2</v>
      </c>
      <c r="E19" s="31">
        <v>103</v>
      </c>
      <c r="F19" s="31">
        <v>4</v>
      </c>
      <c r="G19" s="31">
        <v>162</v>
      </c>
      <c r="H19" s="31">
        <v>8</v>
      </c>
      <c r="I19" s="31">
        <v>195</v>
      </c>
      <c r="J19" s="31">
        <v>9</v>
      </c>
      <c r="K19" s="31">
        <v>200</v>
      </c>
      <c r="L19" s="31">
        <v>13</v>
      </c>
    </row>
    <row r="20" spans="2:12" ht="15.75" customHeight="1" thickBot="1">
      <c r="B20" s="2"/>
      <c r="C20" s="31">
        <v>103</v>
      </c>
      <c r="D20" s="31"/>
      <c r="E20" s="31">
        <v>92</v>
      </c>
      <c r="F20" s="31"/>
      <c r="G20" s="31">
        <v>158</v>
      </c>
      <c r="H20" s="31"/>
      <c r="I20" s="31">
        <v>190</v>
      </c>
      <c r="J20" s="31"/>
      <c r="K20" s="31">
        <v>210</v>
      </c>
      <c r="L20" s="31"/>
    </row>
    <row r="21" spans="2:12" ht="15.75" customHeight="1" thickBot="1">
      <c r="B21" s="2"/>
      <c r="C21" s="31">
        <v>100</v>
      </c>
      <c r="D21" s="31"/>
      <c r="E21" s="31">
        <v>94</v>
      </c>
      <c r="F21" s="31"/>
      <c r="G21" s="31">
        <v>164</v>
      </c>
      <c r="H21" s="31"/>
      <c r="I21" s="31">
        <v>178</v>
      </c>
      <c r="J21" s="31"/>
      <c r="K21" s="31">
        <v>213</v>
      </c>
      <c r="L21" s="31"/>
    </row>
    <row r="22" spans="2:12" ht="15.75" customHeight="1" thickBot="1">
      <c r="B22" s="2"/>
      <c r="C22" s="31">
        <v>102</v>
      </c>
      <c r="D22" s="31"/>
      <c r="E22" s="31">
        <v>108</v>
      </c>
      <c r="F22" s="31"/>
      <c r="G22" s="31">
        <v>158</v>
      </c>
      <c r="H22" s="31"/>
      <c r="I22" s="31">
        <v>198</v>
      </c>
      <c r="J22" s="31"/>
      <c r="K22" s="31">
        <v>209</v>
      </c>
      <c r="L22" s="31"/>
    </row>
    <row r="23" spans="2:12" ht="15.75" customHeight="1" thickBot="1">
      <c r="B23" s="2"/>
      <c r="C23" s="31">
        <v>100</v>
      </c>
      <c r="D23" s="31"/>
      <c r="E23" s="31">
        <v>104</v>
      </c>
      <c r="F23" s="31"/>
      <c r="G23" s="31">
        <v>154</v>
      </c>
      <c r="H23" s="31"/>
      <c r="I23" s="31">
        <v>166</v>
      </c>
      <c r="J23" s="31"/>
      <c r="K23" s="31">
        <v>208</v>
      </c>
      <c r="L23" s="31"/>
    </row>
    <row r="24" spans="2:12" ht="15.75" customHeight="1" thickBot="1">
      <c r="B24" s="2"/>
      <c r="C24" s="31">
        <v>97</v>
      </c>
      <c r="D24" s="31">
        <v>2</v>
      </c>
      <c r="E24" s="31">
        <v>100</v>
      </c>
      <c r="F24" s="31">
        <v>5</v>
      </c>
      <c r="G24" s="31">
        <v>162</v>
      </c>
      <c r="H24" s="31">
        <v>6</v>
      </c>
      <c r="I24" s="31">
        <v>187</v>
      </c>
      <c r="J24" s="31">
        <v>8</v>
      </c>
      <c r="K24" s="31">
        <v>191</v>
      </c>
      <c r="L24" s="31">
        <v>10</v>
      </c>
    </row>
    <row r="25" spans="2:12" ht="15.75" customHeight="1" thickBot="1">
      <c r="B25" s="2"/>
      <c r="C25" s="31">
        <v>99</v>
      </c>
      <c r="D25" s="31"/>
      <c r="E25" s="31">
        <v>94</v>
      </c>
      <c r="F25" s="31"/>
      <c r="G25" s="31">
        <v>159</v>
      </c>
      <c r="H25" s="31"/>
      <c r="I25" s="31">
        <v>166</v>
      </c>
      <c r="J25" s="31"/>
      <c r="K25" s="31">
        <v>216</v>
      </c>
      <c r="L25" s="31"/>
    </row>
    <row r="26" spans="2:12" ht="15.75" customHeight="1" thickBot="1">
      <c r="B26" s="2"/>
      <c r="C26" s="31">
        <v>95</v>
      </c>
      <c r="D26" s="31"/>
      <c r="E26" s="31">
        <v>93</v>
      </c>
      <c r="F26" s="31"/>
      <c r="G26" s="31">
        <v>152</v>
      </c>
      <c r="H26" s="31"/>
      <c r="I26" s="31">
        <v>186</v>
      </c>
      <c r="J26" s="31"/>
      <c r="K26" s="31">
        <v>199</v>
      </c>
      <c r="L26" s="31"/>
    </row>
    <row r="27" spans="2:12" ht="15.75" customHeight="1" thickBot="1">
      <c r="B27" s="2"/>
      <c r="C27" s="31">
        <v>99</v>
      </c>
      <c r="D27" s="31"/>
      <c r="E27" s="31">
        <v>106</v>
      </c>
      <c r="F27" s="31"/>
      <c r="G27" s="31">
        <v>163</v>
      </c>
      <c r="H27" s="31"/>
      <c r="I27" s="31">
        <v>167</v>
      </c>
      <c r="J27" s="31"/>
      <c r="K27" s="31">
        <v>188</v>
      </c>
      <c r="L27" s="31"/>
    </row>
    <row r="28" spans="2:12" ht="15.75" customHeight="1" thickBot="1">
      <c r="B28" s="2"/>
      <c r="C28" s="31">
        <v>102</v>
      </c>
      <c r="D28" s="31"/>
      <c r="E28" s="31">
        <v>102</v>
      </c>
      <c r="F28" s="31"/>
      <c r="G28" s="31">
        <v>150</v>
      </c>
      <c r="H28" s="31"/>
      <c r="I28" s="31">
        <v>172</v>
      </c>
      <c r="J28" s="31"/>
      <c r="K28" s="31">
        <v>183</v>
      </c>
      <c r="L28" s="31"/>
    </row>
    <row r="29" spans="2:12" ht="15.75" customHeight="1" thickBot="1">
      <c r="B29" s="2"/>
      <c r="C29" s="31">
        <v>105</v>
      </c>
      <c r="D29" s="31">
        <v>2</v>
      </c>
      <c r="E29" s="31">
        <v>102</v>
      </c>
      <c r="F29" s="31">
        <v>4</v>
      </c>
      <c r="G29" s="31">
        <v>153</v>
      </c>
      <c r="H29" s="31">
        <v>6</v>
      </c>
      <c r="I29" s="31">
        <v>182</v>
      </c>
      <c r="J29" s="31">
        <v>10</v>
      </c>
      <c r="K29" s="31">
        <v>219</v>
      </c>
      <c r="L29" s="31">
        <v>13</v>
      </c>
    </row>
    <row r="30" spans="2:12" ht="15" thickBot="1">
      <c r="B30" s="2"/>
      <c r="C30" s="31">
        <v>100</v>
      </c>
      <c r="D30" s="31"/>
      <c r="E30" s="31">
        <v>94</v>
      </c>
      <c r="F30" s="31"/>
      <c r="G30" s="31">
        <v>154</v>
      </c>
      <c r="H30" s="31"/>
      <c r="I30" s="31">
        <v>176</v>
      </c>
      <c r="J30" s="31"/>
      <c r="K30" s="31">
        <v>217</v>
      </c>
      <c r="L30" s="31"/>
    </row>
    <row r="31" spans="2:12" ht="15" thickBot="1">
      <c r="B31" s="2"/>
      <c r="C31" s="31">
        <v>96</v>
      </c>
      <c r="D31" s="31"/>
      <c r="E31" s="31">
        <v>93</v>
      </c>
      <c r="F31" s="31"/>
      <c r="G31" s="31">
        <v>153</v>
      </c>
      <c r="H31" s="31"/>
      <c r="I31" s="31">
        <v>169</v>
      </c>
      <c r="J31" s="31"/>
      <c r="K31" s="31">
        <v>205</v>
      </c>
      <c r="L31" s="31"/>
    </row>
    <row r="32" spans="2:12" ht="15" thickBot="1">
      <c r="B32" s="2"/>
      <c r="C32" s="31">
        <v>101</v>
      </c>
      <c r="D32" s="31"/>
      <c r="E32" s="31">
        <v>93</v>
      </c>
      <c r="F32" s="31"/>
      <c r="G32" s="31">
        <v>152</v>
      </c>
      <c r="H32" s="31"/>
      <c r="I32" s="31">
        <v>166</v>
      </c>
      <c r="J32" s="31"/>
      <c r="K32" s="31">
        <v>219</v>
      </c>
      <c r="L32" s="31"/>
    </row>
    <row r="33" spans="2:12" ht="15" thickBot="1">
      <c r="B33" s="2"/>
      <c r="C33" s="31">
        <v>98</v>
      </c>
      <c r="D33" s="31"/>
      <c r="E33" s="31">
        <v>97</v>
      </c>
      <c r="F33" s="31"/>
      <c r="G33" s="31">
        <v>150</v>
      </c>
      <c r="H33" s="31"/>
      <c r="I33" s="31">
        <v>187</v>
      </c>
      <c r="J33" s="31"/>
      <c r="K33" s="31">
        <v>202</v>
      </c>
      <c r="L33" s="31"/>
    </row>
    <row r="34" spans="2:12" ht="15.75" customHeight="1" thickBot="1"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2:12" ht="13.8" thickBot="1">
      <c r="B35" s="34" t="s">
        <v>16</v>
      </c>
      <c r="C35" s="15">
        <f t="shared" ref="C35:L35" si="0">AVERAGE(C4:C33)</f>
        <v>100.1</v>
      </c>
      <c r="D35" s="15">
        <f t="shared" si="0"/>
        <v>2.5</v>
      </c>
      <c r="E35" s="15">
        <f t="shared" si="0"/>
        <v>99.1</v>
      </c>
      <c r="F35" s="15">
        <f t="shared" si="0"/>
        <v>4.166666666666667</v>
      </c>
      <c r="G35" s="15">
        <f t="shared" si="0"/>
        <v>156</v>
      </c>
      <c r="H35" s="15">
        <f t="shared" si="0"/>
        <v>6.833333333333333</v>
      </c>
      <c r="I35" s="15">
        <f t="shared" si="0"/>
        <v>179.86666666666667</v>
      </c>
      <c r="J35" s="15">
        <f t="shared" si="0"/>
        <v>8.8333333333333339</v>
      </c>
      <c r="K35" s="15">
        <f t="shared" si="0"/>
        <v>202.1</v>
      </c>
      <c r="L35" s="15">
        <f t="shared" si="0"/>
        <v>11.5</v>
      </c>
    </row>
    <row r="36" spans="2:12" ht="13.8" thickBot="1">
      <c r="B36" s="34" t="s">
        <v>17</v>
      </c>
      <c r="C36" s="15">
        <f t="shared" ref="C36:L36" si="1">STDEV(C4:C33)</f>
        <v>3.0211895350832503</v>
      </c>
      <c r="D36" s="15">
        <f t="shared" si="1"/>
        <v>0.54772255750516607</v>
      </c>
      <c r="E36" s="15">
        <f t="shared" si="1"/>
        <v>5.6161712322849313</v>
      </c>
      <c r="F36" s="15">
        <f t="shared" si="1"/>
        <v>0.40824829046386302</v>
      </c>
      <c r="G36" s="15">
        <f t="shared" si="1"/>
        <v>4.3151697133684568</v>
      </c>
      <c r="H36" s="15">
        <f t="shared" si="1"/>
        <v>0.75277265270907845</v>
      </c>
      <c r="I36" s="15">
        <f t="shared" si="1"/>
        <v>11.640397354674478</v>
      </c>
      <c r="J36" s="15">
        <f t="shared" si="1"/>
        <v>0.98319208025017313</v>
      </c>
      <c r="K36" s="15">
        <f t="shared" si="1"/>
        <v>12.466091940775268</v>
      </c>
      <c r="L36" s="15">
        <f t="shared" si="1"/>
        <v>1.2247448713915889</v>
      </c>
    </row>
    <row r="37" spans="2:12" ht="15.75" customHeight="1" thickBot="1">
      <c r="B37" s="35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 ht="13.8" thickBot="1">
      <c r="B38" s="34" t="s">
        <v>13</v>
      </c>
      <c r="C38" s="15">
        <f>SQRT(D35*(C36^2)+(C35^2)*D36)</f>
        <v>74.236139911397458</v>
      </c>
      <c r="D38" s="24"/>
      <c r="E38" s="15">
        <f>SQRT(F35*(E36^2)+(E35^2)*F36)</f>
        <v>64.348669817359195</v>
      </c>
      <c r="F38" s="24"/>
      <c r="G38" s="15">
        <f>SQRT(H35*(G36^2)+(G35^2)*H36)</f>
        <v>135.81869037668739</v>
      </c>
      <c r="H38" s="24"/>
      <c r="I38" s="15">
        <f>SQRT(J35*(I36^2)+(I35^2)*J36)</f>
        <v>181.67320708523278</v>
      </c>
      <c r="J38" s="24"/>
      <c r="K38" s="15">
        <f>SQRT(L35*(K36^2)+(K35^2)*L36)</f>
        <v>227.62056437784292</v>
      </c>
      <c r="L38" s="24"/>
    </row>
    <row r="39" spans="2:12" ht="15.75" customHeight="1" thickBot="1">
      <c r="B39" s="35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2" ht="13.8" thickBot="1">
      <c r="B40" s="34" t="s">
        <v>18</v>
      </c>
      <c r="C40" s="33">
        <v>0.99</v>
      </c>
      <c r="D40" s="24"/>
      <c r="E40" s="33">
        <v>0.97499999999999998</v>
      </c>
      <c r="F40" s="24"/>
      <c r="G40" s="33">
        <v>0.98</v>
      </c>
      <c r="H40" s="24"/>
      <c r="I40" s="33">
        <v>0.95</v>
      </c>
      <c r="J40" s="24"/>
      <c r="K40" s="33">
        <v>0.9</v>
      </c>
      <c r="L40" s="24"/>
    </row>
    <row r="41" spans="2:12" ht="13.8" thickBot="1">
      <c r="B41" s="34" t="s">
        <v>19</v>
      </c>
      <c r="C41" s="15">
        <f>NORMSINV(C40)</f>
        <v>2.3263478740408408</v>
      </c>
      <c r="D41" s="24"/>
      <c r="E41" s="15">
        <f>NORMSINV(E40)</f>
        <v>1.9599639845400536</v>
      </c>
      <c r="F41" s="24"/>
      <c r="G41" s="15">
        <f>NORMSINV(G40)</f>
        <v>2.0537489106318221</v>
      </c>
      <c r="H41" s="24"/>
      <c r="I41" s="15">
        <f>NORMSINV(I40)</f>
        <v>1.6448536269514715</v>
      </c>
      <c r="J41" s="24"/>
      <c r="K41" s="15">
        <f>NORMSINV(K40)</f>
        <v>1.2815515655446006</v>
      </c>
      <c r="L41" s="24"/>
    </row>
    <row r="42" spans="2:12" ht="15.75" customHeight="1" thickBot="1">
      <c r="B42" s="35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2:12" ht="13.8" thickBot="1">
      <c r="B43" s="34" t="s">
        <v>20</v>
      </c>
      <c r="C43" s="15">
        <f>C41*C38</f>
        <v>172.69908625987787</v>
      </c>
      <c r="D43" s="24"/>
      <c r="E43" s="15">
        <f>E41*E38</f>
        <v>126.12107529508361</v>
      </c>
      <c r="F43" s="24"/>
      <c r="G43" s="15">
        <f>G41*G38</f>
        <v>278.93748740456243</v>
      </c>
      <c r="H43" s="24"/>
      <c r="I43" s="15">
        <f>I41*I38</f>
        <v>298.82583359405089</v>
      </c>
      <c r="J43" s="24"/>
      <c r="K43" s="15">
        <f>K41*K38</f>
        <v>291.70749062857016</v>
      </c>
      <c r="L43" s="24"/>
    </row>
    <row r="44" spans="2:12" ht="15.75" customHeight="1" thickBot="1">
      <c r="B44" s="35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2:12" ht="13.8" thickBot="1">
      <c r="B45" s="34" t="s">
        <v>21</v>
      </c>
      <c r="C45" s="15">
        <f>C35*D35</f>
        <v>250.25</v>
      </c>
      <c r="D45" s="24"/>
      <c r="E45" s="15">
        <f>E35*F35</f>
        <v>412.91666666666669</v>
      </c>
      <c r="F45" s="24"/>
      <c r="G45" s="15">
        <f>G35*H35</f>
        <v>1066</v>
      </c>
      <c r="H45" s="24"/>
      <c r="I45" s="15">
        <f>I35*J35</f>
        <v>1588.8222222222223</v>
      </c>
      <c r="J45" s="24"/>
      <c r="K45" s="15">
        <f>K35*L35</f>
        <v>2324.15</v>
      </c>
      <c r="L45" s="24"/>
    </row>
    <row r="46" spans="2:12" ht="13.2">
      <c r="B46" s="39"/>
      <c r="C46" s="36"/>
      <c r="D46" s="37"/>
      <c r="E46" s="36"/>
      <c r="F46" s="37"/>
      <c r="G46" s="36"/>
      <c r="H46" s="37"/>
      <c r="I46" s="36"/>
      <c r="J46" s="37"/>
      <c r="K46" s="36"/>
      <c r="L46" s="37"/>
    </row>
    <row r="47" spans="2:12" ht="13.8" thickBot="1">
      <c r="B47" s="39"/>
      <c r="C47" s="36"/>
      <c r="D47" s="37"/>
      <c r="E47" s="36"/>
      <c r="F47" s="37"/>
      <c r="G47" s="36"/>
      <c r="H47" s="37"/>
      <c r="I47" s="36"/>
      <c r="J47" s="37"/>
      <c r="K47" s="36"/>
      <c r="L47" s="37"/>
    </row>
    <row r="48" spans="2:12" ht="15.75" customHeight="1" thickBot="1">
      <c r="D48" s="16" t="s">
        <v>40</v>
      </c>
      <c r="E48" s="16"/>
      <c r="F48" s="16"/>
      <c r="G48" s="16"/>
      <c r="H48" s="16"/>
    </row>
    <row r="49" spans="4:8" ht="15.75" customHeight="1" thickBot="1">
      <c r="D49" s="38" t="s">
        <v>33</v>
      </c>
      <c r="E49" s="38"/>
      <c r="F49" s="38"/>
      <c r="G49" s="38"/>
      <c r="H49" s="38"/>
    </row>
    <row r="50" spans="4:8" ht="15.75" customHeight="1" thickBot="1">
      <c r="D50" s="38" t="s">
        <v>34</v>
      </c>
      <c r="E50" s="38"/>
      <c r="F50" s="38"/>
      <c r="G50" s="38"/>
      <c r="H50" s="38"/>
    </row>
    <row r="51" spans="4:8" ht="15.75" customHeight="1" thickBot="1">
      <c r="D51" s="38" t="s">
        <v>36</v>
      </c>
      <c r="E51" s="38"/>
      <c r="F51" s="38"/>
      <c r="G51" s="38"/>
      <c r="H51" s="38"/>
    </row>
    <row r="52" spans="4:8" ht="15.75" customHeight="1" thickBot="1">
      <c r="D52" s="38" t="s">
        <v>35</v>
      </c>
      <c r="E52" s="38"/>
      <c r="F52" s="38"/>
      <c r="G52" s="38"/>
      <c r="H52" s="38"/>
    </row>
    <row r="53" spans="4:8" ht="15.75" customHeight="1" thickBot="1">
      <c r="D53" s="38" t="s">
        <v>39</v>
      </c>
      <c r="E53" s="38"/>
      <c r="F53" s="38"/>
      <c r="G53" s="38"/>
      <c r="H53" s="38"/>
    </row>
    <row r="54" spans="4:8" ht="15.75" customHeight="1" thickBot="1">
      <c r="D54" s="38" t="s">
        <v>37</v>
      </c>
      <c r="E54" s="38"/>
      <c r="F54" s="38"/>
      <c r="G54" s="38"/>
      <c r="H54" s="38"/>
    </row>
    <row r="55" spans="4:8" ht="15.75" customHeight="1" thickBot="1">
      <c r="D55" s="38" t="s">
        <v>38</v>
      </c>
      <c r="E55" s="38"/>
      <c r="F55" s="38"/>
      <c r="G55" s="38"/>
      <c r="H55" s="38"/>
    </row>
  </sheetData>
  <mergeCells count="8">
    <mergeCell ref="D55:H55"/>
    <mergeCell ref="D48:H48"/>
    <mergeCell ref="D49:H49"/>
    <mergeCell ref="D50:H50"/>
    <mergeCell ref="D51:H51"/>
    <mergeCell ref="D52:H52"/>
    <mergeCell ref="D53:H53"/>
    <mergeCell ref="D54:H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Sujay G N</cp:lastModifiedBy>
  <dcterms:modified xsi:type="dcterms:W3CDTF">2024-09-07T09:45:20Z</dcterms:modified>
</cp:coreProperties>
</file>