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apali_s\Documents\SMU\Projects\Project_3\Project 3 Submissions\Prescriptive\"/>
    </mc:Choice>
  </mc:AlternateContent>
  <xr:revisionPtr revIDLastSave="0" documentId="13_ncr:1_{A1E6F88D-45A5-4590-B04E-190D0DBBC59C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aily" sheetId="4" state="hidden" r:id="rId1"/>
    <sheet name="Original" sheetId="3" r:id="rId2"/>
    <sheet name="Sheet2" sheetId="2" state="hidden" r:id="rId3"/>
    <sheet name="Sheet1" sheetId="1" state="hidden" r:id="rId4"/>
  </sheets>
  <definedNames>
    <definedName name="solver_adj" localSheetId="0" hidden="1">Daily!$D$6:$D$8</definedName>
    <definedName name="solver_adj" localSheetId="1" hidden="1">Original!$D$7:$D$10</definedName>
    <definedName name="solver_adj" localSheetId="3" hidden="1">Sheet1!$E$6:$E$10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Daily!$B$14</definedName>
    <definedName name="solver_lhs1" localSheetId="1" hidden="1">Original!$B$13</definedName>
    <definedName name="solver_lhs1" localSheetId="3" hidden="1">Sheet1!$E$17</definedName>
    <definedName name="solver_lhs2" localSheetId="0" hidden="1">Daily!$B$15</definedName>
    <definedName name="solver_lhs2" localSheetId="1" hidden="1">Original!$B$14</definedName>
    <definedName name="solver_lhs2" localSheetId="3" hidden="1">Sheet1!$E$18</definedName>
    <definedName name="solver_lhs3" localSheetId="0" hidden="1">Daily!$B$16</definedName>
    <definedName name="solver_lhs3" localSheetId="1" hidden="1">Original!$B$15</definedName>
    <definedName name="solver_lhs3" localSheetId="3" hidden="1">Sheet1!$G$18</definedName>
    <definedName name="solver_lhs4" localSheetId="0" hidden="1">Daily!$B$17</definedName>
    <definedName name="solver_lhs4" localSheetId="1" hidden="1">Original!$B$16</definedName>
    <definedName name="solver_lhs4" localSheetId="3" hidden="1">Sheet1!$G$18</definedName>
    <definedName name="solver_lhs5" localSheetId="1" hidden="1">Original!$B$17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4</definedName>
    <definedName name="solver_num" localSheetId="1" hidden="1">5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Daily!$F$21</definedName>
    <definedName name="solver_opt" localSheetId="1" hidden="1">Original!$D$20</definedName>
    <definedName name="solver_opt" localSheetId="3" hidden="1">Sheet1!$F$20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3" hidden="1">1</definedName>
    <definedName name="solver_rel5" localSheetId="1" hidden="1">1</definedName>
    <definedName name="solver_rhs1" localSheetId="0" hidden="1">Daily!$D$14</definedName>
    <definedName name="solver_rhs1" localSheetId="1" hidden="1">Original!$D$13</definedName>
    <definedName name="solver_rhs1" localSheetId="3" hidden="1">Sheet1!$G$17</definedName>
    <definedName name="solver_rhs2" localSheetId="0" hidden="1">Daily!$D$15</definedName>
    <definedName name="solver_rhs2" localSheetId="1" hidden="1">Original!$D$14</definedName>
    <definedName name="solver_rhs2" localSheetId="3" hidden="1">Sheet1!$G$18</definedName>
    <definedName name="solver_rhs3" localSheetId="0" hidden="1">Daily!$D$16</definedName>
    <definedName name="solver_rhs3" localSheetId="1" hidden="1">Original!$D$15</definedName>
    <definedName name="solver_rhs3" localSheetId="3" hidden="1">Sheet1!$E$18</definedName>
    <definedName name="solver_rhs4" localSheetId="0" hidden="1">Daily!$D$17</definedName>
    <definedName name="solver_rhs4" localSheetId="1" hidden="1">Original!$D$16</definedName>
    <definedName name="solver_rhs4" localSheetId="3" hidden="1">Sheet1!$E$18</definedName>
    <definedName name="solver_rhs5" localSheetId="1" hidden="1">Original!$D$17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3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3" l="1"/>
  <c r="F21" i="4" l="1"/>
  <c r="D21" i="4"/>
  <c r="B17" i="4"/>
  <c r="B16" i="4"/>
  <c r="B15" i="4"/>
  <c r="B14" i="4"/>
  <c r="D20" i="3"/>
  <c r="E21" i="3" s="1"/>
  <c r="B17" i="3" l="1"/>
  <c r="B16" i="3"/>
  <c r="B14" i="3"/>
  <c r="B13" i="3"/>
  <c r="F20" i="1"/>
  <c r="F21" i="1" l="1"/>
  <c r="F22" i="1" s="1"/>
  <c r="E18" i="1"/>
  <c r="E17" i="1"/>
</calcChain>
</file>

<file path=xl/sharedStrings.xml><?xml version="1.0" encoding="utf-8"?>
<sst xmlns="http://schemas.openxmlformats.org/spreadsheetml/2006/main" count="78" uniqueCount="23">
  <si>
    <t>Transient</t>
  </si>
  <si>
    <t>Group</t>
  </si>
  <si>
    <t>Contract</t>
  </si>
  <si>
    <t>Constraints</t>
  </si>
  <si>
    <t>&lt;=</t>
  </si>
  <si>
    <t>Rooms</t>
  </si>
  <si>
    <t>Rate</t>
  </si>
  <si>
    <t>Maximize</t>
  </si>
  <si>
    <t xml:space="preserve">Decision Variables = </t>
  </si>
  <si>
    <t>Market Segment</t>
  </si>
  <si>
    <t>Constraints  =</t>
  </si>
  <si>
    <t>Available Rooms and Competitor Rate</t>
  </si>
  <si>
    <t>Objective Variable=</t>
  </si>
  <si>
    <t>Maximize Room Revenue ( Rooms Sold * Rate)</t>
  </si>
  <si>
    <t>Segment</t>
  </si>
  <si>
    <t>Competitor Pricing</t>
  </si>
  <si>
    <t>Retail</t>
  </si>
  <si>
    <t>Other Transient</t>
  </si>
  <si>
    <t xml:space="preserve">Decision Variables </t>
  </si>
  <si>
    <t xml:space="preserve">Constraints </t>
  </si>
  <si>
    <t>Objective Variable</t>
  </si>
  <si>
    <t>Current Fcst</t>
  </si>
  <si>
    <t>Prescribed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</si>
</sst>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&quot;$&quot;* #,##0_);_(&quot;$&quot;* \(#,##0\);_(&quot;$&quot;* &quot;-&quot;??_);_(@_)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C000"/>
        <bgColor theme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0" fontId="0" fillId="0" borderId="0" xfId="0" applyAlignment="1"/>
    <xf numFmtId="0" fontId="2" fillId="0" borderId="0" xfId="0" applyFont="1"/>
    <xf numFmtId="0" fontId="4" fillId="0" borderId="0" xfId="0" applyFont="1"/>
    <xf numFmtId="16" fontId="4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4" borderId="0" xfId="0" applyFill="1" applyAlignment="1"/>
    <xf numFmtId="43" fontId="0" fillId="4" borderId="0" xfId="0" applyNumberFormat="1" applyFill="1"/>
    <xf numFmtId="0" fontId="3" fillId="5" borderId="0" xfId="0" applyFont="1" applyFill="1" applyBorder="1"/>
    <xf numFmtId="0" fontId="3" fillId="5" borderId="2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4" borderId="5" xfId="0" applyFill="1" applyBorder="1"/>
    <xf numFmtId="0" fontId="0" fillId="5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2" fillId="6" borderId="1" xfId="0" applyFont="1" applyFill="1" applyBorder="1"/>
    <xf numFmtId="0" fontId="5" fillId="6" borderId="1" xfId="0" applyFont="1" applyFill="1" applyBorder="1"/>
    <xf numFmtId="166" fontId="0" fillId="7" borderId="11" xfId="2" applyNumberFormat="1" applyFont="1" applyFill="1" applyBorder="1"/>
    <xf numFmtId="167" fontId="0" fillId="6" borderId="11" xfId="2" applyNumberFormat="1" applyFont="1" applyFill="1" applyBorder="1"/>
    <xf numFmtId="16" fontId="0" fillId="4" borderId="6" xfId="0" applyNumberFormat="1" applyFill="1" applyBorder="1"/>
    <xf numFmtId="0" fontId="0" fillId="4" borderId="6" xfId="0" applyFill="1" applyBorder="1"/>
    <xf numFmtId="166" fontId="3" fillId="4" borderId="0" xfId="0" applyNumberFormat="1" applyFont="1" applyFill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165" fontId="6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5630E1F-27C5-41DB-99F9-26E40011C4E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078A-4290-4412-9A51-9D59E7403F75}">
  <dimension ref="A1:AP23"/>
  <sheetViews>
    <sheetView workbookViewId="0">
      <selection activeCell="D21" sqref="D21"/>
    </sheetView>
  </sheetViews>
  <sheetFormatPr defaultRowHeight="15" x14ac:dyDescent="0.25"/>
  <cols>
    <col min="1" max="1" width="18.7109375" customWidth="1"/>
    <col min="2" max="2" width="10.5703125" customWidth="1"/>
    <col min="3" max="3" width="8" customWidth="1"/>
    <col min="4" max="4" width="8" bestFit="1" customWidth="1"/>
    <col min="5" max="5" width="6.7109375" customWidth="1"/>
    <col min="6" max="6" width="13.28515625" bestFit="1" customWidth="1"/>
    <col min="7" max="7" width="9.28515625" bestFit="1" customWidth="1"/>
    <col min="8" max="12" width="6.7109375" customWidth="1"/>
    <col min="13" max="34" width="7.7109375" customWidth="1"/>
  </cols>
  <sheetData>
    <row r="1" spans="1:42" x14ac:dyDescent="0.25">
      <c r="A1" t="s">
        <v>8</v>
      </c>
      <c r="B1" t="s">
        <v>9</v>
      </c>
    </row>
    <row r="2" spans="1:42" x14ac:dyDescent="0.25">
      <c r="A2" t="s">
        <v>10</v>
      </c>
      <c r="B2" t="s">
        <v>11</v>
      </c>
    </row>
    <row r="3" spans="1:42" x14ac:dyDescent="0.25">
      <c r="A3" t="s">
        <v>12</v>
      </c>
      <c r="B3" t="s">
        <v>13</v>
      </c>
    </row>
    <row r="4" spans="1:42" x14ac:dyDescent="0.25">
      <c r="C4" s="32">
        <v>43678</v>
      </c>
      <c r="D4" s="32"/>
      <c r="E4" s="33">
        <v>43679</v>
      </c>
      <c r="F4" s="33"/>
      <c r="G4" s="32">
        <v>43680</v>
      </c>
      <c r="H4" s="32"/>
      <c r="I4" s="33">
        <v>43681</v>
      </c>
      <c r="J4" s="33"/>
      <c r="K4" s="32">
        <v>43682</v>
      </c>
      <c r="L4" s="32"/>
      <c r="M4" s="33">
        <v>43683</v>
      </c>
      <c r="N4" s="33"/>
      <c r="O4" s="32">
        <v>43684</v>
      </c>
      <c r="P4" s="32"/>
      <c r="Q4" s="33">
        <v>43685</v>
      </c>
      <c r="R4" s="33"/>
      <c r="S4" s="32">
        <v>43686</v>
      </c>
      <c r="T4" s="32"/>
      <c r="U4" s="33">
        <v>43687</v>
      </c>
      <c r="V4" s="33"/>
    </row>
    <row r="5" spans="1:42" x14ac:dyDescent="0.25">
      <c r="B5" s="5" t="s">
        <v>14</v>
      </c>
      <c r="C5" s="8" t="s">
        <v>5</v>
      </c>
      <c r="D5" s="8" t="s">
        <v>6</v>
      </c>
      <c r="E5" s="10" t="s">
        <v>5</v>
      </c>
      <c r="F5" s="10" t="s">
        <v>6</v>
      </c>
      <c r="G5" s="8" t="s">
        <v>5</v>
      </c>
      <c r="H5" s="8" t="s">
        <v>6</v>
      </c>
      <c r="I5" s="10" t="s">
        <v>5</v>
      </c>
      <c r="J5" s="10" t="s">
        <v>6</v>
      </c>
      <c r="K5" s="8" t="s">
        <v>5</v>
      </c>
      <c r="L5" s="8" t="s">
        <v>6</v>
      </c>
      <c r="M5" s="10" t="s">
        <v>5</v>
      </c>
      <c r="N5" s="10" t="s">
        <v>6</v>
      </c>
      <c r="O5" s="8" t="s">
        <v>5</v>
      </c>
      <c r="P5" s="8" t="s">
        <v>6</v>
      </c>
      <c r="Q5" s="10" t="s">
        <v>5</v>
      </c>
      <c r="R5" s="10" t="s">
        <v>6</v>
      </c>
      <c r="S5" s="8" t="s">
        <v>5</v>
      </c>
      <c r="T5" s="8" t="s">
        <v>6</v>
      </c>
      <c r="U5" s="10" t="s">
        <v>5</v>
      </c>
      <c r="V5" s="10" t="s">
        <v>6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B6" s="4" t="s">
        <v>0</v>
      </c>
      <c r="C6" s="9">
        <v>137</v>
      </c>
      <c r="D6" s="9">
        <v>0</v>
      </c>
      <c r="E6" s="10">
        <v>132</v>
      </c>
      <c r="F6" s="10">
        <v>256</v>
      </c>
      <c r="G6" s="9"/>
      <c r="H6" s="9"/>
      <c r="I6" s="10"/>
      <c r="J6" s="10"/>
      <c r="K6" s="9"/>
      <c r="L6" s="9"/>
      <c r="M6" s="10"/>
      <c r="N6" s="10"/>
      <c r="O6" s="9"/>
      <c r="P6" s="9"/>
      <c r="Q6" s="10"/>
      <c r="R6" s="10"/>
      <c r="S6" s="9"/>
      <c r="T6" s="9"/>
      <c r="U6" s="10"/>
      <c r="V6" s="10"/>
    </row>
    <row r="7" spans="1:42" x14ac:dyDescent="0.25">
      <c r="B7" s="4" t="s">
        <v>1</v>
      </c>
      <c r="C7" s="9">
        <v>62</v>
      </c>
      <c r="D7" s="9">
        <v>0</v>
      </c>
      <c r="E7" s="10">
        <v>56</v>
      </c>
      <c r="F7" s="10">
        <v>234</v>
      </c>
      <c r="G7" s="9"/>
      <c r="H7" s="9"/>
      <c r="I7" s="10"/>
      <c r="J7" s="10"/>
      <c r="K7" s="9"/>
      <c r="L7" s="9"/>
      <c r="M7" s="10"/>
      <c r="N7" s="10"/>
      <c r="O7" s="9"/>
      <c r="P7" s="9"/>
      <c r="Q7" s="10"/>
      <c r="R7" s="10"/>
      <c r="S7" s="9"/>
      <c r="T7" s="9"/>
      <c r="U7" s="10"/>
      <c r="V7" s="10"/>
    </row>
    <row r="8" spans="1:42" x14ac:dyDescent="0.25">
      <c r="B8" s="4" t="s">
        <v>2</v>
      </c>
      <c r="C8" s="9">
        <v>116</v>
      </c>
      <c r="D8" s="9">
        <v>0</v>
      </c>
      <c r="E8" s="10">
        <v>356</v>
      </c>
      <c r="F8" s="10">
        <v>56</v>
      </c>
      <c r="G8" s="9"/>
      <c r="H8" s="9"/>
      <c r="I8" s="10"/>
      <c r="J8" s="10"/>
      <c r="K8" s="9"/>
      <c r="L8" s="9"/>
      <c r="M8" s="10"/>
      <c r="N8" s="10"/>
      <c r="O8" s="9"/>
      <c r="P8" s="9"/>
      <c r="Q8" s="10"/>
      <c r="R8" s="10"/>
      <c r="S8" s="9"/>
      <c r="T8" s="9"/>
      <c r="U8" s="10"/>
      <c r="V8" s="10"/>
    </row>
    <row r="9" spans="1:42" x14ac:dyDescent="0.25">
      <c r="B9" s="4"/>
    </row>
    <row r="13" spans="1:42" x14ac:dyDescent="0.25">
      <c r="A13" t="s">
        <v>3</v>
      </c>
    </row>
    <row r="14" spans="1:42" x14ac:dyDescent="0.25">
      <c r="B14">
        <f>C6+C7+C8</f>
        <v>315</v>
      </c>
      <c r="C14" t="s">
        <v>4</v>
      </c>
      <c r="D14">
        <v>547</v>
      </c>
    </row>
    <row r="15" spans="1:42" x14ac:dyDescent="0.25">
      <c r="B15">
        <f>D6</f>
        <v>0</v>
      </c>
      <c r="C15" t="s">
        <v>4</v>
      </c>
      <c r="D15">
        <v>133</v>
      </c>
    </row>
    <row r="16" spans="1:42" x14ac:dyDescent="0.25">
      <c r="B16">
        <f>D7</f>
        <v>0</v>
      </c>
      <c r="C16" t="s">
        <v>4</v>
      </c>
      <c r="D16">
        <v>133</v>
      </c>
    </row>
    <row r="17" spans="1:22" x14ac:dyDescent="0.25">
      <c r="B17">
        <f>D8</f>
        <v>0</v>
      </c>
      <c r="C17" t="s">
        <v>4</v>
      </c>
      <c r="D17">
        <v>133</v>
      </c>
    </row>
    <row r="20" spans="1:22" x14ac:dyDescent="0.25">
      <c r="C20" s="32">
        <v>43678</v>
      </c>
      <c r="D20" s="32"/>
      <c r="E20" s="33">
        <v>43679</v>
      </c>
      <c r="F20" s="33"/>
      <c r="G20" s="32">
        <v>43680</v>
      </c>
      <c r="H20" s="32"/>
      <c r="I20" s="33">
        <v>43681</v>
      </c>
      <c r="J20" s="33"/>
      <c r="K20" s="32">
        <v>43682</v>
      </c>
      <c r="L20" s="32"/>
      <c r="M20" s="33">
        <v>43683</v>
      </c>
      <c r="N20" s="33"/>
      <c r="O20" s="32">
        <v>43684</v>
      </c>
      <c r="P20" s="32"/>
      <c r="Q20" s="33">
        <v>43685</v>
      </c>
      <c r="R20" s="33"/>
      <c r="S20" s="32">
        <v>43686</v>
      </c>
      <c r="T20" s="32"/>
      <c r="U20" s="33">
        <v>43687</v>
      </c>
      <c r="V20" s="33"/>
    </row>
    <row r="21" spans="1:22" x14ac:dyDescent="0.25">
      <c r="A21" t="s">
        <v>7</v>
      </c>
      <c r="D21" s="1">
        <f>SUMPRODUCT(C6:C8,D6:D8)</f>
        <v>0</v>
      </c>
      <c r="F21" s="1">
        <f>SUMPRODUCT(E6:E8,F6:F8)</f>
        <v>66832</v>
      </c>
    </row>
    <row r="22" spans="1:22" x14ac:dyDescent="0.25">
      <c r="F22" s="2"/>
    </row>
    <row r="23" spans="1:22" x14ac:dyDescent="0.25">
      <c r="F23" s="2"/>
    </row>
  </sheetData>
  <mergeCells count="20">
    <mergeCell ref="M20:N20"/>
    <mergeCell ref="C4:D4"/>
    <mergeCell ref="E4:F4"/>
    <mergeCell ref="G4:H4"/>
    <mergeCell ref="I4:J4"/>
    <mergeCell ref="K4:L4"/>
    <mergeCell ref="M4:N4"/>
    <mergeCell ref="C20:D20"/>
    <mergeCell ref="E20:F20"/>
    <mergeCell ref="G20:H20"/>
    <mergeCell ref="I20:J20"/>
    <mergeCell ref="K20:L20"/>
    <mergeCell ref="O20:P20"/>
    <mergeCell ref="Q20:R20"/>
    <mergeCell ref="S20:T20"/>
    <mergeCell ref="U20:V20"/>
    <mergeCell ref="O4:P4"/>
    <mergeCell ref="Q4:R4"/>
    <mergeCell ref="S4:T4"/>
    <mergeCell ref="U4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3E23-20C9-4A80-AC94-CB8E9E0C86D2}">
  <dimension ref="A1:AP25"/>
  <sheetViews>
    <sheetView tabSelected="1" workbookViewId="0">
      <selection activeCell="A36" sqref="A36"/>
    </sheetView>
  </sheetViews>
  <sheetFormatPr defaultRowHeight="15" x14ac:dyDescent="0.25"/>
  <cols>
    <col min="1" max="1" width="18.7109375" customWidth="1"/>
    <col min="2" max="2" width="16.85546875" customWidth="1"/>
    <col min="3" max="3" width="8" customWidth="1"/>
    <col min="4" max="5" width="11.5703125" bestFit="1" customWidth="1"/>
    <col min="6" max="6" width="13.28515625" bestFit="1" customWidth="1"/>
    <col min="7" max="12" width="6.7109375" customWidth="1"/>
    <col min="13" max="34" width="7.7109375" customWidth="1"/>
  </cols>
  <sheetData>
    <row r="1" spans="1:42" x14ac:dyDescent="0.25">
      <c r="A1" s="12" t="s">
        <v>18</v>
      </c>
      <c r="B1" s="11" t="s">
        <v>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42" x14ac:dyDescent="0.25">
      <c r="A2" s="12" t="s">
        <v>19</v>
      </c>
      <c r="B2" s="11" t="s">
        <v>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42" x14ac:dyDescent="0.25">
      <c r="A3" s="12" t="s">
        <v>20</v>
      </c>
      <c r="B3" s="11" t="s">
        <v>13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42" x14ac:dyDescent="0.25">
      <c r="A4" s="1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42" x14ac:dyDescent="0.25">
      <c r="A5" s="11"/>
      <c r="B5" s="21"/>
      <c r="C5" s="35">
        <v>43678</v>
      </c>
      <c r="D5" s="36"/>
      <c r="E5" s="34"/>
      <c r="F5" s="34"/>
      <c r="G5" s="37"/>
      <c r="H5" s="37"/>
      <c r="I5" s="34"/>
      <c r="J5" s="34"/>
      <c r="K5" s="34"/>
      <c r="L5" s="34"/>
      <c r="M5" s="34"/>
      <c r="N5" s="34"/>
    </row>
    <row r="6" spans="1:42" x14ac:dyDescent="0.25">
      <c r="A6" s="11"/>
      <c r="B6" s="25" t="s">
        <v>14</v>
      </c>
      <c r="C6" s="26" t="s">
        <v>5</v>
      </c>
      <c r="D6" s="26" t="s">
        <v>6</v>
      </c>
      <c r="E6" s="11"/>
      <c r="F6" s="11"/>
      <c r="G6" s="11"/>
      <c r="H6" s="11"/>
      <c r="I6" s="11"/>
      <c r="J6" s="11"/>
      <c r="K6" s="11"/>
      <c r="L6" s="11"/>
      <c r="M6" s="11"/>
      <c r="N6" s="1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A7" s="11"/>
      <c r="B7" s="22" t="s">
        <v>16</v>
      </c>
      <c r="C7" s="15">
        <v>8</v>
      </c>
      <c r="D7" s="16">
        <v>131</v>
      </c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42" x14ac:dyDescent="0.25">
      <c r="A8" s="11"/>
      <c r="B8" s="23" t="s">
        <v>17</v>
      </c>
      <c r="C8" s="17">
        <v>150</v>
      </c>
      <c r="D8" s="18">
        <v>155</v>
      </c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42" x14ac:dyDescent="0.25">
      <c r="A9" s="11"/>
      <c r="B9" s="23" t="s">
        <v>1</v>
      </c>
      <c r="C9" s="17">
        <v>174</v>
      </c>
      <c r="D9" s="18">
        <v>89</v>
      </c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42" x14ac:dyDescent="0.25">
      <c r="A10" s="11"/>
      <c r="B10" s="24" t="s">
        <v>2</v>
      </c>
      <c r="C10" s="19">
        <v>70</v>
      </c>
      <c r="D10" s="20">
        <v>71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42" x14ac:dyDescent="0.25">
      <c r="A11" s="11"/>
      <c r="B11" s="1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42" x14ac:dyDescent="0.25">
      <c r="A12" s="12" t="s">
        <v>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42" x14ac:dyDescent="0.25">
      <c r="A13" s="11"/>
      <c r="B13" s="11">
        <f>C7+C9+C10</f>
        <v>252</v>
      </c>
      <c r="C13" s="11" t="s">
        <v>4</v>
      </c>
      <c r="D13" s="11">
        <v>547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42" x14ac:dyDescent="0.25">
      <c r="A14" s="11"/>
      <c r="B14" s="11">
        <f>D7</f>
        <v>131</v>
      </c>
      <c r="C14" s="11" t="s">
        <v>4</v>
      </c>
      <c r="D14" s="11">
        <v>131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42" x14ac:dyDescent="0.25">
      <c r="A15" s="11"/>
      <c r="B15" s="11">
        <f>D8</f>
        <v>155</v>
      </c>
      <c r="C15" s="11" t="s">
        <v>4</v>
      </c>
      <c r="D15" s="11">
        <v>155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42" x14ac:dyDescent="0.25">
      <c r="A16" s="11"/>
      <c r="B16" s="11">
        <f>D9</f>
        <v>89</v>
      </c>
      <c r="C16" s="11" t="s">
        <v>4</v>
      </c>
      <c r="D16" s="11">
        <v>89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>
        <f>D10</f>
        <v>71</v>
      </c>
      <c r="C17" s="11" t="s">
        <v>4</v>
      </c>
      <c r="D17" s="11">
        <v>71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11"/>
      <c r="B19" s="11"/>
      <c r="C19" s="11"/>
      <c r="D19" s="29" t="s">
        <v>22</v>
      </c>
      <c r="E19" s="30" t="s">
        <v>21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5.75" thickBot="1" x14ac:dyDescent="0.3">
      <c r="A20" s="12" t="s">
        <v>7</v>
      </c>
      <c r="B20" s="11"/>
      <c r="C20" s="11"/>
      <c r="D20" s="27">
        <f>SUMPRODUCT(C7:C10,D7:D10)</f>
        <v>44754</v>
      </c>
      <c r="E20" s="28">
        <v>43706</v>
      </c>
      <c r="F20" s="11"/>
      <c r="G20" s="11"/>
      <c r="H20" s="11"/>
      <c r="I20" s="11"/>
      <c r="J20" s="11"/>
      <c r="K20" s="11"/>
      <c r="L20" s="11"/>
      <c r="M20" s="11"/>
      <c r="N20" s="11"/>
    </row>
    <row r="21" spans="1:14" ht="15.75" thickTop="1" x14ac:dyDescent="0.25">
      <c r="A21" s="11"/>
      <c r="B21" s="11"/>
      <c r="C21" s="11"/>
      <c r="D21" s="11"/>
      <c r="E21" s="31">
        <f>D20-E20</f>
        <v>1048</v>
      </c>
      <c r="F21" s="14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4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</sheetData>
  <mergeCells count="6">
    <mergeCell ref="I5:J5"/>
    <mergeCell ref="K5:L5"/>
    <mergeCell ref="M5:N5"/>
    <mergeCell ref="C5:D5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FE2D-50CD-4768-8F3C-20B45A48FB77}">
  <dimension ref="A1:AF2"/>
  <sheetViews>
    <sheetView workbookViewId="0">
      <selection activeCell="AA25" sqref="AA25"/>
    </sheetView>
  </sheetViews>
  <sheetFormatPr defaultRowHeight="12.75" x14ac:dyDescent="0.2"/>
  <cols>
    <col min="1" max="1" width="17.85546875" style="6" bestFit="1" customWidth="1"/>
    <col min="2" max="32" width="6.7109375" style="6" customWidth="1"/>
    <col min="33" max="16384" width="9.140625" style="6"/>
  </cols>
  <sheetData>
    <row r="1" spans="1:32" x14ac:dyDescent="0.2">
      <c r="B1" s="7">
        <v>43678</v>
      </c>
      <c r="C1" s="7">
        <v>43679</v>
      </c>
      <c r="D1" s="7">
        <v>43680</v>
      </c>
      <c r="E1" s="7">
        <v>43681</v>
      </c>
      <c r="F1" s="7">
        <v>43682</v>
      </c>
      <c r="G1" s="7">
        <v>43683</v>
      </c>
      <c r="H1" s="7">
        <v>43684</v>
      </c>
      <c r="I1" s="7">
        <v>43685</v>
      </c>
      <c r="J1" s="7">
        <v>43686</v>
      </c>
      <c r="K1" s="7">
        <v>43687</v>
      </c>
      <c r="L1" s="7">
        <v>43688</v>
      </c>
      <c r="M1" s="7">
        <v>43689</v>
      </c>
      <c r="N1" s="7">
        <v>43690</v>
      </c>
      <c r="O1" s="7">
        <v>43691</v>
      </c>
      <c r="P1" s="7">
        <v>43692</v>
      </c>
      <c r="Q1" s="7">
        <v>43693</v>
      </c>
      <c r="R1" s="7">
        <v>43694</v>
      </c>
      <c r="S1" s="7">
        <v>43695</v>
      </c>
      <c r="T1" s="7">
        <v>43696</v>
      </c>
      <c r="U1" s="7">
        <v>43697</v>
      </c>
      <c r="V1" s="7">
        <v>43698</v>
      </c>
      <c r="W1" s="7">
        <v>43699</v>
      </c>
      <c r="X1" s="7">
        <v>43700</v>
      </c>
      <c r="Y1" s="7">
        <v>43701</v>
      </c>
      <c r="Z1" s="7">
        <v>43702</v>
      </c>
      <c r="AA1" s="7">
        <v>43703</v>
      </c>
      <c r="AB1" s="7">
        <v>43704</v>
      </c>
      <c r="AC1" s="7">
        <v>43705</v>
      </c>
      <c r="AD1" s="7">
        <v>43706</v>
      </c>
      <c r="AE1" s="7">
        <v>43707</v>
      </c>
      <c r="AF1" s="7">
        <v>43708</v>
      </c>
    </row>
    <row r="2" spans="1:32" x14ac:dyDescent="0.2">
      <c r="A2" s="6" t="s">
        <v>15</v>
      </c>
      <c r="B2" s="6">
        <v>131.75</v>
      </c>
      <c r="C2" s="6">
        <v>106.25</v>
      </c>
      <c r="D2" s="6">
        <v>108.375</v>
      </c>
      <c r="E2" s="6">
        <v>115.875</v>
      </c>
      <c r="F2" s="6">
        <v>135.375</v>
      </c>
      <c r="G2" s="6">
        <v>159.625</v>
      </c>
      <c r="H2" s="6">
        <v>157.5</v>
      </c>
      <c r="I2" s="6">
        <v>136.75</v>
      </c>
      <c r="J2" s="6">
        <v>103.75</v>
      </c>
      <c r="K2" s="6">
        <v>101.625</v>
      </c>
      <c r="L2" s="6">
        <v>114</v>
      </c>
      <c r="M2" s="6">
        <v>141</v>
      </c>
      <c r="N2" s="6">
        <v>164.625</v>
      </c>
      <c r="O2" s="6">
        <v>156.625</v>
      </c>
      <c r="P2" s="6">
        <v>129.75</v>
      </c>
      <c r="Q2" s="6">
        <v>100</v>
      </c>
      <c r="R2" s="6">
        <v>99.375</v>
      </c>
      <c r="S2" s="6">
        <v>114.875</v>
      </c>
      <c r="T2" s="6">
        <v>138.625</v>
      </c>
      <c r="U2" s="6">
        <v>171.875</v>
      </c>
      <c r="V2" s="6">
        <v>165.5</v>
      </c>
      <c r="W2" s="6">
        <v>136.375</v>
      </c>
      <c r="X2" s="6">
        <v>103.5</v>
      </c>
      <c r="Y2" s="6">
        <v>103.125</v>
      </c>
      <c r="Z2" s="6">
        <v>118.375</v>
      </c>
      <c r="AA2" s="6">
        <v>132.875</v>
      </c>
      <c r="AB2" s="6">
        <v>152.25</v>
      </c>
      <c r="AC2" s="6">
        <v>155.375</v>
      </c>
      <c r="AD2" s="6">
        <v>129</v>
      </c>
      <c r="AE2" s="6">
        <v>107.125</v>
      </c>
      <c r="AF2" s="6">
        <v>115.125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"/>
  <sheetViews>
    <sheetView workbookViewId="0">
      <selection activeCell="J9" sqref="J9"/>
    </sheetView>
  </sheetViews>
  <sheetFormatPr defaultRowHeight="15" x14ac:dyDescent="0.25"/>
  <cols>
    <col min="1" max="1" width="18.7109375" customWidth="1"/>
    <col min="2" max="2" width="10.5703125" customWidth="1"/>
    <col min="3" max="3" width="8" customWidth="1"/>
    <col min="4" max="5" width="6.7109375" customWidth="1"/>
    <col min="6" max="6" width="13.28515625" bestFit="1" customWidth="1"/>
    <col min="7" max="12" width="6.7109375" customWidth="1"/>
    <col min="13" max="34" width="7.7109375" customWidth="1"/>
  </cols>
  <sheetData>
    <row r="1" spans="1:42" x14ac:dyDescent="0.25">
      <c r="A1" t="s">
        <v>8</v>
      </c>
      <c r="B1" t="s">
        <v>9</v>
      </c>
    </row>
    <row r="2" spans="1:42" x14ac:dyDescent="0.25">
      <c r="A2" t="s">
        <v>10</v>
      </c>
      <c r="B2" t="s">
        <v>11</v>
      </c>
    </row>
    <row r="3" spans="1:42" x14ac:dyDescent="0.25">
      <c r="A3" t="s">
        <v>12</v>
      </c>
      <c r="B3" t="s">
        <v>13</v>
      </c>
    </row>
    <row r="5" spans="1:42" x14ac:dyDescent="0.25">
      <c r="D5" s="3">
        <v>43678</v>
      </c>
      <c r="E5" s="3">
        <v>43679</v>
      </c>
      <c r="F5" s="3">
        <v>43680</v>
      </c>
      <c r="G5" s="3">
        <v>43681</v>
      </c>
      <c r="H5" s="3">
        <v>43682</v>
      </c>
      <c r="I5" s="3">
        <v>43683</v>
      </c>
      <c r="J5" s="3">
        <v>43684</v>
      </c>
      <c r="K5" s="3">
        <v>43685</v>
      </c>
      <c r="L5" s="3">
        <v>43686</v>
      </c>
      <c r="M5" s="3">
        <v>43687</v>
      </c>
      <c r="N5" s="3">
        <v>43688</v>
      </c>
      <c r="O5" s="3">
        <v>43689</v>
      </c>
      <c r="P5" s="3">
        <v>43690</v>
      </c>
      <c r="Q5" s="3">
        <v>43691</v>
      </c>
      <c r="R5" s="3">
        <v>43692</v>
      </c>
      <c r="S5" s="3">
        <v>43693</v>
      </c>
      <c r="T5" s="3">
        <v>43694</v>
      </c>
      <c r="U5" s="3">
        <v>43695</v>
      </c>
      <c r="V5" s="3">
        <v>43696</v>
      </c>
      <c r="W5" s="3">
        <v>43697</v>
      </c>
      <c r="X5" s="3">
        <v>43698</v>
      </c>
      <c r="Y5" s="3">
        <v>43699</v>
      </c>
      <c r="Z5" s="3">
        <v>43700</v>
      </c>
      <c r="AA5" s="3">
        <v>43701</v>
      </c>
      <c r="AB5" s="3">
        <v>43702</v>
      </c>
      <c r="AC5" s="3">
        <v>43703</v>
      </c>
      <c r="AD5" s="3">
        <v>43704</v>
      </c>
      <c r="AE5" s="3">
        <v>43705</v>
      </c>
      <c r="AF5" s="3">
        <v>43706</v>
      </c>
      <c r="AG5" s="3">
        <v>43707</v>
      </c>
      <c r="AH5" s="3">
        <v>43708</v>
      </c>
      <c r="AI5" s="3"/>
      <c r="AJ5" s="3"/>
      <c r="AK5" s="3"/>
      <c r="AL5" s="3"/>
      <c r="AM5" s="3"/>
      <c r="AN5" s="3"/>
      <c r="AO5" s="3"/>
      <c r="AP5" s="3"/>
    </row>
    <row r="6" spans="1:42" x14ac:dyDescent="0.25">
      <c r="B6" s="38" t="s">
        <v>0</v>
      </c>
      <c r="C6" t="s">
        <v>5</v>
      </c>
      <c r="D6">
        <v>149</v>
      </c>
      <c r="E6">
        <v>0</v>
      </c>
    </row>
    <row r="7" spans="1:42" x14ac:dyDescent="0.25">
      <c r="B7" s="38"/>
      <c r="C7" t="s">
        <v>6</v>
      </c>
      <c r="D7">
        <v>130</v>
      </c>
      <c r="E7">
        <v>0</v>
      </c>
    </row>
    <row r="8" spans="1:42" x14ac:dyDescent="0.25">
      <c r="B8" s="38" t="s">
        <v>1</v>
      </c>
      <c r="C8" t="s">
        <v>5</v>
      </c>
      <c r="D8">
        <v>92</v>
      </c>
      <c r="E8">
        <v>0</v>
      </c>
    </row>
    <row r="9" spans="1:42" x14ac:dyDescent="0.25">
      <c r="B9" s="38"/>
      <c r="C9" t="s">
        <v>6</v>
      </c>
      <c r="D9">
        <v>0</v>
      </c>
      <c r="E9">
        <v>0</v>
      </c>
    </row>
    <row r="10" spans="1:42" x14ac:dyDescent="0.25">
      <c r="B10" s="38" t="s">
        <v>2</v>
      </c>
      <c r="C10" t="s">
        <v>5</v>
      </c>
      <c r="D10">
        <v>116</v>
      </c>
      <c r="E10">
        <v>0</v>
      </c>
    </row>
    <row r="11" spans="1:42" x14ac:dyDescent="0.25">
      <c r="B11" s="38"/>
      <c r="C11" t="s">
        <v>6</v>
      </c>
      <c r="D11">
        <v>0</v>
      </c>
      <c r="E11">
        <v>58</v>
      </c>
    </row>
    <row r="16" spans="1:42" x14ac:dyDescent="0.25">
      <c r="C16" t="s">
        <v>3</v>
      </c>
    </row>
    <row r="17" spans="3:7" x14ac:dyDescent="0.25">
      <c r="E17">
        <f>D6+D8+D10</f>
        <v>357</v>
      </c>
      <c r="F17" t="s">
        <v>4</v>
      </c>
      <c r="G17">
        <v>547</v>
      </c>
    </row>
    <row r="18" spans="3:7" x14ac:dyDescent="0.25">
      <c r="E18">
        <f>D7+D9+D11</f>
        <v>130</v>
      </c>
      <c r="F18" t="s">
        <v>4</v>
      </c>
      <c r="G18">
        <v>130</v>
      </c>
    </row>
    <row r="20" spans="3:7" x14ac:dyDescent="0.25">
      <c r="C20" t="s">
        <v>7</v>
      </c>
      <c r="F20" s="1">
        <f>D6*D7+D8*D9+D10*D11</f>
        <v>19370</v>
      </c>
    </row>
    <row r="21" spans="3:7" x14ac:dyDescent="0.25">
      <c r="F21" s="2">
        <f>F20*30</f>
        <v>581100</v>
      </c>
    </row>
    <row r="22" spans="3:7" x14ac:dyDescent="0.25">
      <c r="F22" s="2">
        <f>F21*12</f>
        <v>6973200</v>
      </c>
    </row>
  </sheetData>
  <mergeCells count="3">
    <mergeCell ref="B6:B7"/>
    <mergeCell ref="B8:B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Original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Sujita Kapali</dc:creator>
  <cp:lastModifiedBy>Sujita Kapali</cp:lastModifiedBy>
  <dcterms:created xsi:type="dcterms:W3CDTF">2015-06-05T18:17:20Z</dcterms:created>
  <dcterms:modified xsi:type="dcterms:W3CDTF">2019-07-29T12:10:08Z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bf9c2a66-075c-4f7a-849d-4a3d0092a368</vt:lpwstr>
  </property>
</Properties>
</file>