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obao/Desktop/Boot camp/week 1/"/>
    </mc:Choice>
  </mc:AlternateContent>
  <xr:revisionPtr revIDLastSave="0" documentId="13_ncr:1_{48342FD5-D2ED-7443-932D-CEB64CE418BC}" xr6:coauthVersionLast="38" xr6:coauthVersionMax="38" xr10:uidLastSave="{00000000-0000-0000-0000-000000000000}"/>
  <bookViews>
    <workbookView xWindow="720" yWindow="700" windowWidth="23660" windowHeight="14380" xr2:uid="{00000000-000D-0000-FFFF-FFFF00000000}"/>
  </bookViews>
  <sheets>
    <sheet name="Category" sheetId="2" r:id="rId1"/>
    <sheet name="Sub-category" sheetId="3" r:id="rId2"/>
    <sheet name="Sheet4" sheetId="4" r:id="rId3"/>
    <sheet name="Sheet2" sheetId="6" r:id="rId4"/>
    <sheet name="Sheet1" sheetId="1" r:id="rId5"/>
    <sheet name="Bonus sheet" sheetId="5" r:id="rId6"/>
  </sheets>
  <calcPr calcId="179021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13" i="5"/>
  <c r="D12" i="5"/>
  <c r="D11" i="5"/>
  <c r="D10" i="5"/>
  <c r="D9" i="5"/>
  <c r="D8" i="5"/>
  <c r="D7" i="5"/>
  <c r="D6" i="5"/>
  <c r="D5" i="5"/>
  <c r="D4" i="5"/>
  <c r="C4" i="5"/>
  <c r="D3" i="5"/>
  <c r="D2" i="5"/>
  <c r="C2" i="5"/>
  <c r="C13" i="5"/>
  <c r="C12" i="5"/>
  <c r="C11" i="5"/>
  <c r="C10" i="5"/>
  <c r="C9" i="5"/>
  <c r="C8" i="5"/>
  <c r="C7" i="5"/>
  <c r="C5" i="5"/>
  <c r="C6" i="5"/>
  <c r="C3" i="5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5" i="5"/>
  <c r="E5" i="5" s="1"/>
  <c r="B6" i="5"/>
  <c r="E6" i="5" s="1"/>
  <c r="B3" i="5"/>
  <c r="E3" i="5" s="1"/>
  <c r="B4" i="5"/>
  <c r="E4" i="5" s="1"/>
  <c r="B2" i="5"/>
  <c r="E2" i="5" s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<sst xmlns="http://schemas.openxmlformats.org/spreadsheetml/2006/main" count="24869" uniqueCount="8403">
  <si>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</si>
  <si>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</si>
  <si>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</si>
  <si>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</si>
  <si>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</si>
  <si>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</si>
  <si>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</si>
  <si>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</si>
  <si>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</si>
  <si>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</si>
  <si>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</si>
  <si>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</si>
  <si>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</si>
  <si>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</si>
  <si>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</si>
  <si>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</si>
  <si>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</si>
  <si>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</si>
  <si>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</si>
  <si>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</si>
  <si>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</si>
  <si>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</si>
  <si>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</si>
  <si>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</si>
  <si>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</si>
  <si>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</si>
  <si>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</si>
  <si>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</si>
  <si>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</si>
  <si>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</si>
  <si>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</si>
  <si>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</si>
  <si>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</si>
  <si>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</si>
  <si>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</si>
  <si>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</si>
  <si>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</si>
  <si>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</si>
  <si>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</si>
  <si>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</si>
  <si>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</si>
  <si>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</si>
  <si>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</si>
  <si>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</si>
  <si>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</si>
  <si>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</si>
  <si>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</si>
  <si>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</si>
  <si>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</si>
  <si>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</si>
  <si>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</si>
  <si>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</si>
  <si>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</si>
  <si>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</si>
  <si>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</si>
  <si>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</si>
  <si>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</si>
  <si>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</si>
  <si>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</si>
  <si>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</si>
  <si>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</si>
  <si>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</si>
  <si>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</si>
  <si>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</si>
  <si>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</si>
  <si>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</si>
  <si>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</si>
  <si>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</si>
  <si>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</si>
  <si>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</si>
  <si>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</si>
  <si>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</si>
  <si>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</si>
  <si>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</si>
  <si>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</si>
  <si>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</si>
  <si>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</si>
  <si>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</si>
  <si>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</si>
  <si>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</si>
  <si>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</si>
  <si>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</si>
  <si>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</si>
  <si>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</si>
  <si>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</si>
  <si>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</si>
  <si>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</si>
  <si>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</si>
  <si>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</si>
  <si>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</si>
  <si>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</si>
  <si>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</si>
  <si>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</si>
  <si>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</si>
  <si>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</si>
  <si>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</si>
  <si>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</si>
  <si>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</si>
  <si>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</si>
  <si>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</si>
  <si>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</si>
  <si>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</si>
  <si>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</si>
  <si>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</si>
  <si>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</si>
  <si>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</si>
  <si>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</si>
  <si>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</si>
  <si>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</si>
  <si>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</si>
  <si>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</si>
  <si>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</si>
  <si>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</si>
  <si>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</si>
  <si>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</si>
  <si>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</si>
  <si>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</si>
  <si>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</si>
  <si>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</si>
  <si>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</si>
  <si>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</si>
  <si>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</si>
  <si>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</si>
  <si>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</si>
  <si>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</si>
  <si>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</si>
  <si>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</si>
  <si>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</si>
  <si>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</si>
  <si>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</si>
  <si>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</si>
  <si>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</si>
  <si>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</si>
  <si>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</si>
  <si>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</si>
  <si>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</si>
  <si>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</si>
  <si>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</si>
  <si>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</si>
  <si>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</si>
  <si>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</si>
  <si>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</si>
  <si>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</si>
  <si>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</si>
  <si>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</si>
  <si>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</si>
  <si>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</si>
  <si>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</si>
  <si>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</si>
  <si>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</si>
  <si>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</si>
  <si>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</si>
  <si>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</si>
  <si>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</si>
  <si>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</si>
  <si>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</si>
  <si>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</si>
  <si>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</si>
  <si>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</si>
  <si>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</si>
  <si>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</si>
  <si>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</si>
  <si>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</si>
  <si>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</si>
  <si>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</si>
  <si>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</si>
  <si>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</si>
  <si>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</si>
  <si>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</si>
  <si>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</si>
  <si>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</si>
  <si>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</si>
  <si>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</si>
  <si>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</si>
  <si>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</si>
  <si>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</si>
  <si>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</si>
  <si>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</si>
  <si>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</si>
  <si>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</si>
  <si>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</si>
  <si>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</si>
  <si>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</si>
  <si>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</si>
  <si>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</si>
  <si>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</si>
  <si>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</si>
  <si>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</si>
  <si>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</si>
  <si>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</si>
  <si>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</si>
  <si>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</si>
  <si>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</si>
  <si>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</si>
  <si>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</si>
  <si>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</si>
  <si>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</si>
  <si>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</si>
  <si>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</si>
  <si>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</si>
  <si>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</si>
  <si>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</si>
  <si>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</si>
  <si>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</si>
  <si>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</si>
  <si>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</si>
  <si>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</si>
  <si>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</si>
  <si>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</si>
  <si>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</si>
  <si>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</si>
  <si>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</si>
  <si>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</si>
  <si>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</si>
  <si>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</si>
  <si>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</si>
  <si>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</si>
  <si>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</si>
  <si>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</si>
  <si>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</si>
  <si>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</si>
  <si>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</si>
  <si>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</si>
  <si>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</si>
  <si>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</si>
  <si>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</si>
  <si>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</si>
  <si>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</si>
  <si>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</si>
  <si>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</si>
  <si>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</si>
  <si>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</si>
  <si>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</si>
  <si>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</si>
  <si>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</si>
  <si>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</si>
  <si>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</si>
  <si>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</si>
  <si>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</si>
  <si>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</si>
  <si>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</si>
  <si>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</si>
  <si>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</si>
  <si>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</si>
  <si>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</si>
  <si>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</si>
  <si>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</si>
  <si>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</si>
  <si>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</si>
  <si>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</si>
  <si>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</si>
  <si>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</si>
  <si>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</si>
  <si>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</si>
  <si>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</si>
  <si>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</si>
  <si>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</si>
  <si>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</si>
  <si>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</si>
  <si>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</si>
  <si>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</si>
  <si>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</si>
  <si>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</si>
  <si>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</si>
  <si>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</si>
  <si>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</si>
  <si>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</si>
  <si>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</si>
  <si>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</si>
  <si>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</si>
  <si>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</si>
  <si>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</si>
  <si>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</si>
  <si>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</si>
  <si>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</si>
  <si>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</si>
  <si>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</si>
  <si>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</si>
  <si>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</si>
  <si>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</si>
  <si>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</si>
  <si>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</si>
  <si>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</si>
  <si>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</si>
  <si>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</si>
  <si>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</si>
  <si>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</si>
  <si>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</si>
  <si>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</si>
  <si>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</si>
  <si>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</si>
  <si>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</si>
  <si>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</si>
  <si>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</si>
  <si>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</si>
  <si>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</si>
  <si>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</si>
  <si>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</si>
  <si>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</si>
  <si>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</si>
  <si>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</si>
  <si>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</si>
  <si>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</si>
  <si>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</si>
  <si>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</si>
  <si>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</si>
  <si>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</si>
  <si>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</si>
  <si>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</si>
  <si>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</si>
  <si>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</si>
  <si>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</si>
  <si>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</si>
  <si>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</si>
  <si>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</si>
  <si>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</si>
  <si>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</si>
  <si>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</si>
  <si>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</si>
  <si>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</si>
  <si>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</si>
  <si>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</si>
  <si>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</si>
  <si>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</si>
  <si>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</si>
  <si>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</si>
  <si>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</si>
  <si>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</si>
  <si>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</si>
  <si>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</si>
  <si>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</si>
  <si>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</si>
  <si>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</si>
  <si>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</si>
  <si>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</si>
  <si>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</si>
  <si>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</si>
  <si>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</si>
  <si>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</si>
  <si>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</si>
  <si>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</si>
  <si>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</si>
  <si>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</si>
  <si>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</si>
  <si>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</si>
  <si>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</si>
  <si>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</si>
  <si>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</si>
  <si>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</si>
  <si>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</si>
  <si>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</si>
  <si>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</si>
  <si>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</si>
  <si>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</si>
  <si>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</si>
  <si>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</si>
  <si>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</si>
  <si>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</si>
  <si>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</si>
  <si>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</si>
  <si>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</si>
  <si>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</si>
  <si>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</si>
  <si>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</si>
  <si>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</si>
  <si>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</si>
  <si>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</si>
  <si>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</si>
  <si>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</si>
  <si>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</si>
  <si>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</si>
  <si>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</si>
  <si>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</si>
  <si>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</si>
  <si>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</si>
  <si>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</si>
  <si>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</si>
  <si>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</si>
  <si>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</si>
  <si>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</si>
  <si>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</si>
  <si>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</si>
  <si>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</si>
  <si>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</si>
  <si>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</si>
  <si>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</si>
  <si>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</si>
  <si>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</si>
  <si>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</si>
  <si>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</si>
  <si>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</si>
  <si>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</si>
  <si>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</si>
  <si>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</si>
  <si>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</si>
  <si>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</si>
  <si>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</si>
  <si>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</si>
  <si>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</si>
  <si>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</si>
  <si>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</si>
  <si>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</si>
  <si>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</si>
  <si>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</si>
  <si>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</si>
  <si>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</si>
  <si>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</si>
  <si>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</si>
  <si>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</si>
  <si>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</si>
  <si>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</si>
  <si>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</si>
  <si>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</si>
  <si>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</si>
  <si>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</si>
  <si>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</si>
  <si>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</si>
  <si>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</si>
  <si>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</si>
  <si>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</si>
  <si>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</si>
  <si>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</si>
  <si>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</si>
  <si>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</si>
  <si>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</si>
  <si>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</si>
  <si>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</si>
  <si>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</si>
  <si>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</si>
  <si>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</si>
  <si>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</si>
  <si>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</si>
  <si>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</si>
  <si>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</si>
  <si>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</si>
  <si>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</si>
  <si>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</si>
  <si>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</si>
  <si>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</si>
  <si>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</si>
  <si>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</si>
  <si>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</si>
  <si>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</si>
  <si>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</si>
  <si>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</si>
  <si>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</si>
  <si>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</si>
  <si>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</si>
  <si>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</si>
  <si>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</si>
  <si>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</si>
  <si>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</si>
  <si>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</si>
  <si>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</si>
  <si>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</si>
  <si>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</si>
  <si>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</si>
  <si>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</si>
  <si>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</si>
  <si>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</si>
  <si>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</si>
  <si>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</si>
  <si>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</si>
  <si>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</si>
  <si>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</si>
  <si>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</si>
  <si>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</si>
  <si>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</si>
  <si>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</si>
  <si>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</si>
  <si>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</si>
  <si>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</si>
  <si>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</si>
  <si>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</si>
  <si>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</si>
  <si>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</si>
  <si>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</si>
  <si>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</si>
  <si>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</si>
  <si>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</si>
  <si>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</si>
  <si>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</si>
  <si>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</si>
  <si>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</si>
  <si>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</si>
  <si>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</si>
  <si>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</si>
  <si>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</si>
  <si>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</si>
  <si>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</si>
  <si>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</si>
  <si>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</si>
  <si>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</si>
  <si>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</si>
  <si>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</si>
  <si>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</si>
  <si>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</si>
  <si>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</si>
  <si>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</si>
  <si>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</si>
  <si>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</si>
  <si>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</si>
  <si>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</si>
  <si>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</si>
  <si>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</si>
  <si>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</si>
  <si>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</si>
  <si>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</si>
  <si>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</si>
  <si>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</si>
  <si>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</si>
  <si>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</si>
  <si>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</si>
  <si>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</si>
  <si>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</si>
  <si>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</si>
  <si>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</si>
  <si>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</si>
  <si>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</si>
  <si>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</si>
  <si>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</si>
  <si>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</si>
  <si>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</si>
  <si>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</si>
  <si>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</si>
  <si>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</si>
  <si>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</si>
  <si>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</si>
  <si>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</si>
  <si>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</si>
  <si>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</si>
  <si>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</si>
  <si>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</si>
  <si>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</si>
  <si>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</si>
  <si>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</si>
  <si>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</si>
  <si>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</si>
  <si>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</si>
  <si>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</si>
  <si>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</si>
  <si>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</si>
  <si>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</si>
  <si>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</si>
  <si>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</si>
  <si>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</si>
  <si>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</si>
  <si>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</si>
  <si>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</si>
  <si>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</si>
  <si>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</si>
  <si>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</si>
  <si>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</si>
  <si>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</si>
  <si>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</si>
  <si>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</si>
  <si>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</si>
  <si>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</si>
  <si>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</si>
  <si>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</si>
  <si>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</si>
  <si>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</si>
  <si>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</si>
  <si>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</si>
  <si>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</si>
  <si>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</si>
  <si>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</si>
  <si>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</si>
  <si>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</si>
  <si>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</si>
  <si>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</si>
  <si>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</si>
  <si>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</si>
  <si>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</si>
  <si>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</si>
  <si>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</si>
  <si>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</si>
  <si>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</si>
  <si>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</si>
  <si>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</si>
  <si>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</si>
  <si>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</si>
  <si>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</si>
  <si>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</si>
  <si>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</si>
  <si>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</si>
  <si>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</si>
  <si>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</si>
  <si>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</si>
  <si>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</si>
  <si>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</si>
  <si>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</si>
  <si>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</si>
  <si>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</si>
  <si>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</si>
  <si>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</si>
  <si>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</si>
  <si>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</si>
  <si>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</si>
  <si>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</si>
  <si>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</si>
  <si>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</si>
  <si>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</si>
  <si>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</si>
  <si>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</si>
  <si>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</si>
  <si>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</si>
  <si>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</si>
  <si>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</si>
  <si>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</si>
  <si>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</si>
  <si>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</si>
  <si>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</si>
  <si>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</si>
  <si>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</si>
  <si>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</si>
  <si>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</si>
  <si>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</si>
  <si>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</si>
  <si>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</si>
  <si>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</si>
  <si>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</si>
  <si>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</si>
  <si>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</si>
  <si>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</si>
  <si>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</si>
  <si>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</si>
  <si>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</si>
  <si>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</si>
  <si>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</si>
  <si>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</si>
  <si>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</si>
  <si>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</si>
  <si>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</si>
  <si>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</si>
  <si>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</si>
  <si>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</si>
  <si>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</si>
  <si>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</si>
  <si>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</si>
  <si>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</si>
  <si>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</si>
  <si>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</si>
  <si>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</si>
  <si>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</si>
  <si>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</si>
  <si>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</si>
  <si>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</si>
  <si>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</si>
  <si>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</si>
  <si>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</si>
  <si>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</si>
  <si>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</si>
  <si>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</si>
  <si>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</si>
  <si>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</si>
  <si>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</si>
  <si>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</si>
  <si>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</si>
  <si>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</si>
  <si>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</si>
  <si>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</si>
  <si>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</si>
  <si>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</si>
  <si>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</si>
  <si>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</si>
  <si>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</si>
  <si>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</si>
  <si>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</si>
  <si>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</si>
  <si>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</si>
  <si>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</si>
  <si>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</si>
  <si>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</si>
  <si>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</si>
  <si>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</si>
  <si>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</si>
  <si>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</si>
  <si>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</si>
  <si>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</si>
  <si>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</si>
  <si>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</si>
  <si>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</si>
  <si>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</si>
  <si>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</si>
  <si>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</si>
  <si>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</si>
  <si>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</si>
  <si>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</si>
  <si>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</si>
  <si>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</si>
  <si>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</si>
  <si>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</si>
  <si>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</si>
  <si>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</si>
  <si>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</si>
  <si>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</si>
  <si>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</si>
  <si>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</si>
  <si>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</si>
  <si>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</si>
  <si>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</si>
  <si>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</si>
  <si>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</si>
  <si>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</si>
  <si>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</si>
  <si>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</si>
  <si>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</si>
  <si>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</si>
  <si>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</si>
  <si>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</si>
  <si>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</si>
  <si>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</si>
  <si>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</si>
  <si>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</si>
  <si>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</si>
  <si>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</si>
  <si>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</si>
  <si>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</si>
  <si>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</si>
  <si>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</si>
  <si>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</si>
  <si>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</si>
  <si>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</si>
  <si>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</si>
  <si>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</si>
  <si>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</si>
  <si>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</si>
  <si>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</si>
  <si>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</si>
  <si>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</si>
  <si>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</si>
  <si>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</si>
  <si>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</si>
  <si>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</si>
  <si>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</si>
  <si>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</si>
  <si>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</si>
  <si>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</si>
  <si>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</si>
  <si>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</si>
  <si>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</si>
  <si>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</si>
  <si>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</si>
  <si>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</si>
  <si>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</si>
  <si>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</si>
  <si>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</si>
  <si>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</si>
  <si>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</si>
  <si>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</si>
  <si>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</si>
  <si>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</si>
  <si>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</si>
  <si>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</si>
  <si>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</si>
  <si>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</si>
  <si>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</si>
  <si>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</si>
  <si>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</si>
  <si>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</si>
  <si>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</si>
  <si>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</si>
  <si>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</si>
  <si>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</si>
  <si>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</si>
  <si>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</si>
  <si>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</si>
  <si>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</si>
  <si>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</si>
  <si>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</si>
  <si>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</si>
  <si>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</si>
  <si>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</si>
  <si>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</si>
  <si>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</si>
  <si>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</si>
  <si>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</si>
  <si>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</si>
  <si>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</si>
  <si>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</si>
  <si>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</si>
  <si>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</si>
  <si>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</si>
  <si>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</si>
  <si>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</si>
  <si>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</si>
  <si>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</si>
  <si>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</si>
  <si>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</si>
  <si>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</si>
  <si>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</si>
  <si>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</si>
  <si>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</si>
  <si>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</si>
  <si>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</si>
  <si>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</si>
  <si>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</si>
  <si>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</si>
  <si>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</si>
  <si>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</si>
  <si>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</si>
  <si>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</si>
  <si>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</si>
  <si>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</si>
  <si>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</si>
  <si>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</si>
  <si>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</si>
  <si>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</si>
  <si>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</si>
  <si>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</si>
  <si>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</si>
  <si>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</si>
  <si>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</si>
  <si>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</si>
  <si>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</si>
  <si>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</si>
  <si>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</si>
  <si>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</si>
  <si>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</si>
  <si>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</si>
  <si>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</si>
  <si>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</si>
  <si>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</si>
  <si>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</si>
  <si>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</si>
  <si>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</si>
  <si>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</si>
  <si>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</si>
  <si>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</si>
  <si>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</si>
  <si>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</si>
  <si>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</si>
  <si>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</si>
  <si>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</si>
  <si>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</si>
  <si>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</si>
  <si>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</si>
  <si>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</si>
  <si>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</si>
  <si>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</si>
  <si>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</si>
  <si>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</si>
  <si>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</si>
  <si>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</si>
  <si>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</si>
  <si>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</si>
  <si>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</si>
  <si>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</si>
  <si>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</si>
  <si>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</si>
  <si>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</si>
  <si>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</si>
  <si>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</si>
  <si>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</si>
  <si>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</si>
  <si>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</si>
  <si>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</si>
  <si>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</si>
  <si>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</si>
  <si>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</si>
  <si>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</si>
  <si>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</si>
  <si>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</si>
  <si>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</si>
  <si>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</si>
  <si>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</si>
  <si>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</si>
  <si>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</si>
  <si>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</si>
  <si>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</si>
  <si>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</si>
  <si>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</si>
  <si>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</si>
  <si>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</si>
  <si>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</si>
  <si>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</si>
  <si>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</si>
  <si>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</si>
  <si>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</si>
  <si>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</si>
  <si>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</si>
  <si>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</si>
  <si>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</si>
  <si>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</si>
  <si>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</si>
  <si>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</si>
  <si>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</si>
  <si>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</si>
  <si>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</si>
  <si>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</si>
  <si>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</si>
  <si>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</si>
  <si>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</si>
  <si>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</si>
  <si>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</si>
  <si>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</si>
  <si>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</si>
  <si>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</si>
  <si>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</si>
  <si>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</si>
  <si>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</si>
  <si>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</si>
  <si>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</si>
  <si>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</si>
  <si>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</si>
  <si>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</si>
  <si>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</si>
  <si>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</si>
  <si>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</si>
  <si>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</si>
  <si>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</si>
  <si>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</si>
  <si>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</si>
  <si>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</si>
  <si>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</si>
  <si>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</si>
  <si>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</si>
  <si>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</si>
  <si>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</si>
  <si>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</si>
  <si>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</si>
  <si>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</si>
  <si>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</si>
  <si>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</si>
  <si>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</si>
  <si>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</si>
  <si>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</si>
  <si>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</si>
  <si>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</si>
  <si>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</si>
  <si>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</si>
  <si>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</si>
  <si>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</si>
  <si>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</si>
  <si>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</si>
  <si>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</si>
  <si>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</si>
  <si>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</si>
  <si>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</si>
  <si>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</si>
  <si>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</si>
  <si>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</si>
  <si>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</si>
  <si>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</si>
  <si>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</si>
  <si>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</si>
  <si>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</si>
  <si>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</si>
  <si>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</si>
  <si>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</si>
  <si>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</si>
  <si>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</si>
  <si>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</si>
  <si>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</si>
  <si>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</si>
  <si>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</si>
  <si>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</si>
  <si>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</si>
  <si>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</si>
  <si>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</si>
  <si>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</si>
  <si>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</si>
  <si>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</si>
  <si>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</si>
  <si>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</si>
  <si>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</si>
  <si>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</si>
  <si>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</si>
  <si>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</si>
  <si>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</si>
  <si>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</si>
  <si>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</si>
  <si>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</si>
  <si>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</si>
  <si>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</si>
  <si>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</si>
  <si>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</si>
  <si>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</si>
  <si>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</si>
  <si>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</si>
  <si>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</si>
  <si>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</si>
  <si>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</si>
  <si>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</si>
  <si>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</si>
  <si>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</si>
  <si>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</si>
  <si>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</si>
  <si>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</si>
  <si>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</si>
  <si>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</si>
  <si>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</si>
  <si>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</si>
  <si>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</si>
  <si>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</si>
  <si>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</si>
  <si>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</si>
  <si>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</si>
  <si>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</si>
  <si>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</si>
  <si>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</si>
  <si>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</si>
  <si>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</si>
  <si>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</si>
  <si>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</si>
  <si>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</si>
  <si>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</si>
  <si>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</si>
  <si>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</si>
  <si>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</si>
  <si>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</si>
  <si>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</si>
  <si>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</si>
  <si>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</si>
  <si>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</si>
  <si>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</si>
  <si>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</si>
  <si>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</si>
  <si>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</si>
  <si>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</si>
  <si>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</si>
  <si>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</si>
  <si>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</si>
  <si>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</si>
  <si>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</si>
  <si>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</si>
  <si>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</si>
  <si>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</si>
  <si>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</si>
  <si>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</si>
  <si>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</si>
  <si>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</si>
  <si>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</si>
  <si>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</si>
  <si>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</si>
  <si>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</si>
  <si>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</si>
  <si>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</si>
  <si>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</si>
  <si>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</si>
  <si>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</si>
  <si>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</si>
  <si>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</si>
  <si>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</si>
  <si>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</si>
  <si>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</si>
  <si>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</si>
  <si>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</si>
  <si>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</si>
  <si>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</si>
  <si>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</si>
  <si>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</si>
  <si>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</si>
  <si>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</si>
  <si>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</si>
  <si>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</si>
  <si>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</si>
  <si>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</si>
  <si>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</si>
  <si>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</si>
  <si>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</si>
  <si>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</si>
  <si>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</si>
  <si>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</si>
  <si>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</si>
  <si>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</si>
  <si>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</si>
  <si>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</si>
  <si>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</si>
  <si>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</si>
  <si>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</si>
  <si>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</si>
  <si>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</si>
  <si>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</si>
  <si>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</si>
  <si>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</si>
  <si>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</si>
  <si>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</si>
  <si>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</si>
  <si>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</si>
  <si>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</si>
  <si>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</si>
  <si>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</si>
  <si>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</si>
  <si>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</si>
  <si>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</si>
  <si>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</si>
  <si>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</si>
  <si>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</si>
  <si>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</si>
  <si>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</si>
  <si>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</si>
  <si>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</si>
  <si>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</si>
  <si>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</si>
  <si>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</si>
  <si>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</si>
  <si>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</si>
  <si>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</si>
  <si>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</si>
  <si>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</si>
  <si>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</si>
  <si>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</si>
  <si>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</si>
  <si>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</si>
  <si>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</si>
  <si>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</si>
  <si>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</si>
  <si>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</si>
  <si>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</si>
  <si>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</si>
  <si>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</si>
  <si>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</si>
  <si>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</si>
  <si>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</si>
  <si>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</si>
  <si>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</si>
  <si>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</si>
  <si>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</si>
  <si>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</si>
  <si>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</si>
  <si>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</si>
  <si>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</si>
  <si>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</si>
  <si>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</si>
  <si>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</si>
  <si>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</si>
  <si>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</si>
  <si>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</si>
  <si>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</si>
  <si>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</si>
  <si>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</si>
  <si>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</si>
  <si>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</si>
  <si>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</si>
  <si>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</si>
  <si>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</si>
  <si>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</si>
  <si>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</si>
  <si>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</si>
  <si>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</si>
  <si>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</si>
  <si>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</si>
  <si>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</si>
  <si>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</si>
  <si>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</si>
  <si>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</si>
  <si>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</si>
  <si>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</si>
  <si>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</si>
  <si>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</si>
  <si>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</si>
  <si>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</si>
  <si>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</si>
  <si>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</si>
  <si>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</si>
  <si>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</si>
  <si>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</si>
  <si>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</si>
  <si>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</si>
  <si>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</si>
  <si>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</si>
  <si>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</si>
  <si>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</si>
  <si>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</si>
  <si>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</si>
  <si>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</si>
  <si>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</si>
  <si>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</si>
  <si>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</si>
  <si>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</si>
  <si>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</si>
  <si>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</si>
  <si>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</si>
  <si>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</si>
  <si>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</si>
  <si>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</si>
  <si>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</si>
  <si>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</si>
  <si>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</si>
  <si>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</si>
  <si>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</si>
  <si>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</si>
  <si>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</si>
  <si>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</si>
  <si>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</si>
  <si>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</si>
  <si>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</si>
  <si>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</si>
  <si>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</si>
  <si>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</si>
  <si>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</si>
  <si>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</si>
  <si>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</si>
  <si>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</si>
  <si>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</si>
  <si>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</si>
  <si>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</si>
  <si>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</si>
  <si>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</si>
  <si>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</si>
  <si>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</si>
  <si>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</si>
  <si>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</si>
  <si>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</si>
  <si>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</si>
  <si>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</si>
  <si>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</si>
  <si>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</si>
  <si>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</si>
  <si>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</si>
  <si>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</si>
  <si>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</si>
  <si>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</si>
  <si>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</si>
  <si>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</si>
  <si>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</si>
  <si>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</si>
  <si>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</si>
  <si>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</si>
  <si>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</si>
  <si>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</si>
  <si>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</si>
  <si>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</si>
  <si>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</si>
  <si>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</si>
  <si>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</si>
  <si>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</si>
  <si>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</si>
  <si>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</si>
  <si>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</si>
  <si>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</si>
  <si>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</si>
  <si>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</si>
  <si>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</si>
  <si>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</si>
  <si>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</si>
  <si>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</si>
  <si>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</si>
  <si>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</si>
  <si>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</si>
  <si>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</si>
  <si>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</si>
  <si>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</si>
  <si>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</si>
  <si>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</si>
  <si>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</si>
  <si>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</si>
  <si>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</si>
  <si>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</si>
  <si>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</si>
  <si>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</si>
  <si>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</si>
  <si>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</si>
  <si>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</si>
  <si>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</si>
  <si>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</si>
  <si>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</si>
  <si>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</si>
  <si>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</si>
  <si>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</si>
  <si>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</si>
  <si>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</si>
  <si>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</si>
  <si>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</si>
  <si>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</si>
  <si>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</si>
  <si>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</si>
  <si>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</si>
  <si>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</si>
  <si>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</si>
  <si>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</si>
  <si>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</si>
  <si>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</si>
  <si>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</si>
  <si>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</si>
  <si>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</si>
  <si>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</si>
  <si>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</si>
  <si>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</si>
  <si>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</si>
  <si>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</si>
  <si>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</si>
  <si>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</si>
  <si>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</si>
  <si>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</si>
  <si>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</si>
  <si>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</si>
  <si>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</si>
  <si>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</si>
  <si>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</si>
  <si>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</si>
  <si>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</si>
  <si>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</si>
  <si>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</si>
  <si>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</si>
  <si>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</si>
  <si>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</si>
  <si>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</si>
  <si>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</si>
  <si>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</si>
  <si>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</si>
  <si>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</si>
  <si>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</si>
  <si>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</si>
  <si>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</si>
  <si>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</si>
  <si>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</si>
  <si>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</si>
  <si>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</si>
  <si>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</si>
  <si>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</si>
  <si>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</si>
  <si>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</si>
  <si>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</si>
  <si>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</si>
  <si>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</si>
  <si>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</si>
  <si>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</si>
  <si>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</si>
  <si>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</si>
  <si>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</si>
  <si>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</si>
  <si>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</si>
  <si>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</si>
  <si>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</si>
  <si>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</si>
  <si>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</si>
  <si>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</si>
  <si>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</si>
  <si>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</si>
  <si>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</si>
  <si>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</si>
  <si>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</si>
  <si>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</si>
  <si>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</si>
  <si>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</si>
  <si>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</si>
  <si>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</si>
  <si>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</si>
  <si>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</si>
  <si>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</si>
  <si>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</si>
  <si>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</si>
  <si>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</si>
  <si>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</si>
  <si>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</si>
  <si>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</si>
  <si>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</si>
  <si>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</si>
  <si>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</si>
  <si>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</si>
  <si>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</si>
  <si>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</si>
  <si>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</si>
  <si>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</si>
  <si>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</si>
  <si>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</si>
  <si>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</si>
  <si>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</si>
  <si>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</si>
  <si>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</si>
  <si>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</si>
  <si>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</si>
  <si>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</si>
  <si>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</si>
  <si>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</si>
  <si>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</si>
  <si>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</si>
  <si>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</si>
  <si>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</si>
  <si>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</si>
  <si>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</si>
  <si>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</si>
  <si>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</si>
  <si>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</si>
  <si>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</si>
  <si>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</si>
  <si>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</si>
  <si>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</si>
  <si>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</si>
  <si>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</si>
  <si>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</si>
  <si>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</si>
  <si>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</si>
  <si>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</si>
  <si>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</si>
  <si>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</si>
  <si>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</si>
  <si>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</si>
  <si>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</si>
  <si>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</si>
  <si>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</si>
  <si>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</si>
  <si>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</si>
  <si>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</si>
  <si>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</si>
  <si>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</si>
  <si>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</si>
  <si>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</si>
  <si>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</si>
  <si>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</si>
  <si>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</si>
  <si>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</si>
  <si>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</si>
  <si>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</si>
  <si>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</si>
  <si>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</si>
  <si>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</si>
  <si>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</si>
  <si>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</si>
  <si>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</si>
  <si>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</si>
  <si>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</si>
  <si>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</si>
  <si>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</si>
  <si>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</si>
  <si>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</si>
  <si>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</si>
  <si>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</si>
  <si>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</si>
  <si>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</si>
  <si>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</si>
  <si>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</si>
  <si>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</si>
  <si>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</si>
  <si>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</si>
  <si>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</si>
  <si>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</si>
  <si>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</si>
  <si>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</si>
  <si>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</si>
  <si>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</si>
  <si>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</si>
  <si>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</si>
  <si>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</si>
  <si>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</si>
  <si>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</si>
  <si>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</si>
  <si>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</si>
  <si>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</si>
  <si>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</si>
  <si>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</si>
  <si>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</si>
  <si>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</si>
  <si>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</si>
  <si>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</si>
  <si>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</si>
  <si>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</si>
  <si>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</si>
  <si>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</si>
  <si>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</si>
  <si>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</si>
  <si>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</si>
  <si>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</si>
  <si>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</si>
  <si>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</si>
  <si>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</si>
  <si>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</si>
  <si>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</si>
  <si>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</si>
  <si>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</si>
  <si>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</si>
  <si>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</si>
  <si>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</si>
  <si>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</si>
  <si>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</si>
  <si>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</si>
  <si>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</si>
  <si>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</si>
  <si>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</si>
  <si>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</si>
  <si>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</si>
  <si>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</si>
  <si>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</si>
  <si>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</si>
  <si>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</si>
  <si>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</si>
  <si>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</si>
  <si>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</si>
  <si>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</si>
  <si>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</si>
  <si>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</si>
  <si>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</si>
  <si>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</si>
  <si>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</si>
  <si>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</si>
  <si>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</si>
  <si>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</si>
  <si>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</si>
  <si>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</si>
  <si>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</si>
  <si>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</si>
  <si>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</si>
  <si>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</si>
  <si>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</si>
  <si>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</si>
  <si>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</si>
  <si>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</si>
  <si>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</si>
  <si>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</si>
  <si>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</si>
  <si>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</si>
  <si>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</si>
  <si>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</si>
  <si>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</si>
  <si>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</si>
  <si>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</si>
  <si>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</si>
  <si>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</si>
  <si>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</si>
  <si>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</si>
  <si>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</si>
  <si>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</si>
  <si>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</si>
  <si>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</si>
  <si>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</si>
  <si>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</si>
  <si>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</si>
  <si>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</si>
  <si>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</si>
  <si>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</si>
  <si>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</si>
  <si>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</si>
  <si>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</si>
  <si>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</si>
  <si>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</si>
  <si>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</si>
  <si>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</si>
  <si>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</si>
  <si>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</si>
  <si>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</si>
  <si>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</si>
  <si>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</si>
  <si>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</si>
  <si>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</si>
  <si>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</si>
  <si>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</si>
  <si>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</si>
  <si>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</si>
  <si>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</si>
  <si>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</si>
  <si>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</si>
  <si>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</si>
  <si>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</si>
  <si>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</si>
  <si>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</si>
  <si>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</si>
  <si>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</si>
  <si>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</si>
  <si>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</si>
  <si>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</si>
  <si>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</si>
  <si>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</si>
  <si>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</si>
  <si>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</si>
  <si>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</si>
  <si>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</si>
  <si>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</si>
  <si>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</si>
  <si>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</si>
  <si>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</si>
  <si>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</si>
  <si>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</si>
  <si>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</si>
  <si>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</si>
  <si>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</si>
  <si>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</si>
  <si>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</si>
  <si>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</si>
  <si>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</si>
  <si>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</si>
  <si>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</si>
  <si>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</si>
  <si>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</si>
  <si>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</si>
  <si>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</si>
  <si>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</si>
  <si>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</si>
  <si>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</si>
  <si>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</si>
  <si>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</si>
  <si>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</si>
  <si>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</si>
  <si>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</si>
  <si>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</si>
  <si>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</si>
  <si>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</si>
  <si>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</si>
  <si>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</si>
  <si>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</si>
  <si>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</si>
  <si>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</si>
  <si>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</si>
  <si>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</si>
  <si>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</si>
  <si>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</si>
  <si>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</si>
  <si>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</si>
  <si>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</si>
  <si>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</si>
  <si>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</si>
  <si>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</si>
  <si>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</si>
  <si>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</si>
  <si>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</si>
  <si>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</si>
  <si>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</si>
  <si>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</si>
  <si>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</si>
  <si>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</si>
  <si>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</si>
  <si>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</si>
  <si>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</si>
  <si>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</si>
  <si>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</si>
  <si>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</si>
  <si>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</si>
  <si>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</si>
  <si>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</si>
  <si>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</si>
  <si>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</si>
  <si>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</si>
  <si>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</si>
  <si>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</si>
  <si>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</si>
  <si>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</si>
  <si>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</si>
  <si>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</si>
  <si>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</si>
  <si>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</si>
  <si>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</si>
  <si>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</si>
  <si>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</si>
  <si>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</si>
  <si>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</si>
  <si>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</si>
  <si>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</si>
  <si>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</si>
  <si>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</si>
  <si>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</si>
  <si>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</si>
  <si>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</si>
  <si>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</si>
  <si>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</si>
  <si>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</si>
  <si>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</si>
  <si>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</si>
  <si>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</si>
  <si>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</si>
  <si>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</si>
  <si>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</si>
  <si>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</si>
  <si>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</si>
  <si>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</si>
  <si>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</si>
  <si>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</si>
  <si>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</si>
  <si>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</si>
  <si>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</si>
  <si>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</si>
  <si>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</si>
  <si>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</si>
  <si>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</si>
  <si>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</si>
  <si>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</si>
  <si>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</si>
  <si>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</si>
  <si>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</si>
  <si>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</si>
  <si>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</si>
  <si>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</si>
  <si>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</si>
  <si>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</si>
  <si>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</si>
  <si>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</si>
  <si>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</si>
  <si>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</si>
  <si>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</si>
  <si>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</si>
  <si>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</si>
  <si>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</si>
  <si>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</si>
  <si>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</si>
  <si>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</si>
  <si>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</si>
  <si>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</si>
  <si>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</si>
  <si>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</si>
  <si>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</si>
  <si>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</si>
  <si>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</si>
  <si>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</si>
  <si>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</si>
  <si>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</si>
  <si>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</si>
  <si>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</si>
  <si>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</si>
  <si>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</si>
  <si>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</si>
  <si>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</si>
  <si>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</si>
  <si>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</si>
  <si>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</si>
  <si>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</si>
  <si>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</si>
  <si>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</si>
  <si>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</si>
  <si>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</si>
  <si>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</si>
  <si>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</si>
  <si>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</si>
  <si>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</si>
  <si>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</si>
  <si>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</si>
  <si>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</si>
  <si>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</si>
  <si>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</si>
  <si>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</si>
  <si>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</si>
  <si>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</si>
  <si>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</si>
  <si>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</si>
  <si>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</si>
  <si>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</si>
  <si>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</si>
  <si>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</si>
  <si>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</si>
  <si>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</si>
  <si>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</si>
  <si>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</si>
  <si>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</si>
  <si>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</si>
  <si>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</si>
  <si>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</si>
  <si>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</si>
  <si>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</si>
  <si>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</si>
  <si>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</si>
  <si>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</si>
  <si>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</si>
  <si>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</si>
  <si>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</si>
  <si>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</si>
  <si>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</si>
  <si>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</si>
  <si>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</si>
  <si>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</si>
  <si>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</si>
  <si>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</si>
  <si>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</si>
  <si>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</si>
  <si>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</si>
  <si>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</si>
  <si>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</si>
  <si>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</si>
  <si>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</si>
  <si>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</si>
  <si>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</si>
  <si>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</si>
  <si>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</si>
  <si>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</si>
  <si>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</si>
  <si>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</si>
  <si>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</si>
  <si>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</si>
  <si>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</si>
  <si>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</si>
  <si>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</si>
  <si>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</si>
  <si>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</si>
  <si>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</si>
  <si>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</si>
  <si>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</si>
  <si>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</si>
  <si>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</si>
  <si>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</si>
  <si>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</si>
  <si>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</si>
  <si>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</si>
  <si>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</si>
  <si>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</si>
  <si>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</si>
  <si>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</si>
  <si>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</si>
  <si>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</si>
  <si>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</si>
  <si>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</si>
  <si>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</si>
  <si>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</si>
  <si>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</si>
  <si>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</si>
  <si>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</si>
  <si>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</si>
  <si>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</si>
  <si>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</si>
  <si>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</si>
  <si>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</si>
  <si>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</si>
  <si>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</si>
  <si>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</si>
  <si>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</si>
  <si>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</si>
  <si>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</si>
  <si>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</si>
  <si>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</si>
  <si>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</si>
  <si>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</si>
  <si>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</si>
  <si>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</si>
  <si>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</si>
  <si>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</si>
  <si>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</si>
  <si>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</si>
  <si>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</si>
  <si>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</si>
  <si>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</si>
  <si>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</si>
  <si>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</si>
  <si>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</si>
  <si>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</si>
  <si>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</si>
  <si>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</si>
  <si>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</si>
  <si>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</si>
  <si>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</si>
  <si>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</si>
  <si>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</si>
  <si>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</si>
  <si>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</si>
  <si>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</si>
  <si>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</si>
  <si>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</si>
  <si>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</si>
  <si>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</si>
  <si>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</si>
  <si>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</si>
  <si>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</si>
  <si>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</si>
  <si>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</si>
  <si>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</si>
  <si>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</si>
  <si>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</si>
  <si>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</si>
  <si>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</si>
  <si>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</si>
  <si>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</si>
  <si>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</si>
  <si>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</si>
  <si>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</si>
  <si>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</si>
  <si>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</si>
  <si>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</si>
  <si>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</si>
  <si>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</si>
  <si>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</si>
  <si>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</si>
  <si>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</si>
  <si>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</si>
  <si>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</si>
  <si>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</si>
  <si>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</si>
  <si>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</si>
  <si>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</si>
  <si>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</si>
  <si>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</si>
  <si>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</si>
  <si>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</si>
  <si>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</si>
  <si>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</si>
  <si>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</si>
  <si>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</si>
  <si>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</si>
  <si>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</si>
  <si>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</si>
  <si>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</si>
  <si>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</si>
  <si>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</si>
  <si>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</si>
  <si>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</si>
  <si>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</si>
  <si>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</si>
  <si>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</si>
  <si>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</si>
  <si>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</si>
  <si>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</si>
  <si>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</si>
  <si>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</si>
  <si>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</si>
  <si>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</si>
  <si>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</si>
  <si>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</si>
  <si>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</si>
  <si>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</si>
  <si>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</si>
  <si>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</si>
  <si>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</si>
  <si>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</si>
  <si>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</si>
  <si>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</si>
  <si>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</si>
  <si>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</si>
  <si>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</si>
  <si>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</si>
  <si>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</si>
  <si>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</si>
  <si>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</si>
  <si>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</si>
  <si>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</si>
  <si>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</si>
  <si>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</si>
  <si>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</si>
  <si>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</si>
  <si>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</si>
  <si>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</si>
  <si>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</si>
  <si>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</si>
  <si>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</si>
  <si>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</si>
  <si>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</si>
  <si>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</si>
  <si>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</si>
  <si>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</si>
  <si>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</si>
  <si>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</si>
  <si>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</si>
  <si>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</si>
  <si>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</si>
  <si>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</si>
  <si>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</si>
  <si>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</si>
  <si>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</si>
  <si>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</si>
  <si>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</si>
  <si>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</si>
  <si>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</si>
  <si>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</si>
  <si>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</si>
  <si>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</si>
  <si>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</si>
  <si>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</si>
  <si>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</si>
  <si>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</si>
  <si>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</si>
  <si>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</si>
  <si>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</si>
  <si>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</si>
  <si>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</si>
  <si>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</si>
  <si>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</si>
  <si>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</si>
  <si>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</si>
  <si>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</si>
  <si>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</si>
  <si>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</si>
  <si>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</si>
  <si>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</si>
  <si>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</si>
  <si>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</si>
  <si>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</si>
  <si>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</si>
  <si>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</si>
  <si>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</si>
  <si>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</si>
  <si>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</si>
  <si>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</si>
  <si>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</si>
  <si>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</si>
  <si>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</si>
  <si>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</si>
  <si>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</si>
  <si>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</si>
  <si>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</si>
  <si>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</si>
  <si>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</si>
  <si>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</si>
  <si>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</si>
  <si>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</si>
  <si>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</si>
  <si>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</si>
  <si>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</si>
  <si>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</si>
  <si>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</si>
  <si>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</si>
  <si>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</si>
  <si>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</si>
  <si>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</si>
  <si>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</si>
  <si>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</si>
  <si>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</si>
  <si>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</si>
  <si>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</si>
  <si>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</si>
  <si>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</si>
  <si>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</si>
  <si>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</si>
  <si>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</si>
  <si>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</si>
  <si>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</si>
  <si>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</si>
  <si>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</si>
  <si>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</si>
  <si>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</si>
  <si>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</si>
  <si>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</si>
  <si>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</si>
  <si>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</si>
  <si>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</si>
  <si>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</si>
  <si>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</si>
  <si>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</si>
  <si>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</si>
  <si>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</si>
  <si>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</si>
  <si>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</si>
  <si>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</si>
  <si>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</si>
  <si>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</si>
  <si>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</si>
  <si>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</si>
  <si>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</si>
  <si>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</si>
  <si>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</si>
  <si>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</si>
  <si>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</si>
  <si>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</si>
  <si>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</si>
  <si>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</si>
  <si>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</si>
  <si>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</si>
  <si>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</si>
  <si>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</si>
  <si>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</si>
  <si>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</si>
  <si>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</si>
  <si>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</si>
  <si>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</si>
  <si>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</si>
  <si>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</si>
  <si>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</si>
  <si>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</si>
  <si>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</si>
  <si>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</si>
  <si>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</si>
  <si>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</si>
  <si>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</si>
  <si>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</si>
  <si>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</si>
  <si>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</si>
  <si>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</si>
  <si>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</si>
  <si>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</si>
  <si>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</si>
  <si>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</si>
  <si>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</si>
  <si>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</si>
  <si>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</si>
  <si>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</si>
  <si>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</si>
  <si>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</si>
  <si>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</si>
  <si>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</si>
  <si>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</si>
  <si>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</si>
  <si>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</si>
  <si>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</si>
  <si>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</si>
  <si>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</si>
  <si>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</si>
  <si>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</si>
  <si>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</si>
  <si>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</si>
  <si>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</si>
  <si>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</si>
  <si>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</si>
  <si>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</si>
  <si>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</si>
  <si>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</si>
  <si>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</si>
  <si>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</si>
  <si>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</si>
  <si>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</si>
  <si>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</si>
  <si>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</si>
  <si>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</si>
  <si>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</si>
  <si>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</si>
  <si>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</si>
  <si>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</si>
  <si>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</si>
  <si>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</si>
  <si>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</si>
  <si>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</si>
  <si>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</si>
  <si>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</si>
  <si>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</si>
  <si>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</si>
  <si>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</si>
  <si>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</si>
  <si>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</si>
  <si>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</si>
  <si>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</si>
  <si>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</si>
  <si>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</si>
  <si>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</si>
  <si>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</si>
  <si>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</si>
  <si>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</si>
  <si>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</si>
  <si>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</si>
  <si>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</si>
  <si>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</si>
  <si>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</si>
  <si>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</si>
  <si>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</si>
  <si>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</si>
  <si>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</si>
  <si>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</si>
  <si>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</si>
  <si>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</si>
  <si>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</si>
  <si>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</si>
  <si>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</si>
  <si>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</si>
  <si>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</si>
  <si>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</si>
  <si>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</si>
  <si>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</si>
  <si>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</si>
  <si>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</si>
  <si>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</si>
  <si>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</si>
  <si>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</si>
  <si>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</si>
  <si>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</si>
  <si>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</si>
  <si>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</si>
  <si>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</si>
  <si>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</si>
  <si>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</si>
  <si>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</si>
  <si>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</si>
  <si>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</si>
  <si>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</si>
  <si>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</si>
  <si>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</si>
  <si>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</si>
  <si>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</si>
  <si>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</si>
  <si>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</si>
  <si>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</si>
  <si>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</si>
  <si>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</si>
  <si>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</si>
  <si>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</si>
  <si>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</si>
  <si>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</si>
  <si>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</si>
  <si>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</si>
  <si>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</si>
  <si>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</si>
  <si>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</si>
  <si>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</si>
  <si>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</si>
  <si>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</si>
  <si>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</si>
  <si>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</si>
  <si>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</si>
  <si>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</si>
  <si>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</si>
  <si>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</si>
  <si>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</si>
  <si>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</si>
  <si>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</si>
  <si>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</si>
  <si>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</si>
  <si>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</si>
  <si>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</si>
  <si>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</si>
  <si>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</si>
  <si>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</si>
  <si>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</si>
  <si>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</si>
  <si>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</si>
  <si>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</si>
  <si>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</si>
  <si>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</si>
  <si>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</si>
  <si>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</si>
  <si>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</si>
  <si>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</si>
  <si>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</si>
  <si>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</si>
  <si>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</si>
  <si>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</si>
  <si>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</si>
  <si>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</si>
  <si>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</si>
  <si>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</si>
  <si>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</si>
  <si>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</si>
  <si>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</si>
  <si>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</si>
  <si>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</si>
  <si>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</si>
  <si>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</si>
  <si>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</si>
  <si>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</si>
  <si>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</si>
  <si>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</si>
  <si>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</si>
  <si>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</si>
  <si>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</si>
  <si>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</si>
  <si>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</si>
  <si>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</si>
  <si>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</si>
  <si>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</si>
  <si>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</si>
  <si>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</si>
  <si>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</si>
  <si>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</si>
  <si>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</si>
  <si>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</si>
  <si>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</si>
  <si>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</si>
  <si>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</si>
  <si>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</si>
  <si>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</si>
  <si>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</si>
  <si>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</si>
  <si>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</si>
  <si>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</si>
  <si>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</si>
  <si>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</si>
  <si>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</si>
  <si>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</si>
  <si>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</si>
  <si>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</si>
  <si>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</si>
  <si>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</si>
  <si>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</si>
  <si>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</si>
  <si>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</si>
  <si>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</si>
  <si>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</si>
  <si>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</si>
  <si>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</si>
  <si>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</si>
  <si>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</si>
  <si>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</si>
  <si>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</si>
  <si>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</si>
  <si>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</si>
  <si>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</si>
  <si>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</si>
  <si>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</si>
  <si>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</si>
  <si>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</si>
  <si>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</si>
  <si>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</si>
  <si>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</si>
  <si>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</si>
  <si>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</si>
  <si>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</si>
  <si>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</si>
  <si>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</si>
  <si>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</si>
  <si>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</si>
  <si>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</si>
  <si>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</si>
  <si>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</si>
  <si>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</si>
  <si>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</si>
  <si>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</si>
  <si>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</si>
  <si>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</si>
  <si>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</si>
  <si>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</si>
  <si>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</si>
  <si>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</si>
  <si>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</si>
  <si>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</si>
  <si>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</si>
  <si>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</si>
  <si>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</si>
  <si>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</si>
  <si>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</si>
  <si>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</si>
  <si>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</si>
  <si>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</si>
  <si>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</si>
  <si>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</si>
  <si>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</si>
  <si>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</si>
  <si>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</si>
  <si>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</si>
  <si>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</si>
  <si>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</si>
  <si>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</si>
  <si>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</si>
  <si>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</si>
  <si>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</si>
  <si>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</si>
  <si>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</si>
  <si>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</si>
  <si>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</si>
  <si>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</si>
  <si>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</si>
  <si>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</si>
  <si>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</si>
  <si>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</si>
  <si>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</si>
  <si>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</si>
  <si>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</si>
  <si>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</si>
  <si>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</si>
  <si>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</si>
  <si>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</si>
  <si>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</si>
  <si>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</si>
  <si>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</si>
  <si>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</si>
  <si>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</si>
  <si>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</si>
  <si>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</si>
  <si>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</si>
  <si>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</si>
  <si>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</si>
  <si>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</si>
  <si>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</si>
  <si>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</si>
  <si>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</si>
  <si>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</si>
  <si>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</si>
  <si>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</si>
  <si>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</si>
  <si>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</si>
  <si>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</si>
  <si>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</si>
  <si>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</si>
  <si>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</si>
  <si>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</si>
  <si>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</si>
  <si>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</si>
  <si>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</si>
  <si>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</si>
  <si>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</si>
  <si>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</si>
  <si>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</si>
  <si>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</si>
  <si>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</si>
  <si>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</si>
  <si>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</si>
  <si>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</si>
  <si>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</si>
  <si>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</si>
  <si>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</si>
  <si>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</si>
  <si>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</si>
  <si>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</si>
  <si>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</si>
  <si>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</si>
  <si>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</si>
  <si>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</si>
  <si>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</si>
  <si>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</si>
  <si>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</si>
  <si>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</si>
  <si>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</si>
  <si>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</si>
  <si>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</si>
  <si>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</si>
  <si>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</si>
  <si>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</si>
  <si>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</si>
  <si>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</si>
  <si>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</si>
  <si>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</si>
  <si>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</si>
  <si>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</si>
  <si>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</si>
  <si>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</si>
  <si>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</si>
  <si>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</si>
  <si>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</si>
  <si>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</si>
  <si>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</si>
  <si>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</si>
  <si>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</si>
  <si>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</si>
  <si>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</si>
  <si>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</si>
  <si>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</si>
  <si>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</si>
  <si>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</si>
  <si>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</si>
  <si>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</si>
  <si>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</si>
  <si>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</si>
  <si>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</si>
  <si>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</si>
  <si>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</si>
  <si>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</si>
  <si>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</si>
  <si>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</si>
  <si>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</si>
  <si>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</si>
  <si>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</si>
  <si>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</si>
  <si>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</si>
  <si>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</si>
  <si>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</si>
  <si>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</si>
  <si>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</si>
  <si>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</si>
  <si>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</si>
  <si>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</si>
  <si>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</si>
  <si>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</si>
  <si>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</si>
  <si>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</si>
  <si>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</si>
  <si>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</si>
  <si>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</si>
  <si>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</si>
  <si>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</si>
  <si>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</si>
  <si>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</si>
  <si>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</si>
  <si>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</si>
  <si>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</si>
  <si>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</si>
  <si>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</si>
  <si>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</si>
  <si>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</si>
  <si>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</si>
  <si>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</si>
  <si>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</si>
  <si>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</si>
  <si>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</si>
  <si>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</si>
  <si>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</si>
  <si>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</si>
  <si>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</si>
  <si>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</si>
  <si>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</si>
  <si>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</si>
  <si>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</si>
  <si>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</si>
  <si>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</si>
  <si>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</si>
  <si>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</si>
  <si>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</si>
  <si>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</si>
  <si>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</si>
  <si>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</si>
  <si>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</si>
  <si>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</si>
  <si>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</si>
  <si>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</si>
  <si>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</si>
  <si>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</si>
  <si>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</si>
  <si>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</si>
  <si>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</si>
  <si>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</si>
  <si>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</si>
  <si>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</si>
  <si>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</si>
  <si>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</si>
  <si>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</si>
  <si>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</si>
  <si>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</si>
  <si>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</si>
  <si>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</si>
  <si>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</si>
  <si>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</si>
  <si>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</si>
  <si>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</si>
  <si>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</si>
  <si>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</si>
  <si>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</si>
  <si>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</si>
  <si>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</si>
  <si>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</si>
  <si>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</si>
  <si>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</si>
  <si>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</si>
  <si>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</si>
  <si>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</si>
  <si>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</si>
  <si>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</si>
  <si>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</si>
  <si>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</si>
  <si>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</si>
  <si>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</si>
  <si>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</si>
  <si>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</si>
  <si>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</si>
  <si>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</si>
  <si>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</si>
  <si>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</si>
  <si>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</si>
  <si>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</si>
  <si>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</si>
  <si>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</si>
  <si>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</si>
  <si>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</si>
  <si>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</si>
  <si>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</si>
  <si>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</si>
  <si>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</si>
  <si>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</si>
  <si>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</si>
  <si>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</si>
  <si>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</si>
  <si>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</si>
  <si>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</si>
  <si>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</si>
  <si>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</si>
  <si>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</si>
  <si>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</si>
  <si>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</si>
  <si>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</si>
  <si>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</si>
  <si>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</si>
  <si>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</si>
  <si>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</si>
  <si>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</si>
  <si>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</si>
  <si>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</si>
  <si>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</si>
  <si>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</si>
  <si>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</si>
  <si>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</si>
  <si>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</si>
  <si>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</si>
  <si>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</si>
  <si>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</si>
  <si>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</si>
  <si>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</si>
  <si>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</si>
  <si>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</si>
  <si>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</si>
  <si>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</si>
  <si>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</si>
  <si>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</si>
  <si>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</si>
  <si>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</si>
  <si>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</si>
  <si>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</si>
  <si>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</si>
  <si>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</si>
  <si>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</si>
  <si>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</si>
  <si>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</si>
  <si>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</si>
  <si>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</si>
  <si>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</si>
  <si>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</si>
  <si>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</si>
  <si>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</si>
  <si>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</si>
  <si>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</si>
  <si>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</si>
  <si>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</si>
  <si>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</si>
  <si>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</si>
  <si>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</si>
  <si>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</si>
  <si>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</si>
  <si>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</si>
  <si>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</si>
  <si>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</si>
  <si>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</si>
  <si>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</si>
  <si>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</si>
  <si>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</si>
  <si>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</si>
  <si>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</si>
  <si>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</si>
  <si>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</si>
  <si>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</si>
  <si>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</si>
  <si>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</si>
  <si>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</si>
  <si>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</si>
  <si>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</si>
  <si>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</si>
  <si>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</si>
  <si>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</si>
  <si>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</si>
  <si>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</si>
  <si>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</si>
  <si>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</si>
  <si>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</si>
  <si>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</si>
  <si>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</si>
  <si>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</si>
  <si>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</si>
  <si>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</si>
  <si>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</si>
  <si>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</si>
  <si>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</si>
  <si>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</si>
  <si>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</si>
  <si>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</si>
  <si>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</si>
  <si>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</si>
  <si>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</si>
  <si>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</si>
  <si>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</si>
  <si>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</si>
  <si>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</si>
  <si>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</si>
  <si>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</si>
  <si>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</si>
  <si>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</si>
  <si>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</si>
  <si>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</si>
  <si>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</si>
  <si>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</si>
  <si>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</si>
  <si>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</si>
  <si>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</si>
  <si>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</si>
  <si>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</si>
  <si>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</si>
  <si>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</si>
  <si>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</si>
  <si>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</si>
  <si>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</si>
  <si>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</si>
  <si>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</si>
  <si>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</si>
  <si>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</si>
  <si>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</si>
  <si>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</si>
  <si>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</si>
  <si>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</si>
  <si>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</si>
  <si>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</si>
  <si>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</si>
  <si>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</si>
  <si>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</si>
  <si>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</si>
  <si>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</si>
  <si>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</si>
  <si>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</si>
  <si>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</si>
  <si>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</si>
  <si>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</si>
  <si>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</si>
  <si>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</si>
  <si>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</si>
  <si>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</si>
  <si>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</si>
  <si>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</si>
  <si>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</si>
  <si>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</si>
  <si>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</si>
  <si>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</si>
  <si>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</si>
  <si>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</si>
  <si>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</si>
  <si>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</si>
  <si>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</si>
  <si>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</si>
  <si>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</si>
  <si>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</si>
  <si>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</si>
  <si>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</si>
  <si>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</si>
  <si>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</si>
  <si>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</si>
  <si>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</si>
  <si>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</si>
  <si>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</si>
  <si>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</si>
  <si>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</si>
  <si>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</si>
  <si>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</si>
  <si>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</si>
  <si>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</si>
  <si>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</si>
  <si>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</si>
  <si>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</si>
  <si>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</si>
  <si>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</si>
  <si>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</si>
  <si>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</si>
  <si>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</si>
  <si>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</si>
  <si>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</si>
  <si>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</si>
  <si>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</si>
  <si>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</si>
  <si>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</si>
  <si>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</si>
  <si>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</si>
  <si>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</si>
  <si>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</si>
  <si>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</si>
  <si>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</si>
  <si>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</si>
  <si>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</si>
  <si>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</si>
  <si>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</si>
  <si>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</si>
  <si>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</si>
  <si>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</si>
  <si>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</si>
  <si>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</si>
  <si>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</si>
  <si>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</si>
  <si>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</si>
  <si>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</si>
  <si>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</si>
  <si>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</si>
  <si>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</si>
  <si>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</si>
  <si>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</si>
  <si>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</si>
  <si>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</si>
  <si>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</si>
  <si>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</si>
  <si>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</si>
  <si>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</si>
  <si>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</si>
  <si>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</si>
  <si>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</si>
  <si>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</si>
  <si>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</si>
  <si>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</si>
  <si>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</si>
  <si>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</si>
  <si>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</si>
  <si>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</si>
  <si>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</si>
  <si>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</si>
  <si>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</si>
  <si>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</si>
  <si>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</si>
  <si>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</si>
  <si>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</si>
  <si>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</si>
  <si>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</si>
  <si>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</si>
  <si>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</si>
  <si>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</si>
  <si>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</si>
  <si>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</si>
  <si>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</si>
  <si>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</si>
  <si>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</si>
  <si>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</si>
  <si>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</si>
  <si>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</si>
  <si>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</si>
  <si>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</si>
  <si>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</si>
  <si>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</si>
  <si>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</si>
  <si>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</si>
  <si>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</si>
  <si>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</si>
  <si>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</si>
  <si>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</si>
  <si>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</si>
  <si>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</si>
  <si>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</si>
  <si>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</si>
  <si>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</si>
  <si>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</si>
  <si>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</si>
  <si>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</si>
  <si>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</si>
  <si>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</si>
  <si>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</si>
  <si>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</si>
  <si>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</si>
  <si>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</si>
  <si>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</si>
  <si>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</si>
  <si>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</si>
  <si>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</si>
  <si>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</si>
  <si>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</si>
  <si>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</si>
  <si>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</si>
  <si>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</si>
  <si>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</si>
  <si>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</si>
  <si>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</si>
  <si>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</si>
  <si>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</si>
  <si>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</si>
  <si>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</si>
  <si>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</si>
  <si>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</si>
  <si>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</si>
  <si>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</si>
  <si>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</si>
  <si>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</si>
  <si>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</si>
  <si>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</si>
  <si>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</si>
  <si>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</si>
  <si>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</si>
  <si>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</si>
  <si>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</si>
  <si>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</si>
  <si>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</si>
  <si>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</si>
  <si>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</si>
  <si>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</si>
  <si>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</si>
  <si>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</si>
  <si>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</si>
  <si>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</si>
  <si>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</si>
  <si>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</si>
  <si>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</si>
  <si>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</si>
  <si>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</si>
  <si>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</si>
  <si>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</si>
  <si>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</si>
  <si>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</si>
  <si>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</si>
  <si>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</si>
  <si>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</si>
  <si>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</si>
  <si>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</si>
  <si>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</si>
  <si>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</si>
  <si>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</si>
  <si>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</si>
  <si>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</si>
  <si>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</si>
  <si>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</si>
  <si>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</si>
  <si>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</si>
  <si>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</si>
  <si>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</si>
  <si>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</si>
  <si>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</si>
  <si>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</si>
  <si>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</si>
  <si>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</si>
  <si>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</si>
  <si>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</si>
  <si>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</si>
  <si>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</si>
  <si>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</si>
  <si>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</si>
  <si>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</si>
  <si>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</si>
  <si>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</si>
  <si>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</si>
  <si>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</si>
  <si>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</si>
  <si>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</si>
  <si>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</si>
  <si>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</si>
  <si>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</si>
  <si>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</si>
  <si>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</si>
  <si>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</si>
  <si>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</si>
  <si>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</si>
  <si>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</si>
  <si>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</si>
  <si>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</si>
  <si>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</si>
  <si>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</si>
  <si>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</si>
  <si>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</si>
  <si>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</si>
  <si>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</si>
  <si>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</si>
  <si>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</si>
  <si>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</si>
  <si>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</si>
  <si>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</si>
  <si>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</si>
  <si>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</si>
  <si>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</si>
  <si>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</si>
  <si>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</si>
  <si>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</si>
  <si>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</si>
  <si>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</si>
  <si>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</si>
  <si>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</si>
  <si>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</si>
  <si>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</si>
  <si>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</si>
  <si>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</si>
  <si>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</si>
  <si>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</si>
  <si>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</si>
  <si>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</si>
  <si>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</si>
  <si>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</si>
  <si>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</si>
  <si>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</si>
  <si>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</si>
  <si>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</si>
  <si>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</si>
  <si>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</si>
  <si>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</si>
  <si>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</si>
  <si>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</si>
  <si>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</si>
  <si>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</si>
  <si>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</si>
  <si>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</si>
  <si>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</si>
  <si>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</si>
  <si>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</si>
  <si>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</si>
  <si>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</si>
  <si>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</si>
  <si>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</si>
  <si>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</si>
  <si>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</si>
  <si>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</si>
  <si>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</si>
  <si>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</si>
  <si>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</si>
  <si>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</si>
  <si>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</si>
  <si>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</si>
  <si>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</si>
  <si>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</si>
  <si>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</si>
  <si>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</si>
  <si>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</si>
  <si>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</si>
  <si>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</si>
  <si>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</si>
  <si>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</si>
  <si>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</si>
  <si>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</si>
  <si>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</si>
  <si>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</si>
  <si>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</si>
  <si>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</si>
  <si>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</si>
  <si>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</si>
  <si>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</si>
  <si>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</si>
  <si>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</si>
  <si>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</si>
  <si>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</si>
  <si>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</si>
  <si>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</si>
  <si>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</si>
  <si>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</si>
  <si>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</si>
  <si>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</si>
  <si>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</si>
  <si>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</si>
  <si>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</si>
  <si>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</si>
  <si>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</si>
  <si>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</si>
  <si>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</si>
  <si>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</si>
  <si>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</si>
  <si>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</si>
  <si>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</si>
  <si>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</si>
  <si>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</si>
  <si>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</si>
  <si>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</si>
  <si>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</si>
  <si>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</si>
  <si>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</si>
  <si>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</si>
  <si>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</si>
  <si>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</si>
  <si>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</si>
  <si>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</si>
  <si>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</si>
  <si>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</si>
  <si>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</si>
  <si>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</si>
  <si>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</si>
  <si>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</si>
  <si>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</si>
  <si>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</si>
  <si>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</si>
  <si>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</si>
  <si>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</si>
  <si>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</si>
  <si>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</si>
  <si>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</si>
  <si>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</si>
  <si>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</si>
  <si>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</si>
  <si>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</si>
  <si>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</si>
  <si>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</si>
  <si>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</si>
  <si>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</si>
  <si>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</si>
  <si>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</si>
  <si>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</si>
  <si>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</si>
  <si>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</si>
  <si>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</si>
  <si>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</si>
  <si>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</si>
  <si>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</si>
  <si>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</si>
  <si>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</si>
  <si>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</si>
  <si>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</si>
  <si>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</si>
  <si>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</si>
  <si>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</si>
  <si>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</si>
  <si>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</si>
  <si>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</si>
  <si>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</si>
  <si>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</si>
  <si>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</si>
  <si>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</si>
  <si>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</si>
  <si>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</si>
  <si>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</si>
  <si>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</si>
  <si>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</si>
  <si>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</si>
  <si>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</si>
  <si>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</si>
  <si>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</si>
  <si>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</si>
  <si>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</si>
  <si>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</si>
  <si>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</si>
  <si>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</si>
  <si>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</si>
  <si>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</si>
  <si>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</si>
  <si>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</si>
  <si>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</si>
  <si>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</si>
  <si>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</si>
  <si>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</si>
  <si>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</si>
  <si>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</si>
  <si>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</si>
  <si>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</si>
  <si>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</si>
  <si>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</si>
  <si>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</si>
  <si>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</si>
  <si>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</si>
  <si>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</si>
  <si>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</si>
  <si>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</si>
  <si>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</si>
  <si>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</si>
  <si>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</si>
  <si>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</si>
  <si>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</si>
  <si>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</si>
  <si>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</si>
  <si>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</si>
  <si>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</si>
  <si>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</si>
  <si>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</si>
  <si>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</si>
  <si>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</si>
  <si>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</si>
  <si>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</si>
  <si>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</si>
  <si>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</si>
  <si>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</si>
  <si>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</si>
  <si>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</si>
  <si>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</si>
  <si>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</si>
  <si>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</si>
  <si>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</si>
  <si>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</si>
  <si>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</si>
  <si>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</si>
  <si>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</si>
  <si>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</si>
  <si>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</si>
  <si>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</si>
  <si>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</si>
  <si>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</si>
  <si>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</si>
  <si>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</si>
  <si>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</si>
  <si>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</si>
  <si>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</si>
  <si>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</si>
  <si>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</si>
  <si>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</si>
  <si>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</si>
  <si>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</si>
  <si>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</si>
  <si>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</si>
  <si>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</si>
  <si>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</si>
  <si>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</si>
  <si>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</si>
  <si>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</si>
  <si>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</si>
  <si>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</si>
  <si>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</si>
  <si>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</si>
  <si>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</si>
  <si>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</si>
  <si>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</si>
  <si>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</si>
  <si>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</si>
  <si>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</si>
  <si>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</si>
  <si>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</si>
  <si>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</si>
  <si>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</si>
  <si>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</si>
  <si>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</si>
  <si>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</si>
  <si>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</si>
  <si>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</si>
  <si>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</si>
  <si>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</si>
  <si>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</si>
  <si>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</si>
  <si>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</si>
  <si>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</si>
  <si>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</si>
  <si>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</si>
  <si>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</si>
  <si>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</si>
  <si>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</si>
  <si>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</si>
  <si>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</si>
  <si>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</si>
  <si>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</si>
  <si>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</si>
  <si>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</si>
  <si>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</si>
  <si>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</si>
  <si>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</si>
  <si>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</si>
  <si>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</si>
  <si>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</si>
  <si>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</si>
  <si>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</si>
  <si>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</si>
  <si>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</si>
  <si>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</si>
  <si>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</si>
  <si>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</si>
  <si>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</si>
  <si>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</si>
  <si>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</si>
  <si>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</si>
  <si>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</si>
  <si>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</si>
  <si>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</si>
  <si>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</si>
  <si>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</si>
  <si>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</si>
  <si>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</si>
  <si>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</si>
  <si>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</si>
  <si>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</si>
  <si>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</si>
  <si>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</si>
  <si>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</si>
  <si>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</si>
  <si>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</si>
  <si>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</si>
  <si>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</si>
  <si>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</si>
  <si>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</si>
  <si>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</si>
  <si>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</si>
  <si>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</si>
  <si>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</si>
  <si>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</si>
  <si>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</si>
  <si>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</si>
  <si>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</si>
  <si>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</si>
  <si>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</si>
  <si>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</si>
  <si>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</si>
  <si>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</si>
  <si>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</si>
  <si>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</si>
  <si>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</si>
  <si>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</si>
  <si>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</si>
  <si>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</si>
  <si>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</si>
  <si>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</si>
  <si>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</si>
  <si>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</si>
  <si>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</si>
  <si>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</si>
  <si>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</si>
  <si>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</si>
  <si>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</si>
  <si>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</si>
  <si>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</si>
  <si>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</si>
  <si>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</si>
  <si>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</si>
  <si>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</si>
  <si>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</si>
  <si>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</si>
  <si>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</si>
  <si>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</si>
  <si>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</si>
  <si>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</si>
  <si>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</si>
  <si>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</si>
  <si>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</si>
  <si>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</si>
  <si>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</si>
  <si>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</si>
  <si>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</si>
  <si>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</si>
  <si>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</si>
  <si>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</si>
  <si>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</si>
  <si>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</si>
  <si>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</si>
  <si>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</si>
  <si>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</si>
  <si>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</si>
  <si>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</si>
  <si>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</si>
  <si>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</si>
  <si>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</si>
  <si>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</si>
  <si>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</si>
  <si>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</si>
  <si>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</si>
  <si>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</si>
  <si>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</si>
  <si>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</si>
  <si>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</si>
  <si>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</si>
  <si>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</si>
  <si>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</si>
  <si>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</si>
  <si>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</si>
  <si>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</si>
  <si>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</si>
  <si>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</si>
  <si>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</si>
  <si>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</si>
  <si>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</si>
  <si>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</si>
  <si>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</si>
  <si>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</si>
  <si>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</si>
  <si>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</si>
  <si>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</si>
  <si>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</si>
  <si>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</si>
  <si>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</si>
  <si>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</si>
  <si>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</si>
  <si>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</si>
  <si>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</si>
  <si>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</si>
  <si>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</si>
  <si>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</si>
  <si>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</si>
  <si>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</si>
  <si>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</si>
  <si>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</si>
  <si>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</si>
  <si>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</si>
  <si>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</si>
  <si>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</si>
  <si>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</si>
  <si>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</si>
  <si>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</si>
  <si>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</si>
  <si>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</si>
  <si>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</si>
  <si>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</si>
  <si>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</si>
  <si>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</si>
  <si>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</si>
  <si>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</si>
  <si>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</si>
  <si>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</si>
  <si>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</si>
  <si>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</si>
  <si>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</si>
  <si>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</si>
  <si>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</si>
  <si>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</si>
  <si>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</si>
  <si>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</si>
  <si>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</si>
  <si>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</si>
  <si>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</si>
  <si>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</si>
  <si>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</si>
  <si>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</si>
  <si>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</si>
  <si>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</si>
  <si>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</si>
  <si>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</si>
  <si>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</si>
  <si>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</si>
  <si>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</si>
  <si>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</si>
  <si>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</si>
  <si>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</si>
  <si>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</si>
  <si>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</si>
  <si>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</si>
  <si>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</si>
  <si>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</si>
  <si>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</si>
  <si>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</si>
  <si>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</si>
  <si>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</si>
  <si>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</si>
  <si>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</si>
  <si>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</si>
  <si>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</si>
  <si>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</si>
  <si>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</si>
  <si>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</si>
  <si>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</si>
  <si>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</si>
  <si>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</si>
  <si>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</si>
  <si>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</si>
  <si>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</si>
  <si>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</si>
  <si>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</si>
  <si>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</si>
  <si>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</si>
  <si>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</si>
  <si>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</si>
  <si>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</si>
  <si>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</si>
  <si>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</si>
  <si>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</si>
  <si>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</si>
  <si>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</si>
  <si>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</si>
  <si>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</si>
  <si>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</si>
  <si>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</si>
  <si>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</si>
  <si>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</si>
  <si>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</si>
  <si>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</si>
  <si>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</si>
  <si>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</si>
  <si>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</si>
  <si>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</si>
  <si>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</si>
  <si>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</si>
  <si>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</si>
  <si>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</si>
  <si>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</si>
  <si>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</si>
  <si>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</si>
  <si>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</si>
  <si>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</si>
  <si>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</si>
  <si>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</si>
  <si>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</si>
  <si>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</si>
  <si>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</si>
  <si>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</si>
  <si>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</si>
  <si>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</si>
  <si>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</si>
  <si>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</si>
  <si>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</si>
  <si>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</si>
  <si>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</si>
  <si>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</si>
  <si>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</si>
  <si>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</si>
  <si>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</si>
  <si>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</si>
  <si>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</si>
  <si>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</si>
  <si>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</si>
  <si>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</si>
  <si>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</si>
  <si>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</si>
  <si>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</si>
  <si>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</si>
  <si>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</si>
  <si>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</si>
  <si>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</si>
  <si>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</si>
  <si>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</si>
  <si>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</si>
  <si>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</si>
  <si>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</si>
  <si>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</si>
  <si>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</si>
  <si>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</si>
  <si>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</si>
  <si>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</si>
  <si>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</si>
  <si>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</si>
  <si>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</si>
  <si>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</si>
  <si>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</si>
  <si>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</si>
  <si>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</si>
  <si>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</si>
  <si>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</si>
  <si>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</si>
  <si>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</si>
  <si>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</si>
  <si>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</si>
  <si>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</si>
  <si>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</si>
  <si>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</si>
  <si>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</si>
  <si>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</si>
  <si>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</si>
  <si>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</si>
  <si>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</si>
  <si>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</si>
  <si>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</si>
  <si>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</si>
  <si>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</si>
  <si>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</si>
  <si>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</si>
  <si>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</si>
  <si>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</si>
  <si>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</si>
  <si>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</si>
  <si>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</si>
  <si>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</si>
  <si>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</si>
  <si>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</si>
  <si>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</si>
  <si>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</si>
  <si>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</si>
  <si>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</si>
  <si>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</si>
  <si>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</si>
  <si>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</si>
  <si>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</si>
  <si>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</si>
  <si>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</si>
  <si>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</si>
  <si>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</si>
  <si>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</si>
  <si>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</si>
  <si>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</si>
  <si>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</si>
  <si>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</si>
  <si>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</si>
  <si>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</si>
  <si>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</si>
  <si>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</si>
  <si>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</si>
  <si>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</si>
  <si>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</si>
  <si>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</si>
  <si>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</si>
  <si>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</si>
  <si>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</si>
  <si>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</si>
  <si>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</si>
  <si>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</si>
  <si>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</si>
  <si>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</si>
  <si>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</si>
  <si>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</si>
  <si>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</si>
  <si>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</si>
  <si>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</si>
  <si>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</si>
  <si>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</si>
  <si>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</si>
  <si>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</si>
  <si>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</si>
  <si>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</si>
  <si>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</si>
  <si>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</si>
  <si>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</si>
  <si>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</si>
  <si>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</si>
  <si>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</si>
  <si>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</si>
  <si>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</si>
  <si>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</si>
  <si>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</si>
  <si>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</si>
  <si>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</si>
  <si>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</si>
  <si>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</si>
  <si>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</si>
  <si>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</si>
  <si>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</si>
  <si>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</si>
  <si>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</si>
  <si>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</si>
  <si>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</si>
  <si>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</si>
  <si>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</si>
  <si>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</si>
  <si>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</si>
  <si>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</si>
  <si>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</si>
  <si>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</si>
  <si>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</si>
  <si>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</si>
  <si>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</si>
  <si>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</si>
  <si>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</si>
  <si>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</si>
  <si>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</si>
  <si>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</si>
  <si>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</si>
  <si>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</si>
  <si>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</si>
  <si>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</si>
  <si>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</si>
  <si>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</si>
  <si>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</si>
  <si>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</si>
  <si>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</si>
  <si>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</si>
  <si>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</si>
  <si>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</si>
  <si>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</si>
  <si>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</si>
  <si>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</si>
  <si>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</si>
  <si>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</si>
  <si>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</si>
  <si>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</si>
  <si>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</si>
  <si>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</si>
  <si>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</si>
  <si>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</si>
  <si>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</si>
  <si>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</si>
  <si>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</si>
  <si>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</si>
  <si>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</si>
  <si>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</si>
  <si>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</si>
  <si>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</si>
  <si>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</si>
  <si>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</si>
  <si>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</si>
  <si>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</si>
  <si>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</si>
  <si>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</si>
  <si>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</si>
  <si>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</si>
  <si>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</si>
  <si>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</si>
  <si>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</si>
  <si>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</si>
  <si>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</si>
  <si>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</si>
  <si>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</si>
  <si>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</si>
  <si>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</si>
  <si>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</si>
  <si>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</si>
  <si>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</si>
  <si>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</si>
  <si>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</si>
  <si>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</si>
  <si>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</si>
  <si>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</si>
  <si>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</si>
  <si>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</si>
  <si>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</si>
  <si>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</si>
  <si>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</si>
  <si>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</si>
  <si>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</si>
  <si>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</si>
  <si>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</si>
  <si>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</si>
  <si>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</si>
  <si>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</si>
  <si>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</si>
  <si>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</si>
  <si>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</si>
  <si>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</si>
  <si>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</si>
  <si>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</si>
  <si>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</si>
  <si>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</si>
  <si>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</si>
  <si>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</si>
  <si>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</si>
  <si>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</si>
  <si>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</si>
  <si>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</si>
  <si>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</si>
  <si>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</si>
  <si>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</si>
  <si>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</si>
  <si>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</si>
  <si>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</si>
  <si>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</si>
  <si>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</si>
  <si>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</si>
  <si>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</si>
  <si>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</si>
  <si>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</si>
  <si>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</si>
  <si>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</si>
  <si>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</si>
  <si>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</si>
  <si>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</si>
  <si>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</si>
  <si>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</si>
  <si>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</si>
  <si>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</si>
  <si>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</si>
  <si>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</si>
  <si>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</si>
  <si>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</si>
  <si>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</si>
  <si>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</si>
  <si>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</si>
  <si>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</si>
  <si>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</si>
  <si>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</si>
  <si>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</si>
  <si>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</si>
  <si>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</si>
  <si>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</si>
  <si>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</si>
  <si>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</si>
  <si>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</si>
  <si>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</si>
  <si>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</si>
  <si>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</si>
  <si>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</si>
  <si>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</si>
  <si>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</si>
  <si>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</si>
  <si>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</si>
  <si>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</si>
  <si>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</si>
  <si>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</si>
  <si>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</si>
  <si>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</si>
  <si>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</si>
  <si>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</si>
  <si>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</si>
  <si>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</si>
  <si>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</si>
  <si>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</si>
  <si>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</si>
  <si>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</si>
  <si>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</si>
  <si>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</si>
  <si>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</si>
  <si>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</si>
  <si>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</si>
  <si>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</si>
  <si>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</si>
  <si>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</si>
  <si>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</si>
  <si>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</si>
  <si>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</si>
  <si>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</si>
  <si>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</si>
  <si>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</si>
  <si>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</si>
  <si>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</si>
  <si>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</si>
  <si>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</si>
  <si>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</si>
  <si>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</si>
  <si>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</si>
  <si>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</si>
  <si>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</si>
  <si>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</si>
  <si>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</si>
  <si>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</si>
  <si>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</si>
  <si>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</si>
  <si>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</si>
  <si>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</si>
  <si>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</si>
  <si>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</si>
  <si>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</si>
  <si>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</si>
  <si>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</si>
  <si>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</si>
  <si>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</si>
  <si>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</si>
  <si>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</si>
  <si>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</si>
  <si>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</si>
  <si>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</si>
  <si>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</si>
  <si>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</si>
  <si>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</si>
  <si>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</si>
  <si>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</si>
  <si>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</si>
  <si>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</si>
  <si>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</si>
  <si>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</si>
  <si>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</si>
  <si>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</si>
  <si>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</si>
  <si>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</si>
  <si>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</si>
  <si>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</si>
  <si>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</si>
  <si>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</si>
  <si>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</si>
  <si>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</si>
  <si>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</si>
  <si>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</si>
  <si>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</si>
  <si>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</si>
  <si>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</si>
  <si>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</si>
  <si>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</si>
  <si>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</si>
  <si>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</si>
  <si>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</si>
  <si>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</si>
  <si>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</si>
  <si>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</si>
  <si>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</si>
  <si>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</si>
  <si>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</si>
  <si>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</si>
  <si>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</si>
  <si>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</si>
  <si>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</si>
  <si>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</si>
  <si>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</si>
  <si>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</si>
  <si>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</si>
  <si>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</si>
  <si>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</si>
  <si>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</si>
  <si>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</si>
  <si>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</si>
  <si>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</si>
  <si>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</si>
  <si>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</si>
  <si>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</si>
  <si>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</si>
  <si>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</si>
  <si>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</si>
  <si>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</si>
  <si>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</si>
  <si>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</si>
  <si>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</si>
  <si>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</si>
  <si>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</si>
  <si>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</si>
  <si>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</si>
  <si>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</si>
  <si>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</si>
  <si>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</si>
  <si>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</si>
  <si>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</si>
  <si>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</si>
  <si>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</si>
  <si>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</si>
  <si>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</si>
  <si>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</si>
  <si>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</si>
  <si>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</si>
  <si>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</si>
  <si>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</si>
  <si>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</si>
  <si>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</si>
  <si>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</si>
  <si>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</si>
  <si>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</si>
  <si>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</si>
  <si>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</si>
  <si>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</si>
  <si>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</si>
  <si>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</si>
  <si>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</si>
  <si>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</si>
  <si>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</si>
  <si>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</si>
  <si>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</si>
  <si>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</si>
  <si>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</si>
  <si>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</si>
  <si>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</si>
  <si>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</si>
  <si>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</si>
  <si>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</si>
  <si>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</si>
  <si>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</si>
  <si>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</si>
  <si>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</si>
  <si>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</si>
  <si>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</si>
  <si>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</si>
  <si>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</si>
  <si>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</si>
  <si>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</si>
  <si>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</si>
  <si>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</si>
  <si>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</si>
  <si>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</si>
  <si>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</si>
  <si>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</si>
  <si>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</si>
  <si>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</si>
  <si>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</si>
  <si>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</si>
  <si>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</si>
  <si>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</si>
  <si>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</si>
  <si>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</si>
  <si>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</si>
  <si>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</si>
  <si>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</si>
  <si>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</si>
  <si>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</si>
  <si>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</si>
  <si>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</si>
  <si>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</si>
  <si>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</si>
  <si>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</si>
  <si>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</si>
  <si>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</si>
  <si>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</si>
  <si>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</si>
  <si>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</si>
  <si>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</si>
  <si>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</si>
  <si>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</si>
  <si>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</si>
  <si>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</si>
  <si>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</si>
  <si>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</si>
  <si>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</si>
  <si>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</si>
  <si>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</si>
  <si>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</si>
  <si>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</si>
  <si>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</si>
  <si>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</si>
  <si>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</si>
  <si>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</si>
  <si>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</si>
  <si>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</si>
  <si>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</si>
  <si>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</si>
  <si>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</si>
  <si>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</si>
  <si>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</si>
  <si>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</si>
  <si>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</si>
  <si>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</si>
  <si>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</si>
  <si>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</si>
  <si>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</si>
  <si>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</si>
  <si>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</si>
  <si>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</si>
  <si>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</si>
  <si>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</si>
  <si>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</si>
  <si>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</si>
  <si>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</si>
  <si>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</si>
  <si>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</si>
  <si>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</si>
  <si>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</si>
  <si>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</si>
  <si>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</si>
  <si>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</si>
  <si>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</si>
  <si>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</si>
  <si>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</si>
  <si>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</si>
  <si>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</si>
  <si>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</si>
  <si>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</si>
  <si>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</si>
  <si>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</si>
  <si>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</si>
  <si>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</si>
  <si>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</si>
  <si>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</si>
  <si>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</si>
  <si>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</si>
  <si>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</si>
  <si>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</si>
  <si>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</si>
  <si>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</si>
  <si>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</si>
  <si>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</si>
  <si>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</si>
  <si>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</si>
  <si>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</si>
  <si>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</si>
  <si>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</si>
  <si>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</si>
  <si>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</si>
  <si>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</si>
  <si>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</si>
  <si>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</si>
  <si>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</si>
  <si>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</si>
  <si>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</si>
  <si>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</si>
  <si>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</si>
  <si>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</si>
  <si>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</si>
  <si>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</si>
  <si>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</si>
  <si>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</si>
  <si>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</si>
  <si>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</si>
  <si>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</si>
  <si>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</si>
  <si>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</si>
  <si>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</si>
  <si>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</si>
  <si>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</si>
  <si>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</si>
  <si>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</si>
  <si>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</si>
  <si>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</si>
  <si>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</si>
  <si>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</si>
  <si>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</si>
  <si>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</si>
  <si>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</si>
  <si>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</si>
  <si>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</si>
  <si>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</si>
  <si>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</si>
  <si>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</si>
  <si>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</si>
  <si>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</si>
  <si>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</si>
  <si>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</si>
  <si>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</si>
  <si>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</si>
  <si>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</si>
  <si>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</si>
  <si>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</si>
  <si>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</si>
  <si>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</si>
  <si>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</si>
  <si>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</si>
  <si>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</si>
  <si>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</si>
  <si>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</si>
  <si>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</si>
  <si>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</si>
  <si>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</si>
  <si>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</si>
  <si>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</si>
  <si>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</si>
  <si>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</si>
  <si>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</si>
  <si>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</si>
  <si>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</si>
  <si>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</si>
  <si>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</si>
  <si>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</si>
  <si>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</si>
  <si>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</si>
  <si>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</si>
  <si>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</si>
  <si>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</si>
  <si>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</si>
  <si>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</si>
  <si>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</si>
  <si>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</si>
  <si>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</si>
  <si>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</si>
  <si>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</si>
  <si>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</si>
  <si>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</si>
  <si>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</si>
  <si>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</si>
  <si>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</si>
  <si>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</si>
  <si>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</si>
  <si>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</si>
  <si>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</si>
  <si>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</si>
  <si>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</si>
  <si>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</si>
  <si>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</si>
  <si>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</si>
  <si>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</si>
  <si>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</si>
  <si>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</si>
  <si>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</si>
  <si>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</si>
  <si>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</si>
  <si>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</si>
  <si>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</si>
  <si>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</si>
  <si>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</si>
  <si>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</si>
  <si>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</si>
  <si>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</si>
  <si>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</si>
  <si>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</si>
  <si>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</si>
  <si>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</si>
  <si>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</si>
  <si>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</si>
  <si>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</si>
  <si>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</si>
  <si>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</si>
  <si>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</si>
  <si>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</si>
  <si>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</si>
  <si>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</si>
  <si>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</si>
  <si>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</si>
  <si>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</si>
  <si>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</si>
  <si>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</si>
  <si>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</si>
  <si>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</si>
  <si>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</si>
  <si>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</si>
  <si>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</si>
  <si>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</si>
  <si>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</si>
  <si>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</si>
  <si>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</si>
  <si>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</si>
  <si>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</si>
  <si>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</si>
  <si>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</si>
  <si>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</si>
  <si>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</si>
  <si>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</si>
  <si>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</si>
  <si>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</si>
  <si>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</si>
  <si>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</si>
  <si>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</si>
  <si>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</si>
  <si>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</si>
  <si>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</si>
  <si>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</si>
  <si>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</si>
  <si>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</si>
  <si>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</si>
  <si>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</si>
  <si>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</si>
  <si>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</si>
  <si>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</si>
  <si>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</si>
  <si>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</si>
  <si>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</si>
  <si>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</si>
  <si>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</si>
  <si>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</si>
  <si>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</si>
  <si>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</si>
  <si>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</si>
  <si>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</si>
  <si>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</si>
  <si>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</si>
  <si>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</si>
  <si>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</si>
  <si>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</si>
  <si>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</si>
  <si>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</si>
  <si>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</si>
  <si>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</si>
  <si>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</si>
  <si>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</si>
  <si>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</si>
  <si>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</si>
  <si>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</si>
  <si>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</si>
  <si>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</si>
  <si>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</si>
  <si>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</si>
  <si>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</si>
  <si>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</si>
  <si>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</si>
  <si>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</si>
  <si>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</si>
  <si>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</si>
  <si>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</si>
  <si>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</si>
  <si>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</si>
  <si>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</si>
  <si>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</si>
  <si>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</si>
  <si>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</si>
  <si>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</si>
  <si>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</si>
  <si>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</si>
  <si>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</si>
  <si>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</si>
  <si>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</si>
  <si>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</si>
  <si>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</si>
  <si>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</si>
  <si>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</si>
  <si>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</si>
  <si>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</si>
  <si>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</si>
  <si>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</si>
  <si>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</si>
  <si>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</si>
  <si>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</si>
  <si>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</si>
  <si>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</si>
  <si>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</si>
  <si>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</si>
  <si>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</si>
  <si>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</si>
  <si>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</si>
  <si>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</si>
  <si>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</si>
  <si>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</si>
  <si>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</si>
  <si>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</si>
  <si>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</si>
  <si>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</si>
  <si>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</si>
  <si>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</si>
  <si>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</si>
  <si>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</si>
  <si>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</si>
  <si>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</si>
  <si>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</si>
  <si>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</si>
  <si>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</si>
  <si>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</si>
  <si>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</si>
  <si>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</si>
  <si>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</si>
  <si>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</si>
  <si>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</si>
  <si>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</si>
  <si>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</si>
  <si>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</si>
  <si>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</si>
  <si>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</si>
  <si>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</si>
  <si>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</si>
  <si>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</si>
  <si>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</si>
  <si>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</si>
  <si>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</si>
  <si>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</si>
  <si>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</si>
  <si>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</si>
  <si>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</si>
  <si>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</si>
  <si>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</si>
  <si>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</si>
  <si>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</si>
  <si>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</si>
  <si>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</si>
  <si>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</si>
  <si>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</si>
  <si>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</si>
  <si>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</si>
  <si>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</si>
  <si>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</si>
  <si>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</si>
  <si>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</si>
  <si>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</si>
  <si>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</si>
  <si>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</si>
  <si>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</si>
  <si>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</si>
  <si>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</si>
  <si>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</si>
  <si>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</si>
  <si>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</si>
  <si>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</si>
  <si>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</si>
  <si>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</si>
  <si>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</si>
  <si>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</si>
  <si>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</si>
  <si>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</si>
  <si>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</si>
  <si>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</si>
  <si>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</si>
  <si>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</si>
  <si>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</si>
  <si>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</si>
  <si>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</si>
  <si>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</si>
  <si>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</si>
  <si>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</si>
  <si>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</si>
  <si>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</si>
  <si>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</si>
  <si>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</si>
  <si>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</si>
  <si>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</si>
  <si>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</si>
  <si>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</si>
  <si>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</si>
  <si>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</si>
  <si>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</si>
  <si>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</si>
  <si>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</si>
  <si>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</si>
  <si>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</si>
  <si>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</si>
  <si>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</si>
  <si>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</si>
  <si>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</si>
  <si>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</si>
  <si>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</si>
  <si>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</si>
  <si>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</si>
  <si>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</si>
  <si>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</si>
  <si>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</si>
  <si>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</si>
  <si>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</si>
  <si>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</si>
  <si>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</si>
  <si>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</si>
  <si>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</si>
  <si>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</si>
  <si>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</si>
  <si>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</si>
  <si>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</si>
  <si>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</si>
  <si>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</si>
  <si>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</si>
  <si>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</si>
  <si>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</si>
  <si>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</si>
  <si>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</si>
  <si>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</si>
  <si>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</si>
  <si>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</si>
  <si>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</si>
  <si>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</si>
  <si>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</si>
  <si>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</si>
  <si>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</si>
  <si>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</si>
  <si>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</si>
  <si>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</si>
  <si>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</si>
  <si>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</si>
  <si>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</si>
  <si>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</si>
  <si>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</si>
  <si>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</si>
  <si>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</si>
  <si>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</si>
  <si>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</si>
  <si>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</si>
  <si>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</si>
  <si>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</si>
  <si>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</si>
  <si>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</si>
  <si>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</si>
  <si>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</si>
  <si>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</si>
  <si>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</si>
  <si>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</si>
  <si>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</si>
  <si>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</si>
  <si>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</si>
  <si>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</si>
  <si>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</si>
  <si>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</si>
  <si>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</si>
  <si>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</si>
  <si>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</si>
  <si>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</si>
  <si>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</si>
  <si>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</si>
  <si>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</si>
  <si>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</si>
  <si>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</si>
  <si>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</si>
  <si>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</si>
  <si>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</si>
  <si>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</si>
  <si>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</si>
  <si>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</si>
  <si>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</si>
  <si>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</si>
  <si>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</si>
  <si>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</si>
  <si>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</si>
  <si>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</si>
  <si>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</si>
  <si>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</si>
  <si>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</si>
  <si>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</si>
  <si>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</si>
  <si>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</si>
  <si>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</si>
  <si>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</si>
  <si>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</si>
  <si>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</si>
  <si>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</si>
  <si>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</si>
  <si>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</si>
  <si>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</si>
  <si>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</si>
  <si>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</si>
  <si>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</si>
  <si>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</si>
  <si>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</si>
  <si>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</si>
  <si>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</si>
  <si>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</si>
  <si>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</si>
  <si>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</si>
  <si>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</si>
  <si>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</si>
  <si>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</si>
  <si>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</si>
  <si>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</si>
  <si>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</si>
  <si>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</si>
  <si>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</si>
  <si>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</si>
  <si>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</si>
  <si>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</si>
  <si>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</si>
  <si>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</si>
  <si>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</si>
  <si>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</si>
  <si>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</si>
  <si>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</si>
  <si>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</si>
  <si>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</si>
  <si>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</si>
  <si>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</si>
  <si>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</si>
  <si>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</si>
  <si>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</si>
  <si>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</si>
  <si>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</si>
  <si>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</si>
  <si>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</si>
  <si>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</si>
  <si>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</si>
  <si>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</si>
  <si>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</si>
  <si>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</si>
  <si>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</si>
  <si>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</si>
  <si>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</si>
  <si>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</si>
  <si>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</si>
  <si>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</si>
  <si>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</si>
  <si>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</si>
  <si>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</si>
  <si>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</si>
  <si>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</si>
  <si>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</si>
  <si>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</si>
  <si>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</si>
  <si>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</si>
  <si>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</si>
  <si>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</si>
  <si>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</si>
  <si>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</si>
  <si>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</si>
  <si>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</si>
  <si>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</si>
  <si>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</si>
  <si>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</si>
  <si>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</si>
  <si>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</si>
  <si>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</si>
  <si>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</si>
  <si>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</si>
  <si>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</si>
  <si>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</si>
  <si>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</si>
  <si>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</si>
  <si>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</si>
  <si>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</si>
  <si>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</si>
  <si>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</si>
  <si>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</si>
  <si>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</si>
  <si>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</si>
  <si>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</si>
  <si>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</si>
  <si>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</si>
  <si>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</si>
  <si>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</si>
  <si>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</si>
  <si>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</si>
  <si>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</si>
  <si>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</si>
  <si>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</si>
  <si>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</si>
  <si>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</si>
  <si>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</si>
  <si>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</si>
  <si>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</si>
  <si>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</si>
  <si>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</si>
  <si>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</si>
  <si>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</si>
  <si>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</si>
  <si>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</si>
  <si>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</si>
  <si>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</si>
  <si>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</si>
  <si>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</si>
  <si>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</si>
  <si>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</si>
  <si>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</si>
  <si>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</si>
  <si>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</si>
  <si>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</si>
  <si>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</si>
  <si>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</si>
  <si>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</si>
  <si>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</si>
  <si>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</si>
  <si>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</si>
  <si>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</si>
  <si>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</si>
  <si>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</si>
  <si>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</si>
  <si>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</si>
  <si>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</si>
  <si>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</si>
  <si>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</si>
  <si>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</si>
  <si>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</si>
  <si>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</si>
  <si>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</si>
  <si>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</si>
  <si>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</si>
  <si>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</si>
  <si>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</si>
  <si>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</si>
  <si>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</si>
  <si>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</si>
  <si>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</si>
  <si>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</si>
  <si>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</si>
  <si>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</si>
  <si>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</si>
  <si>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</si>
  <si>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</si>
  <si>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</si>
  <si>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</si>
  <si>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</si>
  <si>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</si>
  <si>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</si>
  <si>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</si>
  <si>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</si>
  <si>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</si>
  <si>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</si>
  <si>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</si>
  <si>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</si>
  <si>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</si>
  <si>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</si>
  <si>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</si>
  <si>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</si>
  <si>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</si>
  <si>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</si>
  <si>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</si>
  <si>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</si>
  <si>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</si>
  <si>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</si>
  <si>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</si>
  <si>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</si>
  <si>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</si>
  <si>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</si>
  <si>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</si>
  <si>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</si>
  <si>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</si>
  <si>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</si>
  <si>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</si>
  <si>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</si>
  <si>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</si>
  <si>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</si>
  <si>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</si>
  <si>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</si>
  <si>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</si>
  <si>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</si>
  <si>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</si>
  <si>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</si>
  <si>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</si>
  <si>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</si>
  <si>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</si>
  <si>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</si>
  <si>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</si>
  <si>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</si>
  <si>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</si>
  <si>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</si>
  <si>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</si>
  <si>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</si>
  <si>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</si>
  <si>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</si>
  <si>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</si>
  <si>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</si>
  <si>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</si>
  <si>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</si>
  <si>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</si>
  <si>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</si>
  <si>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</si>
  <si>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</si>
  <si>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</si>
  <si>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</si>
  <si>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</si>
  <si>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</si>
  <si>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</si>
  <si>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</si>
  <si>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</si>
  <si>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</si>
  <si>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</si>
  <si>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</si>
  <si>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</si>
  <si>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</si>
  <si>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</si>
  <si>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</si>
  <si>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</si>
  <si>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</si>
  <si>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</si>
  <si>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</si>
  <si>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</si>
  <si>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</si>
  <si>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</si>
  <si>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</si>
  <si>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</si>
  <si>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</si>
  <si>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</si>
  <si>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</si>
  <si>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</si>
  <si>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</si>
  <si>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</si>
  <si>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</si>
  <si>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</si>
  <si>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</si>
  <si>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</si>
  <si>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</si>
  <si>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</si>
  <si>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</si>
  <si>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</si>
  <si>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</si>
  <si>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</si>
  <si>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</si>
  <si>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</si>
  <si>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</si>
  <si>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</si>
  <si>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</si>
  <si>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</si>
  <si>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</si>
  <si>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</si>
  <si>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</si>
  <si>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</si>
  <si>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</si>
  <si>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</si>
  <si>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</si>
  <si>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</si>
  <si>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</si>
  <si>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</si>
  <si>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</si>
  <si>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</si>
  <si>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</si>
  <si>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</si>
  <si>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</si>
  <si>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</si>
  <si>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</si>
  <si>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</si>
  <si>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</si>
  <si>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</si>
  <si>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</si>
  <si>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</si>
  <si>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</si>
  <si>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</si>
  <si>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</si>
  <si>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</si>
  <si>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</si>
  <si>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</si>
  <si>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</si>
  <si>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</si>
  <si>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</si>
  <si>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</si>
  <si>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</si>
  <si>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</si>
  <si>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</si>
  <si>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</si>
  <si>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</si>
  <si>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</si>
  <si>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</si>
  <si>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</si>
  <si>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</si>
  <si>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</si>
  <si>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</si>
  <si>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</si>
  <si>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</si>
  <si>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</si>
  <si>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</si>
  <si>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</si>
  <si>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</si>
  <si>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</si>
  <si>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</si>
  <si>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</si>
  <si>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</si>
  <si>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</si>
  <si>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</si>
  <si>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</si>
  <si>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</si>
  <si>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</si>
  <si>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</si>
  <si>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</si>
  <si>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</si>
  <si>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</si>
  <si>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</si>
  <si>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</si>
  <si>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</si>
  <si>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</si>
  <si>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</si>
  <si>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</si>
  <si>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</si>
  <si>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</si>
  <si>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</si>
  <si>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</si>
  <si>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</si>
  <si>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</si>
  <si>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</si>
  <si>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</si>
  <si>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</si>
  <si>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</si>
  <si>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</si>
  <si>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</si>
  <si>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</si>
  <si>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</si>
  <si>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</si>
  <si>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</si>
  <si>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</si>
  <si>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</si>
  <si>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</si>
  <si>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</si>
  <si>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</si>
  <si>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</si>
  <si>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</si>
  <si>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</si>
  <si>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</si>
  <si>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</si>
  <si>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</si>
  <si>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</si>
  <si>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</si>
  <si>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</si>
  <si>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</si>
  <si>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</si>
  <si>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</si>
  <si>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</si>
  <si>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</si>
  <si>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</si>
  <si>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</si>
  <si>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</si>
  <si>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</si>
  <si>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</si>
  <si>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</si>
  <si>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</si>
  <si>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</si>
  <si>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</si>
  <si>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</si>
  <si>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</si>
  <si>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</si>
  <si>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</si>
  <si>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</si>
  <si>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</si>
  <si>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</si>
  <si>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</si>
  <si>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</si>
  <si>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</si>
  <si>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</si>
  <si>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</si>
  <si>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</si>
  <si>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</si>
  <si>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</si>
  <si>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</si>
  <si>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</si>
  <si>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</si>
  <si>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</si>
  <si>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</si>
  <si>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</si>
  <si>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</si>
  <si>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</si>
  <si>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</si>
  <si>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</si>
  <si>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</si>
  <si>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</si>
  <si>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</si>
  <si>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</si>
  <si>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</si>
  <si>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</si>
  <si>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</si>
  <si>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</si>
  <si>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</si>
  <si>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</si>
  <si>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</si>
  <si>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</si>
  <si>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</si>
  <si>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</si>
  <si>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</si>
  <si>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</si>
  <si>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</si>
  <si>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</si>
  <si>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</si>
  <si>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</si>
  <si>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</si>
  <si>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</si>
  <si>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</si>
  <si>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</si>
  <si>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</si>
  <si>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</si>
  <si>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</si>
  <si>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</si>
  <si>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</si>
  <si>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</si>
  <si>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</si>
  <si>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</si>
  <si>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</si>
  <si>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</si>
  <si>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</si>
  <si>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</si>
  <si>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</si>
  <si>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</si>
  <si>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</si>
  <si>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</si>
  <si>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</si>
  <si>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</si>
  <si>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</si>
  <si>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</si>
  <si>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</si>
  <si>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</si>
  <si>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</si>
  <si>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</si>
  <si>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</si>
  <si>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</si>
  <si>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</si>
  <si>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</si>
  <si>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</si>
  <si>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</si>
  <si>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</si>
  <si>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</si>
  <si>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</si>
  <si>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</si>
  <si>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</si>
  <si>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</si>
  <si>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</si>
  <si>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</si>
  <si>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</si>
  <si>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</si>
  <si>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</si>
  <si>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</si>
  <si>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</si>
  <si>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</si>
  <si>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</si>
  <si>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</si>
  <si>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</si>
  <si>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</si>
  <si>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</si>
  <si>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</si>
  <si>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</si>
  <si>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</si>
  <si>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</si>
  <si>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</si>
  <si>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</si>
  <si>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</si>
  <si>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</si>
  <si>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</si>
  <si>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</si>
  <si>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</si>
  <si>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</si>
  <si>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</si>
  <si>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</si>
  <si>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</si>
  <si>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</si>
  <si>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</si>
  <si>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</si>
  <si>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</si>
  <si>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</si>
  <si>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</si>
  <si>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</si>
  <si>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</si>
  <si>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</si>
  <si>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</si>
  <si>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</si>
  <si>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</si>
  <si>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</si>
  <si>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</si>
  <si>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</si>
  <si>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</si>
  <si>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</si>
  <si>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</si>
  <si>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</si>
  <si>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</si>
  <si>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</si>
  <si>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</si>
  <si>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</si>
  <si>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</si>
  <si>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</si>
  <si>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</si>
  <si>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</si>
  <si>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</si>
  <si>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</si>
  <si>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</si>
  <si>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</si>
  <si>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</si>
  <si>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</si>
  <si>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</si>
  <si>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</si>
  <si>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</si>
  <si>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</si>
  <si>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</si>
  <si>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</si>
  <si>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</si>
  <si>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</si>
  <si>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</si>
  <si>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</si>
  <si>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</si>
  <si>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</si>
  <si>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</si>
  <si>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</si>
  <si>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</si>
  <si>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</si>
  <si>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</si>
  <si>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</si>
  <si>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</si>
  <si>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</si>
  <si>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</si>
  <si>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</si>
  <si>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</si>
  <si>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</si>
  <si>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</si>
  <si>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</si>
  <si>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</si>
  <si>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</si>
  <si>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</si>
  <si>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</si>
  <si>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</si>
  <si>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</si>
  <si>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</si>
  <si>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</si>
  <si>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</si>
  <si>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</si>
  <si>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</si>
  <si>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</si>
  <si>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</si>
  <si>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</si>
  <si>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</si>
  <si>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</si>
  <si>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</si>
  <si>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</si>
  <si>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</si>
  <si>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</si>
  <si>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</si>
  <si>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</si>
  <si>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</si>
  <si>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</si>
  <si>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</si>
  <si>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</si>
  <si>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</si>
  <si>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</si>
  <si>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</si>
  <si>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</si>
  <si>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</si>
  <si>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</si>
  <si>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</si>
  <si>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</si>
  <si>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</si>
  <si>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</si>
  <si>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</si>
  <si>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</si>
  <si>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</si>
  <si>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</si>
  <si>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</si>
  <si>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</si>
  <si>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</si>
  <si>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</si>
  <si>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</si>
  <si>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</si>
  <si>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</si>
  <si>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</si>
  <si>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</si>
  <si>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</si>
  <si>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</si>
  <si>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</si>
  <si>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</si>
  <si>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</si>
  <si>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</si>
  <si>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</si>
  <si>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</si>
  <si>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</si>
  <si>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</si>
  <si>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</si>
  <si>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</si>
  <si>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</si>
  <si>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</si>
  <si>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</si>
  <si>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</si>
  <si>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</si>
  <si>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</si>
  <si>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</si>
  <si>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</si>
  <si>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</si>
  <si>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</si>
  <si>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</si>
  <si>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</si>
  <si>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</si>
  <si>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</si>
  <si>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</si>
  <si>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</si>
  <si>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</si>
  <si>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</si>
  <si>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</si>
  <si>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</si>
  <si>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</si>
  <si>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</si>
  <si>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</si>
  <si>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</si>
  <si>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</si>
  <si>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</si>
  <si>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</si>
  <si>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</si>
  <si>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</si>
  <si>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</si>
  <si>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</si>
  <si>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</si>
  <si>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</si>
  <si>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</si>
  <si>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</si>
  <si>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</si>
  <si>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</si>
  <si>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</si>
  <si>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</si>
  <si>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</si>
  <si>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</si>
  <si>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</si>
  <si>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</si>
  <si>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</si>
  <si>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</si>
  <si>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</si>
  <si>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</si>
  <si>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</si>
  <si>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</si>
  <si>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</si>
  <si>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</si>
  <si>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</si>
  <si>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</si>
  <si>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</si>
  <si>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</si>
  <si>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</si>
  <si>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</si>
  <si>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</si>
  <si>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</si>
  <si>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</si>
  <si>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</si>
  <si>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</si>
  <si>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</si>
  <si>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</si>
  <si>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</si>
  <si>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</si>
  <si>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</si>
  <si>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</si>
  <si>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</si>
  <si>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</si>
  <si>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</si>
  <si>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</si>
  <si>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</si>
  <si>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</si>
  <si>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</si>
  <si>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</si>
  <si>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</si>
  <si>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</si>
  <si>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</si>
  <si>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</si>
  <si>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</si>
  <si>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</si>
  <si>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</si>
  <si>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</si>
  <si>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</si>
  <si>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</si>
  <si>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</si>
  <si>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</si>
  <si>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</si>
  <si>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</si>
  <si>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</si>
  <si>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</si>
  <si>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</si>
  <si>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</si>
  <si>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</si>
  <si>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</si>
  <si>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</si>
  <si>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</si>
  <si>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</si>
  <si>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</si>
  <si>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</si>
  <si>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</si>
  <si>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</si>
  <si>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</si>
  <si>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</si>
  <si>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</si>
  <si>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</si>
  <si>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</si>
  <si>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</si>
  <si>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</si>
  <si>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</si>
  <si>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</si>
  <si>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</si>
  <si>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</si>
  <si>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</si>
  <si>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</si>
  <si>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</si>
  <si>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</si>
  <si>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</si>
  <si>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</si>
  <si>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</si>
  <si>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</si>
  <si>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</si>
  <si>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</si>
  <si>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</si>
  <si>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</si>
  <si>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</si>
  <si>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</si>
  <si>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</si>
  <si>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</si>
  <si>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</si>
  <si>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</si>
  <si>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</si>
  <si>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</si>
  <si>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</si>
  <si>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</si>
  <si>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</si>
  <si>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</si>
  <si>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</si>
  <si>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</si>
  <si>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</si>
  <si>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</si>
  <si>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</si>
  <si>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</si>
  <si>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</si>
  <si>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</si>
  <si>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</si>
  <si>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</si>
  <si>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</si>
  <si>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</si>
  <si>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</si>
  <si>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</si>
  <si>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</si>
  <si>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</si>
  <si>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</si>
  <si>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</si>
  <si>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</si>
  <si>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</si>
  <si>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</si>
  <si>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</si>
  <si>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</si>
  <si>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</si>
  <si>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</si>
  <si>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</si>
  <si>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</si>
  <si>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</si>
  <si>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</si>
  <si>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</si>
  <si>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</si>
  <si>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</si>
  <si>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</si>
  <si>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</si>
  <si>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</si>
  <si>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</si>
  <si>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</si>
  <si>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</si>
  <si>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</si>
  <si>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</si>
  <si>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</si>
  <si>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</si>
  <si>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</si>
  <si>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</si>
  <si>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</si>
  <si>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</si>
  <si>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</si>
  <si>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</si>
  <si>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</si>
  <si>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</si>
  <si>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</si>
  <si>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</si>
  <si>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</si>
  <si>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</si>
  <si>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</si>
  <si>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</si>
  <si>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</si>
  <si>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</si>
  <si>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</si>
  <si>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</si>
  <si>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</si>
  <si>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</si>
  <si>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</si>
  <si>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</si>
  <si>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</si>
  <si>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</si>
  <si>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</si>
  <si>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</si>
  <si>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</si>
  <si>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</si>
  <si>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</si>
  <si>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</si>
  <si>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</si>
  <si>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</si>
  <si>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</si>
  <si>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</si>
  <si>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</si>
  <si>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</si>
  <si>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</si>
  <si>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</si>
  <si>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</si>
  <si>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</si>
  <si>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</si>
  <si>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</si>
  <si>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</si>
  <si>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</si>
  <si>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</si>
  <si>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</si>
  <si>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</si>
  <si>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</si>
  <si>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</si>
  <si>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</si>
  <si>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</si>
  <si>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</si>
  <si>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</si>
  <si>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</si>
  <si>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</si>
  <si>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</si>
  <si>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</si>
  <si>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</si>
  <si>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</si>
  <si>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</si>
  <si>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</si>
  <si>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</si>
  <si>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</si>
  <si>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</si>
  <si>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</si>
  <si>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</si>
  <si>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</si>
  <si>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</si>
  <si>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</si>
  <si>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</si>
  <si>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</si>
  <si>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</si>
  <si>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</si>
  <si>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</si>
  <si>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</si>
  <si>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</si>
  <si>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</si>
  <si>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</si>
  <si>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</si>
  <si>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</si>
  <si>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</si>
  <si>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</si>
  <si>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</si>
  <si>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</si>
  <si>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</si>
  <si>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</si>
  <si>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</si>
  <si>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</si>
  <si>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</si>
  <si>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</si>
  <si>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</si>
  <si>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</si>
  <si>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</si>
  <si>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</si>
  <si>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</si>
  <si>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</si>
  <si>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</si>
  <si>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</si>
  <si>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</si>
  <si>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</si>
  <si>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</si>
  <si>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</si>
  <si>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</si>
  <si>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</si>
  <si>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</si>
  <si>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</si>
  <si>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</si>
  <si>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</si>
  <si>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</si>
  <si>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</si>
  <si>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</si>
  <si>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</si>
  <si>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</si>
  <si>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</si>
  <si>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</si>
  <si>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</si>
  <si>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</si>
  <si>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</si>
  <si>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</si>
  <si>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</si>
  <si>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</si>
  <si>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</si>
  <si>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</si>
  <si>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</si>
  <si>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</si>
  <si>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</si>
  <si>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</si>
  <si>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</si>
  <si>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</si>
  <si>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</si>
  <si>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</si>
  <si>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</si>
  <si>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</si>
  <si>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</si>
  <si>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</si>
  <si>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</si>
  <si>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</si>
  <si>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</si>
  <si>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</si>
  <si>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</si>
  <si>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</si>
  <si>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</si>
  <si>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</si>
  <si>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</si>
  <si>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</si>
  <si>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</si>
  <si>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</si>
  <si>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</si>
  <si>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</si>
  <si>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</si>
  <si>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</si>
  <si>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</si>
  <si>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</si>
  <si>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</si>
  <si>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</si>
  <si>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</si>
  <si>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</si>
  <si>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</si>
  <si>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</si>
  <si>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</si>
  <si>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</si>
  <si>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</si>
  <si>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</si>
  <si>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</si>
  <si>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</si>
  <si>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</si>
  <si>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</si>
  <si>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</si>
  <si>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</si>
  <si>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</si>
  <si>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</si>
  <si>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</si>
  <si>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</si>
  <si>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</si>
  <si>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</si>
  <si>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</si>
  <si>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</si>
  <si>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</si>
  <si>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</si>
  <si>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</si>
  <si>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</si>
  <si>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</si>
  <si>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</si>
  <si>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</si>
  <si>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</si>
  <si>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</si>
  <si>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</si>
  <si>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</si>
  <si>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</si>
  <si>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</si>
  <si>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</si>
  <si>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</si>
  <si>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</si>
  <si>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</si>
  <si>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</si>
  <si>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</si>
  <si>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</si>
  <si>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</si>
  <si>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</si>
  <si>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</si>
  <si>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</si>
  <si>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</si>
  <si>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</si>
  <si>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</si>
  <si>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</si>
  <si>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</si>
  <si>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</si>
  <si>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</si>
  <si>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</si>
  <si>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</si>
  <si>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</si>
  <si>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</si>
  <si>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</si>
  <si>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</si>
  <si>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</si>
  <si>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</si>
  <si>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</si>
  <si>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</si>
  <si>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</si>
  <si>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</si>
  <si>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</si>
  <si>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</si>
  <si>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</si>
  <si>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</si>
  <si>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</si>
  <si>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</si>
  <si>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</si>
  <si>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</si>
  <si>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</si>
  <si>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</si>
  <si>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</si>
  <si>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</si>
  <si>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</si>
  <si>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</si>
  <si>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</si>
  <si>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</si>
  <si>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</si>
  <si>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</si>
  <si>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</si>
  <si>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</si>
  <si>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</si>
  <si>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</si>
  <si>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</si>
  <si>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</si>
  <si>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</si>
  <si>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</si>
  <si>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</si>
  <si>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</si>
  <si>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</si>
  <si>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</si>
  <si>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</si>
  <si>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</si>
  <si>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</si>
  <si>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</si>
  <si>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</si>
  <si>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</si>
  <si>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</si>
  <si>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</si>
  <si>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</si>
  <si>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</si>
  <si>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</si>
  <si>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</si>
  <si>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</si>
  <si>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</si>
  <si>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</si>
  <si>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</si>
  <si>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</si>
  <si>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</si>
  <si>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</si>
  <si>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</si>
  <si>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</si>
  <si>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</si>
  <si>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</si>
  <si>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</si>
  <si>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</si>
  <si>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</si>
  <si>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</si>
  <si>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</si>
  <si>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</si>
  <si>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</si>
  <si>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</si>
  <si>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</si>
  <si>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</si>
  <si>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</si>
  <si>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</si>
  <si>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</si>
  <si>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</si>
  <si>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</si>
  <si>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</si>
  <si>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</si>
  <si>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</si>
  <si>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</si>
  <si>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</si>
  <si>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</si>
  <si>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</si>
  <si>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</si>
  <si>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</si>
  <si>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</si>
  <si>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</si>
  <si>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</si>
  <si>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</si>
  <si>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</si>
  <si>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</si>
  <si>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</si>
  <si>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</si>
  <si>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</si>
  <si>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</si>
  <si>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</si>
  <si>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</si>
  <si>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</si>
  <si>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</si>
  <si>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</si>
  <si>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</si>
  <si>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</si>
  <si>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</si>
  <si>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</si>
  <si>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</si>
  <si>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</si>
  <si>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</si>
  <si>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</si>
  <si>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</si>
  <si>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</si>
  <si>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</si>
  <si>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</si>
  <si>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</si>
  <si>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</si>
  <si>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</si>
  <si>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</si>
  <si>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</si>
  <si>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</si>
  <si>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</si>
  <si>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</si>
  <si>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</si>
  <si>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</si>
  <si>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</si>
  <si>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</si>
  <si>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</si>
  <si>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</si>
  <si>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</si>
  <si>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</si>
  <si>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</si>
  <si>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</si>
  <si>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</si>
  <si>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</si>
  <si>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</si>
  <si>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</si>
  <si>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</si>
  <si>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</si>
  <si>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</si>
  <si>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</si>
  <si>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</si>
  <si>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</si>
  <si>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</si>
  <si>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</si>
  <si>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</si>
  <si>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</si>
  <si>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</si>
  <si>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</si>
  <si>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</si>
  <si>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</si>
  <si>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</si>
  <si>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</si>
  <si>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</si>
  <si>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</si>
  <si>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</si>
  <si>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</si>
  <si>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</si>
  <si>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</si>
  <si>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</si>
  <si>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</si>
  <si>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</si>
  <si>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</si>
  <si>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</si>
  <si>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</si>
  <si>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</si>
  <si>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</si>
  <si>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</si>
  <si>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</si>
  <si>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</si>
  <si>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</si>
  <si>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</si>
  <si>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</si>
  <si>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</si>
  <si>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</si>
  <si>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</si>
  <si>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</si>
  <si>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</si>
  <si>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</si>
  <si>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</si>
  <si>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</si>
  <si>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</si>
  <si>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</si>
  <si>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</si>
  <si>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</si>
  <si>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</si>
  <si>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</si>
  <si>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</si>
  <si>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</si>
  <si>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</si>
  <si>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</si>
  <si>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</si>
  <si>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</si>
  <si>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</si>
  <si>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</si>
  <si>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</si>
  <si>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</si>
  <si>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</si>
  <si>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</si>
  <si>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</si>
  <si>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</si>
  <si>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</si>
  <si>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</si>
  <si>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</si>
  <si>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</si>
  <si>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</si>
  <si>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</si>
  <si>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</si>
  <si>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</si>
  <si>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</si>
  <si>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</si>
  <si>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</si>
  <si>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</si>
  <si>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</si>
  <si>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</si>
  <si>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</si>
  <si>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</si>
  <si>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</si>
  <si>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</si>
  <si>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</si>
  <si>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</si>
  <si>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</si>
  <si>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</si>
  <si>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</si>
  <si>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</si>
  <si>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</si>
  <si>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</si>
  <si>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</si>
  <si>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</si>
  <si>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</si>
  <si>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</si>
  <si>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</si>
  <si>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</si>
  <si>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</si>
  <si>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</si>
  <si>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</si>
  <si>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</si>
  <si>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</si>
  <si>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</si>
  <si>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</si>
  <si>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</si>
  <si>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</si>
  <si>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</si>
  <si>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</si>
  <si>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</si>
  <si>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</si>
  <si>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</si>
  <si>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</si>
  <si>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</si>
  <si>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</si>
  <si>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</si>
  <si>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</si>
  <si>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</si>
  <si>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</si>
  <si>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</si>
  <si>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</si>
  <si>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</si>
  <si>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</si>
  <si>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</si>
  <si>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</si>
  <si>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</si>
  <si>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</si>
  <si>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</si>
  <si>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</si>
  <si>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</si>
  <si>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</si>
  <si>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</si>
  <si>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</si>
  <si>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</si>
  <si>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</si>
  <si>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</si>
  <si>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</si>
  <si>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</si>
  <si>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</si>
  <si>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</si>
  <si>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</si>
  <si>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</si>
  <si>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</si>
  <si>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</si>
  <si>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</si>
  <si>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</si>
  <si>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</si>
  <si>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</si>
  <si>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</si>
  <si>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</si>
  <si>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</si>
  <si>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</si>
  <si>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</si>
  <si>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</si>
  <si>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</si>
  <si>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</si>
  <si>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</si>
  <si>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</si>
  <si>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</si>
  <si>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</si>
  <si>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</si>
  <si>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</si>
  <si>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</si>
  <si>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</si>
  <si>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</si>
  <si>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</si>
  <si>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</si>
  <si>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</si>
  <si>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</si>
  <si>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</si>
  <si>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</si>
  <si>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</si>
  <si>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</si>
  <si>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</si>
  <si>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</si>
  <si>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</si>
  <si>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</si>
  <si>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</si>
  <si>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</si>
  <si>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</si>
  <si>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</si>
  <si>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</si>
  <si>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</si>
  <si>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</si>
  <si>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</si>
  <si>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</si>
  <si>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</si>
  <si>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</si>
  <si>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</si>
  <si>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</si>
  <si>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</si>
  <si>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</si>
  <si>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</si>
  <si>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</si>
  <si>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</si>
  <si>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</si>
  <si>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</si>
  <si>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</si>
  <si>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</si>
  <si>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</si>
  <si>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</si>
  <si>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</si>
  <si>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</si>
  <si>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</si>
  <si>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</si>
  <si>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</si>
  <si>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</si>
  <si>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</si>
  <si>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</si>
  <si>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</si>
  <si>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</si>
  <si>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</si>
  <si>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</si>
  <si>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</si>
  <si>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</si>
  <si>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</si>
  <si>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</si>
  <si>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</si>
  <si>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</si>
  <si>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</si>
  <si>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</si>
  <si>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</si>
  <si>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</si>
  <si>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</si>
  <si>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</si>
  <si>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</si>
  <si>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</si>
  <si>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</si>
  <si>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</si>
  <si>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</si>
  <si>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</si>
  <si>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</si>
  <si>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</si>
  <si>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</si>
  <si>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</si>
  <si>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</si>
  <si>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</si>
  <si>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</si>
  <si>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</si>
  <si>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</si>
  <si>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</si>
  <si>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</si>
  <si>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</si>
  <si>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</si>
  <si>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</si>
  <si>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</si>
  <si>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</si>
  <si>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</si>
  <si>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</si>
  <si>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</si>
  <si>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</si>
  <si>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</si>
  <si>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</si>
  <si>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</si>
  <si>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</si>
  <si>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</si>
  <si>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</si>
  <si>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</si>
  <si>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</si>
  <si>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</si>
  <si>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</si>
  <si>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</si>
  <si>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</si>
  <si>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</si>
  <si>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</si>
  <si>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</si>
  <si>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</si>
  <si>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</si>
  <si>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</si>
  <si>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</si>
  <si>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</si>
  <si>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</si>
  <si>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</si>
  <si>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</si>
  <si>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</si>
  <si>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</si>
  <si>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</si>
  <si>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</si>
  <si>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</si>
  <si>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</si>
  <si>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</si>
  <si>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</si>
  <si>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</si>
  <si>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</si>
  <si>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</si>
  <si>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</si>
  <si>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</si>
  <si>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</si>
  <si>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</si>
  <si>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</si>
  <si>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</si>
  <si>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</si>
  <si>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</si>
  <si>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</si>
  <si>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</si>
  <si>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</si>
  <si>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</si>
  <si>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</si>
  <si>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</si>
  <si>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</si>
  <si>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</si>
  <si>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</si>
  <si>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</si>
  <si>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</si>
  <si>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</si>
  <si>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</si>
  <si>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</si>
  <si>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</si>
  <si>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</si>
  <si>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</si>
  <si>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</si>
  <si>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</si>
  <si>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</si>
  <si>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</si>
  <si>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</si>
  <si>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</si>
  <si>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</si>
  <si>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</si>
  <si>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</si>
  <si>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</si>
  <si>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</si>
  <si>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</si>
  <si>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</si>
  <si>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</si>
  <si>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</si>
  <si>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</si>
  <si>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</si>
  <si>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</si>
  <si>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</si>
  <si>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</si>
  <si>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</si>
  <si>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</si>
  <si>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</si>
  <si>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</si>
  <si>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</si>
  <si>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</si>
  <si>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</si>
  <si>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</si>
  <si>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</si>
  <si>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</si>
  <si>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</si>
  <si>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</si>
  <si>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</si>
  <si>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</si>
  <si>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</si>
  <si>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</si>
  <si>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</si>
  <si>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</si>
  <si>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</si>
  <si>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</si>
  <si>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</si>
  <si>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</si>
  <si>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</si>
  <si>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</si>
  <si>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</si>
  <si>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</si>
  <si>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</si>
  <si>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</si>
  <si>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</si>
  <si>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</si>
  <si>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</si>
  <si>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</si>
  <si>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</si>
  <si>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</si>
  <si>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</si>
  <si>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</si>
  <si>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</si>
  <si>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</si>
  <si>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</si>
  <si>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</si>
  <si>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</si>
  <si>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</si>
  <si>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</si>
  <si>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</si>
  <si>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</si>
  <si>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</si>
  <si>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</si>
  <si>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</si>
  <si>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</si>
  <si>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</si>
  <si>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</si>
  <si>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</si>
  <si>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</si>
  <si>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</si>
  <si>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</si>
  <si>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</si>
  <si>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</si>
  <si>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</si>
  <si>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</si>
  <si>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</si>
  <si>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</si>
  <si>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</si>
  <si>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</si>
  <si>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</si>
  <si>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</si>
  <si>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</si>
  <si>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</si>
  <si>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</si>
  <si>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</si>
  <si>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</si>
  <si>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</si>
  <si>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</si>
  <si>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</si>
  <si>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</si>
  <si>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</si>
  <si>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</si>
  <si>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</si>
  <si>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</si>
  <si>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</si>
  <si>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</si>
  <si>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</si>
  <si>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</si>
  <si>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</si>
  <si>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</si>
  <si>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</si>
  <si>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</si>
  <si>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</si>
  <si>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</si>
  <si>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</si>
  <si>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</si>
  <si>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</si>
  <si>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</si>
  <si>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</si>
  <si>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</si>
  <si>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</si>
  <si>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</si>
  <si>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</si>
  <si>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</si>
  <si>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</si>
  <si>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</si>
  <si>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</si>
  <si>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</si>
  <si>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</si>
  <si>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</si>
  <si>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</si>
  <si>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</si>
  <si>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</si>
  <si>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</si>
  <si>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</si>
  <si>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</si>
  <si>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</si>
  <si>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</si>
  <si>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</si>
  <si>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</si>
  <si>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</si>
  <si>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</si>
  <si>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</si>
  <si>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</si>
  <si>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</si>
  <si>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</si>
  <si>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</si>
  <si>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</si>
  <si>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</si>
  <si>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</si>
  <si>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</si>
  <si>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</si>
  <si>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</si>
  <si>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</si>
  <si>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</si>
  <si>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</si>
  <si>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</si>
  <si>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</si>
  <si>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</si>
  <si>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</si>
  <si>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</si>
  <si>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</si>
  <si>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</si>
  <si>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</si>
  <si>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</si>
  <si>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</si>
  <si>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</si>
  <si>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</si>
  <si>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</si>
  <si>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</si>
  <si>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</si>
  <si>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</si>
  <si>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</si>
  <si>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</si>
  <si>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</si>
  <si>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</si>
  <si>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</si>
  <si>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</si>
  <si>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</si>
  <si>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</si>
  <si>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</si>
  <si>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</si>
  <si>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</si>
  <si>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</si>
  <si>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</si>
  <si>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</si>
  <si>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</si>
  <si>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</si>
  <si>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</si>
  <si>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</si>
  <si>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</si>
  <si>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</si>
  <si>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</si>
  <si>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</si>
  <si>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</si>
  <si>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</si>
  <si>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</si>
  <si>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</si>
  <si>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</si>
  <si>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</si>
  <si>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</si>
  <si>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</si>
  <si>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</si>
  <si>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</si>
  <si>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</si>
  <si>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</si>
  <si>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</si>
  <si>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</si>
  <si>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</si>
  <si>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</si>
  <si>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</si>
  <si>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</si>
  <si>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</si>
  <si>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</si>
  <si>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</si>
  <si>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</si>
  <si>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</si>
  <si>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</si>
  <si>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</si>
  <si>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</si>
  <si>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</si>
  <si>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</si>
  <si>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</si>
  <si>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</si>
  <si>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</si>
  <si>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</si>
  <si>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</si>
  <si>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</si>
  <si>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</si>
  <si>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</si>
  <si>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</si>
  <si>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</si>
  <si>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</si>
  <si>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</si>
  <si>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</si>
  <si>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</si>
  <si>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</si>
  <si>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</si>
  <si>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</si>
  <si>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</si>
  <si>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</si>
  <si>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</si>
  <si>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</si>
  <si>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</si>
  <si>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</si>
  <si>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</si>
  <si>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</si>
  <si>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</si>
  <si>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</si>
  <si>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</si>
  <si>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</si>
  <si>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</si>
  <si>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</si>
  <si>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</si>
  <si>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</si>
  <si>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</si>
  <si>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</si>
  <si>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</si>
  <si>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</si>
  <si>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</si>
  <si>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</si>
  <si>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</si>
  <si>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</si>
  <si>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</si>
  <si>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</si>
  <si>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</si>
  <si>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</si>
  <si>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</si>
  <si>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</si>
  <si>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</si>
  <si>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</si>
  <si>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</si>
  <si>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</si>
  <si>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</si>
  <si>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</si>
  <si>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</si>
  <si>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</si>
  <si>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</si>
  <si>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</si>
  <si>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</si>
  <si>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</si>
  <si>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</si>
  <si>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</si>
  <si>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</si>
  <si>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</si>
  <si>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</si>
  <si>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</si>
  <si>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</si>
  <si>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</si>
  <si>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</si>
  <si>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</si>
  <si>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</si>
  <si>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</si>
  <si>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</si>
  <si>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</si>
  <si>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</si>
  <si>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</si>
  <si>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</si>
  <si>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</si>
  <si>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</si>
  <si>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</si>
  <si>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</si>
  <si>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</si>
  <si>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</si>
  <si>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</si>
  <si>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</si>
  <si>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</si>
  <si>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</si>
  <si>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</si>
  <si>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</si>
  <si>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</si>
  <si>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</si>
  <si>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</si>
  <si>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</si>
  <si>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</si>
  <si>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</si>
  <si>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</si>
  <si>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</si>
  <si>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</si>
  <si>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</si>
  <si>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</si>
  <si>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</si>
  <si>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</si>
  <si>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</si>
  <si>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</si>
  <si>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</si>
  <si>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</si>
  <si>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</si>
  <si>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</si>
  <si>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</si>
  <si>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</si>
  <si>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</si>
  <si>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</si>
  <si>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</si>
  <si>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</si>
  <si>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</si>
  <si>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</si>
  <si>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</si>
  <si>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</si>
  <si>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</si>
  <si>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</si>
  <si>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</si>
  <si>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</si>
  <si>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</si>
  <si>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</si>
  <si>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</si>
  <si>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</si>
  <si>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</si>
  <si>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</si>
  <si>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</si>
  <si>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</si>
  <si>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</si>
  <si>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</si>
  <si>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</si>
  <si>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</si>
  <si>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</si>
  <si>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</si>
  <si>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</si>
  <si>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</si>
  <si>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</si>
  <si>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</si>
  <si>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</si>
  <si>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</si>
  <si>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</si>
  <si>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</si>
  <si>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</si>
  <si>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</si>
  <si>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</si>
  <si>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</si>
  <si>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</si>
  <si>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</si>
  <si>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</si>
  <si>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</si>
  <si>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</si>
  <si>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</si>
  <si>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</si>
  <si>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</si>
  <si>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</si>
  <si>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</si>
  <si>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</si>
  <si>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</si>
  <si>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</si>
  <si>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</si>
  <si>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</si>
  <si>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</si>
  <si>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</si>
  <si>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</si>
  <si>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</si>
  <si>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</si>
  <si>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</si>
  <si>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</si>
  <si>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</si>
  <si>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</si>
  <si>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</si>
  <si>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</si>
  <si>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</si>
  <si>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</si>
  <si>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</si>
  <si>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</si>
  <si>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</si>
  <si>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</si>
  <si>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</si>
  <si>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</si>
  <si>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</si>
  <si>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</si>
  <si>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</si>
  <si>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</si>
  <si>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</si>
  <si>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</si>
  <si>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</si>
  <si>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</si>
  <si>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</si>
  <si>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</si>
  <si>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</si>
  <si>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</si>
  <si>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</si>
  <si>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</si>
  <si>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</si>
  <si>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</si>
  <si>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</si>
  <si>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</si>
  <si>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</si>
  <si>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</si>
  <si>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</si>
  <si>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</si>
  <si>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</si>
  <si>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</si>
  <si>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</si>
  <si>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</si>
  <si>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</si>
  <si>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</si>
  <si>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</si>
  <si>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</si>
  <si>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</si>
  <si>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</si>
  <si>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</si>
  <si>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</si>
  <si>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</si>
  <si>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</si>
  <si>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</si>
  <si>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</si>
  <si>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</si>
  <si>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</si>
  <si>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</si>
  <si>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</si>
  <si>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</si>
  <si>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</si>
  <si>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</si>
  <si>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</si>
  <si>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</si>
  <si>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</si>
  <si>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</si>
  <si>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</si>
  <si>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</si>
  <si>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</si>
  <si>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</si>
  <si>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</si>
  <si>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</si>
  <si>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</si>
  <si>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</si>
  <si>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</si>
  <si>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</si>
  <si>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</si>
  <si>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</si>
  <si>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</si>
  <si>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</si>
  <si>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</si>
  <si>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</si>
  <si>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</si>
  <si>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</si>
  <si>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</si>
  <si>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</si>
  <si>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</si>
  <si>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</si>
  <si>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</si>
  <si>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</si>
  <si>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</si>
  <si>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</si>
  <si>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</si>
  <si>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</si>
  <si>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</si>
  <si>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</si>
  <si>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</si>
  <si>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</si>
  <si>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</si>
  <si>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</si>
  <si>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</si>
  <si>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</si>
  <si>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</si>
  <si>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</si>
  <si>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</si>
  <si>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</si>
  <si>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</si>
  <si>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</si>
  <si>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</si>
  <si>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</si>
  <si>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</si>
  <si>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</si>
  <si>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</si>
  <si>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</si>
  <si>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</si>
  <si>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</si>
  <si>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</si>
  <si>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</si>
  <si>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</si>
  <si>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</si>
  <si>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</si>
  <si>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</si>
  <si>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</si>
  <si>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</si>
  <si>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</si>
  <si>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</si>
  <si>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</si>
  <si>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</si>
  <si>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</si>
  <si>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</si>
  <si>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</si>
  <si>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</si>
  <si>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</si>
  <si>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</si>
  <si>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</si>
  <si>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</si>
  <si>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</si>
  <si>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</si>
  <si>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</si>
  <si>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</si>
  <si>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</si>
  <si>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</si>
  <si>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</si>
  <si>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</si>
  <si>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</si>
  <si>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</si>
  <si>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</si>
  <si>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</si>
  <si>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</si>
  <si>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</si>
  <si>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</si>
  <si>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</si>
  <si>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</si>
  <si>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</si>
  <si>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</si>
  <si>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</si>
  <si>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</si>
  <si>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</si>
  <si>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</si>
  <si>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</si>
  <si>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</si>
  <si>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</si>
  <si>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</si>
  <si>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</si>
  <si>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</si>
  <si>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</si>
  <si>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</si>
  <si>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</si>
  <si>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</si>
  <si>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</si>
  <si>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</si>
  <si>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</si>
  <si>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</si>
  <si>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</si>
  <si>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</si>
  <si>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</si>
  <si>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</si>
  <si>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</si>
  <si>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</si>
  <si>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</si>
  <si>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</si>
  <si>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</si>
  <si>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</si>
  <si>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</si>
  <si>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</si>
  <si>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</si>
  <si>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</si>
  <si>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</si>
  <si>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</si>
  <si>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</si>
  <si>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</si>
  <si>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</si>
  <si>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</si>
  <si>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</si>
  <si>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</si>
  <si>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</si>
  <si>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</si>
  <si>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</si>
  <si>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</si>
  <si>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</si>
  <si>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</si>
  <si>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</si>
  <si>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</si>
  <si>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</si>
  <si>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</si>
  <si>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</si>
  <si>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</si>
  <si>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</si>
  <si>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</si>
  <si>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</si>
  <si>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</si>
  <si>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</si>
  <si>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</si>
  <si>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</si>
  <si>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</si>
  <si>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</si>
  <si>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</si>
  <si>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</si>
  <si>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</si>
  <si>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</si>
  <si>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</si>
  <si>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</si>
  <si>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</si>
  <si>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</si>
  <si>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</si>
  <si>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</si>
  <si>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</si>
  <si>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</si>
  <si>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</si>
  <si>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</si>
  <si>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</si>
  <si>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</si>
  <si>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</si>
  <si>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</si>
  <si>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</si>
  <si>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</si>
  <si>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</si>
  <si>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</si>
  <si>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</si>
  <si>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</si>
  <si>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</si>
  <si>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</si>
  <si>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</si>
  <si>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</si>
  <si>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</si>
  <si>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</si>
  <si>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</si>
  <si>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</si>
  <si>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</si>
  <si>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</si>
  <si>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</si>
  <si>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</si>
  <si>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</si>
  <si>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</si>
  <si>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</si>
  <si>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</si>
  <si>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</si>
  <si>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</si>
  <si>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</si>
  <si>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</si>
  <si>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</si>
  <si>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</si>
  <si>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</si>
  <si>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</si>
  <si>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</si>
  <si>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</si>
  <si>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</si>
  <si>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</si>
  <si>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</si>
  <si>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</si>
  <si>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</si>
  <si>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</si>
  <si>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</si>
  <si>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</si>
  <si>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</si>
  <si>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</si>
  <si>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</si>
  <si>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</si>
  <si>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</si>
  <si>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</si>
  <si>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</si>
  <si>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</si>
  <si>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</si>
  <si>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</si>
  <si>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</si>
  <si>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</si>
  <si>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</si>
  <si>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</si>
  <si>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</si>
  <si>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</si>
  <si>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</si>
  <si>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</si>
  <si>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</si>
  <si>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</si>
  <si>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</si>
  <si>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</si>
  <si>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</si>
  <si>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</si>
  <si>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</si>
  <si>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</si>
  <si>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</si>
  <si>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</si>
  <si>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</si>
  <si>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</si>
  <si>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</si>
  <si>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</si>
  <si>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</si>
  <si>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</si>
  <si>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</si>
  <si>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</si>
  <si>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</si>
  <si>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</si>
  <si>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</si>
  <si>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</si>
  <si>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</si>
  <si>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</si>
  <si>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</si>
  <si>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</si>
  <si>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</si>
  <si>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</si>
  <si>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</si>
  <si>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</si>
  <si>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</si>
  <si>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</si>
  <si>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</si>
  <si>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</si>
  <si>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</si>
  <si>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</si>
  <si>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</si>
  <si>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</si>
  <si>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</si>
  <si>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</si>
  <si>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</si>
  <si>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</si>
  <si>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</si>
  <si>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</si>
  <si>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</si>
  <si>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</si>
  <si>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</si>
  <si>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</si>
  <si>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</si>
  <si>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</si>
  <si>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</si>
  <si>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</si>
  <si>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</si>
  <si>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</si>
  <si>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</si>
  <si>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</si>
  <si>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</si>
  <si>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</si>
  <si>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</si>
  <si>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</si>
  <si>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</si>
  <si>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</si>
  <si>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</si>
  <si>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</si>
  <si>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</si>
  <si>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</si>
  <si>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</si>
  <si>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</si>
  <si>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</si>
  <si>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</si>
  <si>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</si>
  <si>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</si>
  <si>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</si>
  <si>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</si>
  <si>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</si>
  <si>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</si>
  <si>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</si>
  <si>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</si>
  <si>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</si>
  <si>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</si>
  <si>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</si>
  <si>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</si>
  <si>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</si>
  <si>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</si>
  <si>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</si>
  <si>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</si>
  <si>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</si>
  <si>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</si>
  <si>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</si>
  <si>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</si>
  <si>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</si>
  <si>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</si>
  <si>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</si>
  <si>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</si>
  <si>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</si>
  <si>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</si>
  <si>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</si>
  <si>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</si>
  <si>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</si>
  <si>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</si>
  <si>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</si>
  <si>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</si>
  <si>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</si>
  <si>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</si>
  <si>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</si>
  <si>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</si>
  <si>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</si>
  <si>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</si>
  <si>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</si>
  <si>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</si>
  <si>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</si>
  <si>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</si>
  <si>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</si>
  <si>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</si>
  <si>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</si>
  <si>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</si>
  <si>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</si>
  <si>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</si>
  <si>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</si>
  <si>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</si>
  <si>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</si>
  <si>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</si>
  <si>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</si>
  <si>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</si>
  <si>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</si>
  <si>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</si>
  <si>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</si>
  <si>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</si>
  <si>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</si>
  <si>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</si>
  <si>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</si>
  <si>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</si>
  <si>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</si>
  <si>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</si>
  <si>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</si>
  <si>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</si>
  <si>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</si>
  <si>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</si>
  <si>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</si>
  <si>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</si>
  <si>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</si>
  <si>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</si>
  <si>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</si>
  <si>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</si>
  <si>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</si>
  <si>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</si>
  <si>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</si>
  <si>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</si>
  <si>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</si>
  <si>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</si>
  <si>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</si>
  <si>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</si>
  <si>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</si>
  <si>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</si>
  <si>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</si>
  <si>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</si>
  <si>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</si>
  <si>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</si>
  <si>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</si>
  <si>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</si>
  <si>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</si>
  <si>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</si>
  <si>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</si>
  <si>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</si>
  <si>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</si>
  <si>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</si>
  <si>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</si>
  <si>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</si>
  <si>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</si>
  <si>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</si>
  <si>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</si>
  <si>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</si>
  <si>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</si>
  <si>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</si>
  <si>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</si>
  <si>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</si>
  <si>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</si>
  <si>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</si>
  <si>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</si>
  <si>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</si>
  <si>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</si>
  <si>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</si>
  <si>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</si>
  <si>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</si>
  <si>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</si>
  <si>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</si>
  <si>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</si>
  <si>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</si>
  <si>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</si>
  <si>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</si>
  <si>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</si>
  <si>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</si>
  <si>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</si>
  <si>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</si>
  <si>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</si>
  <si>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</si>
  <si>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</si>
  <si>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</si>
  <si>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</si>
  <si>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</si>
  <si>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</si>
  <si>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</si>
  <si>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</si>
  <si>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</si>
  <si>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</si>
  <si>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</si>
  <si>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</si>
  <si>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</si>
  <si>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</si>
  <si>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</si>
  <si>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</si>
  <si>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</si>
  <si>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</si>
  <si>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</si>
  <si>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</si>
  <si>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</si>
  <si>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</si>
  <si>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</si>
  <si>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</si>
  <si>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</si>
  <si>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</si>
  <si>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</si>
  <si>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</si>
  <si>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</si>
  <si>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</si>
  <si>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</si>
  <si>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</si>
  <si>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</si>
  <si>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</si>
  <si>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</si>
  <si>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</si>
  <si>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</si>
  <si>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</si>
  <si>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</si>
  <si>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</si>
  <si>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</si>
  <si>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</si>
  <si>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</si>
  <si>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</si>
  <si>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</si>
  <si>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</si>
  <si>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</si>
  <si>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</si>
  <si>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</si>
  <si>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</si>
  <si>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</si>
  <si>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</si>
  <si>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</si>
  <si>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</si>
  <si>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</si>
  <si>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</si>
  <si>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</si>
  <si>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</si>
  <si>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</si>
  <si>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</si>
  <si>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</si>
  <si>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</si>
  <si>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</si>
  <si>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</si>
  <si>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</si>
  <si>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</si>
  <si>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</si>
  <si>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</si>
  <si>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</si>
  <si>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</si>
  <si>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</si>
  <si>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</si>
  <si>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</si>
  <si>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</si>
  <si>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</si>
  <si>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</si>
  <si>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</si>
  <si>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</si>
  <si>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</si>
  <si>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</si>
  <si>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</si>
  <si>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</si>
  <si>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</si>
  <si>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</si>
  <si>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</si>
  <si>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</si>
  <si>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</si>
  <si>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</si>
  <si>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</si>
  <si>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</si>
  <si>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</si>
  <si>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</si>
  <si>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</si>
  <si>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</si>
  <si>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</si>
  <si>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</si>
  <si>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</si>
  <si>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</si>
  <si>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</si>
  <si>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</si>
  <si>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</si>
  <si>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</si>
  <si>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</si>
  <si>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</si>
  <si>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</si>
  <si>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</si>
  <si>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</si>
  <si>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</si>
  <si>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</si>
  <si>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</si>
  <si>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</si>
  <si>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</si>
  <si>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</si>
  <si>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</si>
  <si>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</si>
  <si>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</si>
  <si>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</si>
  <si>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</si>
  <si>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</si>
  <si>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</si>
  <si>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</si>
  <si>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</si>
  <si>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</si>
  <si>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</si>
  <si>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</si>
  <si>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</si>
  <si>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</si>
  <si>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</si>
  <si>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</si>
  <si>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</si>
  <si>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</si>
  <si>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</si>
  <si>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</si>
  <si>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</si>
  <si>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</si>
  <si>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</si>
  <si>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</si>
  <si>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</si>
  <si>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</si>
  <si>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</si>
  <si>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</si>
  <si>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</si>
  <si>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</si>
  <si>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</si>
  <si>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</si>
  <si>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</si>
  <si>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</si>
  <si>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</si>
  <si>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</si>
  <si>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</si>
  <si>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</si>
  <si>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</si>
  <si>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</si>
  <si>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</si>
  <si>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</si>
  <si>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</si>
  <si>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</si>
  <si>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</si>
  <si>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</si>
  <si>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</si>
  <si>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</si>
  <si>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</si>
  <si>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</si>
  <si>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</si>
  <si>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</si>
  <si>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</si>
  <si>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</si>
  <si>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</si>
  <si>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</si>
  <si>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</si>
  <si>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</si>
  <si>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</si>
  <si>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</si>
  <si>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</si>
  <si>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</si>
  <si>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</si>
  <si>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</si>
  <si>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</si>
  <si>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</si>
  <si>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</si>
  <si>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</si>
  <si>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</si>
  <si>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</si>
  <si>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</si>
  <si>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</si>
  <si>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</si>
  <si>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</si>
  <si>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</si>
  <si>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</si>
  <si>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</si>
  <si>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</si>
  <si>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</si>
  <si>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</si>
  <si>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</si>
  <si>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</si>
  <si>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</si>
  <si>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</si>
  <si>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</si>
  <si>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</si>
  <si>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</si>
  <si>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</si>
  <si>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</si>
  <si>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</si>
  <si>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</si>
  <si>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</si>
  <si>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</si>
  <si>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</si>
  <si>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</si>
  <si>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</si>
  <si>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</si>
  <si>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</si>
  <si>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</si>
  <si>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</si>
  <si>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</si>
  <si>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</si>
  <si>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</si>
  <si>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</si>
  <si>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</si>
  <si>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</si>
  <si>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</si>
  <si>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</si>
  <si>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</si>
  <si>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</si>
  <si>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</si>
  <si>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</si>
  <si>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</si>
  <si>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</si>
  <si>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</si>
  <si>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</si>
  <si>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</si>
  <si>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</si>
  <si>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</si>
  <si>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</si>
  <si>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</si>
  <si>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</si>
  <si>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</si>
  <si>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</si>
  <si>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</si>
  <si>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</si>
  <si>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</si>
  <si>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</si>
  <si>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</si>
  <si>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</si>
  <si>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</si>
  <si>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</si>
  <si>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</si>
  <si>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</si>
  <si>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</si>
  <si>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</si>
  <si>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</si>
  <si>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</si>
  <si>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</si>
  <si>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</si>
  <si>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</si>
  <si>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</si>
  <si>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</si>
  <si>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</si>
  <si>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</si>
  <si>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</si>
  <si>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</si>
  <si>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</si>
  <si>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</si>
  <si>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</si>
  <si>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</si>
  <si>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</si>
  <si>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</si>
  <si>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</si>
  <si>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</si>
  <si>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</si>
  <si>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</si>
  <si>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</si>
  <si>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</si>
  <si>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</si>
  <si>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</si>
  <si>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</si>
  <si>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</si>
  <si>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</si>
  <si>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</si>
  <si>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</si>
  <si>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</si>
  <si>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</si>
  <si>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</si>
  <si>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</si>
  <si>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</si>
  <si>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</si>
  <si>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</si>
  <si>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</si>
  <si>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</si>
  <si>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</si>
  <si>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</si>
  <si>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</si>
  <si>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</si>
  <si>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</si>
  <si>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</si>
  <si>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</si>
  <si>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</si>
  <si>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</si>
  <si>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</si>
  <si>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</si>
  <si>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</si>
  <si>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</si>
  <si>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</si>
  <si>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</si>
  <si>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</si>
  <si>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</si>
  <si>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</si>
  <si>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</si>
  <si>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</si>
  <si>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</si>
  <si>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</si>
  <si>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</si>
  <si>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</si>
  <si>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</si>
  <si>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</si>
  <si>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</si>
  <si>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</si>
  <si>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</si>
  <si>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</si>
  <si>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</si>
  <si>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</si>
  <si>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</si>
  <si>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</si>
  <si>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</si>
  <si>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</si>
  <si>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</si>
  <si>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</si>
  <si>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</si>
  <si>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</si>
  <si>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</si>
  <si>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</si>
  <si>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</si>
  <si>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</si>
  <si>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</si>
  <si>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</si>
  <si>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</si>
  <si>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</si>
  <si>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</si>
  <si>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</si>
  <si>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</si>
  <si>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</si>
  <si>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</si>
  <si>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</si>
  <si>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</si>
  <si>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</si>
  <si>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</si>
  <si>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</si>
  <si>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</si>
  <si>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</si>
  <si>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</si>
  <si>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</si>
  <si>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</si>
  <si>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</si>
  <si>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</si>
  <si>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</si>
  <si>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</si>
  <si>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</si>
  <si>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</si>
  <si>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</si>
  <si>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</si>
  <si>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</si>
  <si>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</si>
  <si>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</si>
  <si>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</si>
  <si>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</si>
  <si>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</si>
  <si>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</si>
  <si>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</si>
  <si>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</si>
  <si>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</si>
  <si>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</si>
  <si>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</si>
  <si>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</si>
  <si>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</si>
  <si>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</si>
  <si>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</si>
  <si>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</si>
  <si>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</si>
  <si>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</si>
  <si>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</si>
  <si>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</si>
  <si>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</si>
  <si>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</si>
  <si>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</si>
  <si>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</si>
  <si>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</si>
  <si>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</si>
  <si>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</si>
  <si>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</si>
  <si>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</si>
  <si>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</si>
  <si>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</si>
  <si>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</si>
  <si>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</si>
  <si>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</si>
  <si>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</si>
  <si>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</si>
  <si>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</si>
  <si>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</si>
  <si>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</si>
  <si>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</si>
  <si>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</si>
  <si>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</si>
  <si>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</si>
  <si>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</si>
  <si>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</si>
  <si>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</si>
  <si>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</si>
  <si>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</si>
  <si>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</si>
  <si>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</si>
  <si>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</si>
  <si>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</si>
  <si>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</si>
  <si>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</si>
  <si>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</si>
  <si>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</si>
  <si>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</si>
  <si>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</si>
  <si>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</si>
  <si>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</si>
  <si>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</si>
  <si>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</si>
  <si>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</si>
  <si>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</si>
  <si>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</si>
  <si>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</si>
  <si>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</si>
  <si>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</si>
  <si>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</si>
  <si>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</si>
  <si>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</si>
  <si>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</si>
  <si>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</si>
  <si>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</si>
  <si>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</si>
  <si>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</si>
  <si>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</si>
  <si>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</si>
  <si>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</si>
  <si>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</si>
  <si>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</si>
  <si>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</si>
  <si>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</si>
  <si>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</si>
  <si>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</si>
  <si>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</si>
  <si>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</si>
  <si>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</si>
  <si>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</si>
  <si>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</si>
  <si>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</si>
  <si>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</si>
  <si>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</si>
  <si>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</si>
  <si>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</si>
  <si>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</si>
  <si>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</si>
  <si>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</si>
  <si>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</si>
  <si>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</si>
  <si>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</si>
  <si>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</si>
  <si>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</si>
  <si>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</si>
  <si>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</si>
  <si>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</si>
  <si>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</si>
  <si>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</si>
  <si>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</si>
  <si>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</si>
  <si>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</si>
  <si>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</si>
  <si>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</si>
  <si>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</si>
  <si>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</si>
  <si>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</si>
  <si>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</si>
  <si>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</si>
  <si>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</si>
  <si>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</si>
  <si>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</si>
  <si>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</si>
  <si>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</si>
  <si>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</si>
  <si>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</si>
  <si>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</si>
  <si>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</si>
  <si>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</si>
  <si>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</si>
  <si>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</si>
  <si>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</si>
  <si>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</si>
  <si>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</si>
  <si>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</si>
  <si>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</si>
  <si>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</si>
  <si>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</si>
  <si>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</si>
  <si>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</si>
  <si>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</si>
  <si>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</si>
  <si>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</si>
  <si>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</si>
  <si>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</si>
  <si>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</si>
  <si>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</si>
  <si>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</si>
  <si>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</si>
  <si>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</si>
  <si>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</si>
  <si>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</si>
  <si>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</si>
  <si>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</si>
  <si>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</si>
  <si>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</si>
  <si>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</si>
  <si>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</si>
  <si>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</si>
  <si>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</si>
  <si>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</si>
  <si>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</si>
  <si>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</si>
  <si>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</si>
  <si>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</si>
  <si>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</si>
  <si>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</si>
  <si>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</si>
  <si>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</si>
  <si>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</si>
  <si>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</si>
  <si>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</si>
  <si>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</si>
  <si>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</si>
  <si>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</si>
  <si>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</si>
  <si>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</si>
  <si>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</si>
  <si>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</si>
  <si>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</si>
  <si>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</si>
  <si>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</si>
  <si>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</si>
  <si>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</si>
  <si>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</si>
  <si>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</si>
  <si>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</si>
  <si>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</si>
  <si>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</si>
  <si>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</si>
  <si>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</si>
  <si>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</si>
  <si>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</si>
  <si>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</si>
  <si>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</si>
  <si>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</si>
  <si>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</si>
  <si>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</si>
  <si>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</si>
  <si>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</si>
  <si>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</si>
  <si>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</si>
  <si>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</si>
  <si>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</si>
  <si>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</si>
  <si>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</si>
  <si>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</si>
  <si>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</si>
  <si>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</si>
  <si>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</si>
  <si>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</si>
  <si>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</si>
  <si>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</si>
  <si>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</si>
  <si>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</si>
  <si>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</si>
  <si>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</si>
  <si>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</si>
  <si>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</si>
  <si>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</si>
  <si>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</si>
  <si>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</si>
  <si>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</si>
  <si>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</si>
  <si>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</si>
  <si>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</si>
  <si>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</si>
  <si>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</si>
  <si>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</si>
  <si>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</si>
  <si>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</si>
  <si>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</si>
  <si>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</si>
  <si>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</si>
  <si>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</si>
  <si>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</si>
  <si>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</si>
  <si>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</si>
  <si>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</si>
  <si>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</si>
  <si>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</si>
  <si>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</si>
  <si>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</si>
  <si>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</si>
  <si>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</si>
  <si>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</si>
  <si>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</si>
  <si>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</si>
  <si>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</si>
  <si>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</si>
  <si>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</si>
  <si>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</si>
  <si>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</si>
  <si>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</si>
  <si>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</si>
  <si>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</si>
  <si>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</si>
  <si>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</si>
  <si>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</si>
  <si>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</si>
  <si>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</si>
  <si>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</si>
  <si>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</si>
  <si>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</si>
  <si>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</si>
  <si>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</si>
  <si>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</si>
  <si>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</si>
  <si>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</si>
  <si>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</si>
  <si>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</si>
  <si>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</si>
  <si>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</si>
  <si>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</si>
  <si>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</si>
  <si>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</si>
  <si>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</si>
  <si>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</si>
  <si>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</si>
  <si>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</si>
  <si>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</si>
  <si>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</si>
  <si>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</si>
  <si>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</si>
  <si>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</si>
  <si>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</si>
  <si>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</si>
  <si>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</si>
  <si>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</si>
  <si>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</si>
  <si>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</si>
  <si>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</si>
  <si>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</si>
  <si>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</si>
  <si>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</si>
  <si>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</si>
  <si>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</si>
  <si>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</si>
  <si>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</si>
  <si>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</si>
  <si>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</si>
  <si>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</si>
  <si>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</si>
  <si>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</si>
  <si>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</si>
  <si>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</si>
  <si>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</si>
  <si>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</si>
  <si>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</si>
  <si>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</si>
  <si>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</si>
  <si>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</si>
  <si>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</si>
  <si>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</si>
  <si>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</si>
  <si>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</si>
  <si>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</si>
  <si>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</si>
  <si>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</si>
  <si>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</si>
  <si>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</si>
  <si>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</si>
  <si>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</si>
  <si>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</si>
  <si>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</si>
  <si>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</si>
  <si>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</si>
  <si>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</si>
  <si>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</si>
  <si>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</si>
  <si>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</si>
  <si>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</si>
  <si>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</si>
  <si>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</si>
  <si>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</si>
  <si>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</si>
  <si>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</si>
  <si>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</si>
  <si>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</si>
  <si>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</si>
  <si>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</si>
  <si>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</si>
  <si>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</si>
  <si>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</si>
  <si>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</si>
  <si>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</si>
  <si>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</si>
  <si>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</si>
  <si>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</si>
  <si>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</si>
  <si>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</si>
  <si>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</si>
  <si>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</si>
  <si>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</si>
  <si>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</si>
  <si>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</si>
  <si>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</si>
  <si>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</si>
  <si>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</si>
  <si>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</si>
  <si>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</si>
  <si>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</si>
  <si>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</si>
  <si>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</si>
  <si>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</si>
  <si>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</si>
  <si>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</si>
  <si>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</si>
  <si>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</si>
  <si>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</si>
  <si>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</si>
  <si>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</si>
  <si>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</si>
  <si>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</si>
  <si>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</si>
  <si>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</si>
  <si>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</si>
  <si>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</si>
  <si>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</si>
  <si>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</si>
  <si>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</si>
  <si>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</si>
  <si>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</si>
  <si>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</si>
  <si>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</si>
  <si>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</si>
  <si>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</si>
  <si>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</si>
  <si>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</si>
  <si>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</si>
  <si>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</si>
  <si>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</si>
  <si>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</si>
  <si>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</si>
  <si>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</si>
  <si>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</si>
  <si>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</si>
  <si>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</si>
  <si>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</si>
  <si>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</si>
  <si>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</si>
  <si>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</si>
  <si>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</si>
  <si>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</si>
  <si>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</si>
  <si>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</si>
  <si>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</si>
  <si>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</si>
  <si>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</si>
  <si>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</si>
  <si>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</si>
  <si>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</si>
  <si>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</si>
  <si>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</si>
  <si>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</si>
  <si>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</si>
  <si>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</si>
  <si>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</si>
  <si>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</si>
  <si>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</si>
  <si>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</si>
  <si>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</si>
  <si>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</si>
  <si>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</si>
  <si>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</si>
  <si>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</si>
  <si>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</si>
  <si>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</si>
  <si>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</si>
  <si>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</si>
  <si>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</si>
  <si>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</si>
  <si>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</si>
  <si>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</si>
  <si>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</si>
  <si>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</si>
  <si>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</si>
  <si>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</si>
  <si>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</si>
  <si>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</si>
  <si>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</si>
  <si>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</si>
  <si>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</si>
  <si>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</si>
  <si>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</si>
  <si>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</si>
  <si>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</si>
  <si>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</si>
  <si>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</si>
  <si>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</si>
  <si>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</si>
  <si>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</si>
  <si>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</si>
  <si>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</si>
  <si>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</si>
  <si>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</si>
  <si>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</si>
  <si>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</si>
  <si>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</si>
  <si>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</si>
  <si>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</si>
  <si>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</si>
  <si>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</si>
  <si>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</si>
  <si>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</si>
  <si>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</si>
  <si>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</si>
  <si>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</si>
  <si>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</si>
  <si>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</si>
  <si>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</si>
  <si>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</si>
  <si>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</si>
  <si>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</si>
  <si>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</si>
  <si>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</si>
  <si>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</si>
  <si>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</si>
  <si>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</si>
  <si>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</si>
  <si>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</si>
  <si>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</si>
  <si>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</si>
  <si>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</si>
  <si>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</si>
  <si>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</si>
  <si>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</si>
  <si>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</si>
  <si>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</si>
  <si>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</si>
  <si>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</si>
  <si>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</si>
  <si>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</si>
  <si>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</si>
  <si>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</si>
  <si>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</si>
  <si>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</si>
  <si>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</si>
  <si>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</si>
  <si>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</si>
  <si>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</si>
  <si>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</si>
  <si>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</si>
  <si>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</si>
  <si>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</si>
  <si>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</si>
  <si>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</si>
  <si>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</si>
  <si>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</si>
  <si>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</si>
  <si>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</si>
  <si>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</si>
  <si>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</si>
  <si>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</si>
  <si>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</si>
  <si>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</si>
  <si>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</si>
  <si>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</si>
  <si>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</si>
  <si>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</si>
  <si>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</si>
  <si>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</si>
  <si>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</si>
  <si>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</si>
  <si>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</si>
  <si>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</si>
  <si>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</si>
  <si>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</si>
  <si>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</si>
  <si>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</si>
  <si>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</si>
  <si>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</si>
  <si>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</si>
  <si>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</si>
  <si>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</si>
  <si>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</si>
  <si>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</si>
  <si>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</si>
  <si>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</si>
  <si>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</si>
  <si>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</si>
  <si>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</si>
  <si>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</si>
  <si>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</si>
  <si>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</si>
  <si>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</si>
  <si>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</si>
  <si>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</si>
  <si>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</si>
  <si>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</si>
  <si>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</si>
  <si>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</si>
  <si>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</si>
  <si>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</si>
  <si>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</si>
  <si>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</si>
  <si>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</si>
  <si>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</si>
  <si>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</si>
  <si>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</si>
  <si>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</si>
  <si>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</si>
  <si>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</si>
  <si>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</si>
  <si>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</si>
  <si>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</si>
  <si>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</si>
  <si>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</si>
  <si>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</si>
  <si>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</si>
  <si>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</si>
  <si>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</si>
  <si>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</si>
  <si>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</si>
  <si>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</si>
  <si>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</si>
  <si>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</si>
  <si>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</si>
  <si>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</si>
  <si>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</si>
  <si>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</si>
  <si>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</si>
  <si>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</si>
  <si>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</si>
  <si>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</si>
  <si>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</si>
  <si>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</si>
  <si>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</si>
  <si>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</si>
  <si>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</si>
  <si>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</si>
  <si>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</si>
  <si>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</si>
  <si>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</si>
  <si>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</si>
  <si>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</si>
  <si>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</si>
  <si>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</si>
  <si>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</si>
  <si>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</si>
  <si>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</si>
  <si>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</si>
  <si>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</si>
  <si>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</si>
  <si>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</si>
  <si>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</si>
  <si>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</si>
  <si>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</si>
  <si>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</si>
  <si>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</si>
  <si>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</si>
  <si>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</si>
  <si>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</si>
  <si>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</si>
  <si>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</si>
  <si>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</si>
  <si>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</si>
  <si>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</si>
  <si>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</si>
  <si>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</si>
  <si>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</si>
  <si>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</si>
  <si>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</si>
  <si>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</si>
  <si>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</si>
  <si>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</si>
  <si>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</si>
  <si>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</si>
  <si>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</si>
  <si>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</si>
  <si>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</si>
  <si>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</si>
  <si>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</si>
  <si>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</si>
  <si>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</si>
  <si>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</si>
  <si>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</si>
  <si>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</si>
  <si>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</si>
  <si>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</si>
  <si>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</si>
  <si>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</si>
  <si>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</si>
  <si>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</si>
  <si>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</si>
  <si>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</si>
  <si>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</si>
  <si>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</si>
  <si>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</si>
  <si>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</si>
  <si>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</si>
  <si>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</si>
  <si>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</si>
  <si>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</si>
  <si>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</si>
  <si>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</si>
  <si>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</si>
  <si>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</si>
  <si>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</si>
  <si>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</si>
  <si>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</si>
  <si>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</si>
  <si>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</si>
  <si>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</si>
  <si>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</si>
  <si>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</si>
  <si>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</si>
  <si>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</si>
  <si>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</si>
  <si>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</si>
  <si>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</si>
  <si>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</si>
  <si>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</si>
  <si>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</si>
  <si>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</si>
  <si>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</si>
  <si>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</si>
  <si>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</si>
  <si>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</si>
  <si>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</si>
  <si>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</si>
  <si>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</si>
  <si>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</si>
  <si>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</si>
  <si>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</si>
  <si>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</si>
  <si>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</si>
  <si>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</si>
  <si>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</si>
  <si>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</si>
  <si>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</si>
  <si>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</si>
  <si>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</si>
  <si>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</si>
  <si>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</si>
  <si>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</si>
  <si>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</si>
  <si>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</si>
  <si>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</si>
  <si>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</si>
  <si>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</si>
  <si>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</si>
  <si>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</si>
  <si>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</si>
  <si>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</si>
  <si>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</si>
  <si>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</si>
  <si>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</si>
  <si>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</si>
  <si>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</si>
  <si>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</si>
  <si>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</si>
  <si>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</si>
  <si>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</si>
  <si>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</si>
  <si>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</si>
  <si>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</si>
  <si>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</si>
  <si>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</si>
  <si>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</si>
  <si>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</si>
  <si>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</si>
  <si>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</si>
  <si>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</si>
  <si>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</si>
  <si>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</si>
  <si>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</si>
  <si>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</si>
  <si>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</si>
  <si>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</si>
  <si>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</si>
  <si>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</si>
  <si>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</si>
  <si>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</si>
  <si>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</si>
  <si>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</si>
  <si>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</si>
  <si>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</si>
  <si>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</si>
  <si>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</si>
  <si>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</si>
  <si>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</si>
  <si>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</si>
  <si>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</si>
  <si>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</si>
  <si>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</si>
  <si>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</si>
  <si>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</si>
  <si>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</si>
  <si>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</si>
  <si>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</si>
  <si>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</si>
  <si>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</si>
  <si>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</si>
  <si>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</si>
  <si>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</si>
  <si>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</si>
  <si>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</si>
  <si>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</si>
  <si>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</si>
  <si>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</si>
  <si>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</si>
  <si>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</si>
  <si>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</si>
  <si>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</si>
  <si>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</si>
  <si>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</si>
  <si>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</si>
  <si>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</si>
  <si>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</si>
  <si>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</si>
  <si>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</si>
  <si>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</si>
  <si>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</si>
  <si>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</si>
  <si>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</si>
  <si>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</si>
  <si>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</si>
  <si>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</si>
  <si>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</si>
  <si>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</si>
  <si>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</si>
  <si>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</si>
  <si>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</si>
  <si>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</si>
  <si>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</si>
  <si>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</si>
  <si>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</si>
  <si>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</si>
  <si>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</si>
  <si>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</si>
  <si>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</si>
  <si>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</si>
  <si>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</si>
  <si>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</si>
  <si>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</si>
  <si>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</si>
  <si>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</si>
  <si>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</si>
  <si>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</si>
  <si>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</si>
  <si>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</si>
  <si>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</si>
  <si>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</si>
  <si>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</si>
  <si>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</si>
  <si>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</si>
  <si>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</si>
  <si>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</si>
  <si>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</si>
  <si>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</si>
  <si>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</si>
  <si>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</si>
  <si>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</si>
  <si>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</si>
  <si>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</si>
  <si>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</si>
  <si>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</si>
  <si>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</si>
  <si>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</si>
  <si>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</si>
  <si>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</si>
  <si>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</si>
  <si>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</si>
  <si>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</si>
  <si>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</si>
  <si>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</si>
  <si>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</si>
  <si>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</si>
  <si>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</si>
  <si>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</si>
  <si>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</si>
  <si>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</si>
  <si>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</si>
  <si>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</si>
  <si>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</si>
  <si>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</si>
  <si>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</si>
  <si>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</si>
  <si>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</si>
  <si>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</si>
  <si>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</si>
  <si>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</si>
  <si>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</si>
  <si>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</si>
  <si>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</si>
  <si>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</si>
  <si>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</si>
  <si>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</si>
  <si>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</si>
  <si>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</si>
  <si>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</si>
  <si>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</si>
  <si>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</si>
  <si>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</si>
  <si>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</si>
  <si>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</si>
  <si>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</si>
  <si>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</si>
  <si>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</si>
  <si>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</si>
  <si>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</si>
  <si>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</si>
  <si>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</si>
  <si>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</si>
  <si>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</si>
  <si>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</si>
  <si>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</si>
  <si>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</si>
  <si>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</si>
  <si>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</si>
  <si>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</si>
  <si>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</si>
  <si>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</si>
  <si>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</si>
  <si>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</si>
  <si>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</si>
  <si>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</si>
  <si>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</si>
  <si>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</si>
  <si>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</si>
  <si>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</si>
  <si>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</si>
  <si>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</si>
  <si>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</si>
  <si>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</si>
  <si>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</si>
  <si>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</si>
  <si>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</si>
  <si>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</si>
  <si>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</si>
  <si>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</si>
  <si>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</si>
  <si>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</si>
  <si>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</si>
  <si>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</si>
  <si>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</si>
  <si>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</si>
  <si>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</si>
  <si>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</si>
  <si>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</si>
  <si>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</si>
  <si>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</si>
  <si>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</si>
  <si>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</si>
  <si>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</si>
  <si>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</si>
  <si>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</si>
  <si>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</si>
  <si>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</si>
  <si>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</si>
  <si>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</si>
  <si>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</si>
  <si>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</si>
  <si>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</si>
  <si>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</si>
  <si>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</si>
  <si>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</si>
  <si>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</si>
  <si>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</si>
  <si>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</si>
  <si>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</si>
  <si>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</si>
  <si>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</si>
  <si>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</si>
  <si>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</si>
  <si>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</si>
  <si>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</si>
  <si>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</si>
  <si>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</si>
  <si>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</si>
  <si>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</si>
  <si>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</si>
  <si>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</si>
  <si>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</si>
  <si>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</si>
  <si>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</si>
  <si>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</si>
  <si>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</si>
  <si>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</si>
  <si>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</si>
  <si>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</si>
  <si>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</si>
  <si>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</si>
  <si>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</si>
  <si>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</si>
  <si>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</si>
  <si>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</si>
  <si>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</si>
  <si>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</si>
  <si>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</si>
  <si>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</si>
  <si>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</si>
  <si>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</si>
  <si>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</si>
  <si>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</si>
  <si>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</si>
  <si>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</si>
  <si>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</si>
  <si>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</si>
  <si>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</si>
  <si>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</si>
  <si>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</si>
  <si>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</si>
  <si>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</si>
  <si>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</si>
  <si>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</si>
  <si>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</si>
  <si>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</si>
  <si>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</si>
  <si>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</si>
  <si>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</si>
  <si>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</si>
  <si>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</si>
  <si>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</si>
  <si>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</si>
  <si>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</si>
  <si>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</si>
  <si>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</si>
  <si>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</si>
  <si>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</si>
  <si>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</si>
  <si>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</si>
  <si>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</si>
  <si>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</si>
  <si>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</si>
  <si>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</si>
  <si>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</si>
  <si>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</si>
  <si>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</si>
  <si>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</si>
  <si>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</si>
  <si>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</si>
  <si>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</si>
  <si>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</si>
  <si>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</si>
  <si>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</si>
  <si>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</si>
  <si>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</si>
  <si>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</si>
  <si>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</si>
  <si>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</si>
  <si>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</si>
  <si>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</si>
  <si>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</si>
  <si>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</si>
  <si>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</si>
  <si>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</si>
  <si>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</si>
  <si>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</si>
  <si>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</si>
  <si>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</si>
  <si>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</si>
  <si>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</si>
  <si>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</si>
  <si>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</si>
  <si>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</si>
  <si>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</si>
  <si>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</si>
  <si>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</si>
  <si>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</si>
  <si>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</si>
  <si>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</si>
  <si>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</si>
  <si>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</si>
  <si>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</si>
  <si>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</si>
  <si>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</si>
  <si>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</si>
  <si>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</si>
  <si>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</si>
  <si>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</si>
  <si>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</si>
  <si>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</si>
  <si>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</si>
  <si>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</si>
  <si>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</si>
  <si>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</si>
  <si>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</si>
  <si>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</si>
  <si>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</si>
  <si>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</si>
  <si>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</si>
  <si>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</si>
  <si>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</si>
  <si>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</si>
  <si>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</si>
  <si>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</si>
  <si>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</si>
  <si>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</si>
  <si>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</si>
  <si>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</si>
  <si>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</si>
  <si>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</si>
  <si>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</si>
  <si>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</si>
  <si>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</si>
  <si>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</si>
  <si>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</si>
  <si>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</si>
  <si>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</si>
  <si>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</si>
  <si>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</si>
  <si>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</si>
  <si>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</si>
  <si>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</si>
  <si>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</si>
  <si>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</si>
  <si>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</si>
  <si>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</si>
  <si>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</si>
  <si>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</si>
  <si>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</si>
  <si>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</si>
  <si>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</si>
  <si>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</si>
  <si>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</si>
  <si>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</si>
  <si>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</si>
  <si>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</si>
  <si>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</si>
  <si>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</si>
  <si>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</si>
  <si>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</si>
  <si>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</si>
  <si>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</si>
  <si>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</si>
  <si>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</si>
  <si>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</si>
  <si>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</si>
  <si>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</si>
  <si>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</si>
  <si>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</si>
  <si>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</si>
  <si>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</si>
  <si>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</si>
  <si>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</si>
  <si>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</si>
  <si>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</si>
  <si>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</si>
  <si>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</si>
  <si>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</si>
  <si>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</si>
  <si>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</si>
  <si>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</si>
  <si>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</si>
  <si>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</si>
  <si>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</si>
  <si>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</si>
  <si>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</si>
  <si>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</si>
  <si>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</si>
  <si>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</si>
  <si>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</si>
  <si>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</si>
  <si>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</si>
  <si>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</si>
  <si>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</si>
  <si>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</si>
  <si>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</si>
  <si>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</si>
  <si>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</si>
  <si>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</si>
  <si>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</si>
  <si>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</si>
  <si>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</si>
  <si>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</si>
  <si>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</si>
  <si>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</si>
  <si>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</si>
  <si>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</si>
  <si>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</si>
  <si>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</si>
  <si>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</si>
  <si>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</si>
  <si>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</si>
  <si>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</si>
  <si>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</si>
  <si>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</si>
  <si>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</si>
  <si>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</si>
  <si>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</si>
  <si>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</si>
  <si>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</si>
  <si>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</si>
  <si>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</si>
  <si>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</si>
  <si>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</si>
  <si>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</si>
  <si>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</si>
  <si>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</si>
  <si>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</si>
  <si>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</si>
  <si>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</si>
  <si>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</si>
  <si>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</si>
  <si>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</si>
  <si>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</si>
  <si>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</si>
  <si>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</si>
  <si>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</si>
  <si>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</si>
  <si>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</si>
  <si>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</si>
  <si>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</si>
  <si>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</si>
  <si>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</si>
  <si>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</si>
  <si>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</si>
  <si>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</si>
  <si>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</si>
  <si>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</si>
  <si>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</si>
  <si>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</si>
  <si>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</si>
  <si>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</si>
  <si>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</si>
  <si>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</si>
  <si>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</si>
  <si>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</si>
  <si>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</si>
  <si>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</si>
  <si>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</si>
  <si>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</si>
  <si>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</si>
  <si>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</si>
  <si>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</si>
  <si>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</si>
  <si>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</si>
  <si>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</si>
  <si>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</si>
  <si>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</si>
  <si>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</si>
  <si>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</si>
  <si>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</si>
  <si>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</si>
  <si>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</si>
  <si>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</si>
  <si>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</si>
  <si>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</si>
  <si>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</si>
  <si>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</si>
  <si>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</si>
  <si>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</si>
  <si>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</si>
  <si>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</si>
  <si>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</si>
  <si>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</si>
  <si>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</si>
  <si>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</si>
  <si>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</si>
  <si>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</si>
  <si>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</si>
  <si>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</si>
  <si>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</si>
  <si>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</si>
  <si>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</si>
  <si>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</si>
  <si>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</si>
  <si>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</si>
  <si>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</si>
  <si>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</si>
  <si>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</si>
  <si>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</si>
  <si>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</si>
  <si>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</si>
  <si>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</si>
  <si>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</si>
  <si>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</si>
  <si>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</si>
  <si>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</si>
  <si>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</si>
  <si>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</si>
  <si>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</si>
  <si>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</si>
  <si>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</si>
  <si>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</si>
  <si>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</si>
  <si>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</si>
  <si>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</si>
  <si>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</si>
  <si>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</si>
  <si>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</si>
  <si>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</si>
  <si>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</si>
  <si>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</si>
  <si>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</si>
  <si>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</si>
  <si>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</si>
  <si>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</si>
  <si>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</si>
  <si>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</si>
  <si>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</si>
  <si>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</si>
  <si>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</si>
  <si>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</si>
  <si>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</si>
  <si>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</si>
  <si>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</si>
  <si>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</si>
  <si>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</si>
  <si>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</si>
  <si>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</si>
  <si>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</si>
  <si>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</si>
  <si>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</si>
  <si>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</si>
  <si>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</si>
  <si>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</si>
  <si>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</si>
  <si>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</si>
  <si>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</si>
  <si>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</si>
  <si>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</si>
  <si>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</si>
  <si>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</si>
  <si>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</si>
  <si>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</si>
  <si>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</si>
  <si>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</si>
  <si>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</si>
  <si>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</si>
  <si>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</si>
  <si>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</si>
  <si>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</si>
  <si>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</si>
  <si>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</si>
  <si>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</si>
  <si>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</si>
  <si>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</si>
  <si>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</si>
  <si>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</si>
  <si>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</si>
  <si>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</si>
  <si>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</si>
  <si>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</si>
  <si>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</si>
  <si>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</si>
  <si>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</si>
  <si>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</si>
  <si>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</si>
  <si>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</si>
  <si>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</si>
  <si>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</si>
  <si>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</si>
  <si>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</si>
  <si>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</si>
  <si>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</si>
  <si>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</si>
  <si>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</si>
  <si>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</si>
  <si>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</si>
  <si>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</si>
  <si>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</si>
  <si>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</si>
  <si>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</si>
  <si>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</si>
  <si>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</si>
  <si>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</si>
  <si>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</si>
  <si>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</si>
  <si>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</si>
  <si>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</si>
  <si>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</si>
  <si>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</si>
  <si>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</si>
  <si>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</si>
  <si>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</si>
  <si>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</si>
  <si>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</si>
  <si>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Count of 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</si>
  <si>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</si>
  <si>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</si>
  <si>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</si>
  <si>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</si>
  <si>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</si>
  <si>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</si>
  <si>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</si>
  <si>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</si>
  <si>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</si>
  <si>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</si>
  <si>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</si>
  <si>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</si>
  <si>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</si>
  <si>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</si>
  <si>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</si>
  <si>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</si>
  <si>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</si>
  <si>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</si>
  <si>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</si>
  <si>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</si>
  <si>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</si>
  <si>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</si>
  <si>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</si>
  <si>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</si>
  <si>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</si>
  <si>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</si>
  <si>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</si>
  <si>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</si>
  <si>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</si>
  <si>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</si>
  <si>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</si>
  <si>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</si>
  <si>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</si>
  <si>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</si>
  <si>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</si>
  <si>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</si>
  <si>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</si>
  <si>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</si>
  <si>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</si>
  <si>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</si>
  <si>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</si>
  <si>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</si>
  <si>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</si>
  <si>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</si>
  <si>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</si>
  <si>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</si>
  <si>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</si>
  <si>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</si>
  <si>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</si>
  <si>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</si>
  <si>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</si>
  <si>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</si>
  <si>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</si>
  <si>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</si>
  <si>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</si>
  <si>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</si>
  <si>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</si>
  <si>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</si>
  <si>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</si>
  <si>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</si>
  <si>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</si>
  <si>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</si>
  <si>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</si>
  <si>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</si>
  <si>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</si>
  <si>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</si>
  <si>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</si>
  <si>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</si>
  <si>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</si>
  <si>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</si>
  <si>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</si>
  <si>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</si>
  <si>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</si>
  <si>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</si>
  <si>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</si>
  <si>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</si>
  <si>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Sum of backers_count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</si>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</sst>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E-A344-A47F-49931830F26A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3E-A344-A47F-49931830F26A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3E-A344-A47F-49931830F26A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3E-A344-A47F-49931830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6337903"/>
        <c:axId val="756787087"/>
      </c:barChart>
      <c:catAx>
        <c:axId val="75633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87087"/>
        <c:crosses val="autoZero"/>
        <c:auto val="1"/>
        <c:lblAlgn val="ctr"/>
        <c:lblOffset val="100"/>
        <c:noMultiLvlLbl val="0"/>
      </c:catAx>
      <c:valAx>
        <c:axId val="75678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3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A-014A-A117-F7207C313C7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35D8-5744-8E08-C6D0A52A4CB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35D8-5744-8E08-C6D0A52A4CB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35D8-5744-8E08-C6D0A52A4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929343"/>
        <c:axId val="756282623"/>
      </c:barChart>
      <c:catAx>
        <c:axId val="75592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282623"/>
        <c:crosses val="autoZero"/>
        <c:auto val="1"/>
        <c:lblAlgn val="ctr"/>
        <c:lblOffset val="100"/>
        <c:noMultiLvlLbl val="0"/>
      </c:catAx>
      <c:valAx>
        <c:axId val="75628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2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1-4046-841F-91CEDEF51BC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2-6D4E-9E57-AFA19FF5FF9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F2-6D4E-9E57-AFA19FF5FF9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F2-6D4E-9E57-AFA19FF5F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695535"/>
        <c:axId val="793231567"/>
      </c:lineChart>
      <c:catAx>
        <c:axId val="7486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31567"/>
        <c:crosses val="autoZero"/>
        <c:auto val="1"/>
        <c:lblAlgn val="ctr"/>
        <c:lblOffset val="100"/>
        <c:noMultiLvlLbl val="0"/>
      </c:catAx>
      <c:valAx>
        <c:axId val="79323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9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</a:t>
            </a:r>
            <a:r>
              <a:rPr lang="en-US" baseline="0"/>
              <a:t> in different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0">
                  <c:v>1406</c:v>
                </c:pt>
                <c:pt idx="1">
                  <c:v>220</c:v>
                </c:pt>
                <c:pt idx="2">
                  <c:v>315</c:v>
                </c:pt>
                <c:pt idx="3">
                  <c:v>359</c:v>
                </c:pt>
                <c:pt idx="4">
                  <c:v>2252</c:v>
                </c:pt>
                <c:pt idx="5">
                  <c:v>46243</c:v>
                </c:pt>
                <c:pt idx="6">
                  <c:v>1805</c:v>
                </c:pt>
                <c:pt idx="7">
                  <c:v>4959</c:v>
                </c:pt>
                <c:pt idx="8">
                  <c:v>1443</c:v>
                </c:pt>
                <c:pt idx="9">
                  <c:v>265</c:v>
                </c:pt>
                <c:pt idx="10">
                  <c:v>907</c:v>
                </c:pt>
                <c:pt idx="11">
                  <c:v>778</c:v>
                </c:pt>
                <c:pt idx="12">
                  <c:v>134238</c:v>
                </c:pt>
                <c:pt idx="13">
                  <c:v>11323</c:v>
                </c:pt>
                <c:pt idx="14">
                  <c:v>580</c:v>
                </c:pt>
                <c:pt idx="15">
                  <c:v>1111</c:v>
                </c:pt>
                <c:pt idx="16">
                  <c:v>2012</c:v>
                </c:pt>
                <c:pt idx="17">
                  <c:v>352</c:v>
                </c:pt>
                <c:pt idx="18">
                  <c:v>3278</c:v>
                </c:pt>
                <c:pt idx="19">
                  <c:v>67</c:v>
                </c:pt>
                <c:pt idx="20">
                  <c:v>5221</c:v>
                </c:pt>
                <c:pt idx="21">
                  <c:v>118</c:v>
                </c:pt>
                <c:pt idx="22">
                  <c:v>21473</c:v>
                </c:pt>
                <c:pt idx="23">
                  <c:v>145</c:v>
                </c:pt>
                <c:pt idx="24">
                  <c:v>42072</c:v>
                </c:pt>
                <c:pt idx="25">
                  <c:v>2652</c:v>
                </c:pt>
                <c:pt idx="26">
                  <c:v>28370</c:v>
                </c:pt>
                <c:pt idx="27">
                  <c:v>97</c:v>
                </c:pt>
                <c:pt idx="28">
                  <c:v>21893</c:v>
                </c:pt>
                <c:pt idx="29">
                  <c:v>377</c:v>
                </c:pt>
                <c:pt idx="30">
                  <c:v>2443</c:v>
                </c:pt>
                <c:pt idx="31">
                  <c:v>11994</c:v>
                </c:pt>
                <c:pt idx="32">
                  <c:v>18816</c:v>
                </c:pt>
                <c:pt idx="33">
                  <c:v>18846</c:v>
                </c:pt>
                <c:pt idx="34">
                  <c:v>44208</c:v>
                </c:pt>
                <c:pt idx="35">
                  <c:v>6072</c:v>
                </c:pt>
                <c:pt idx="36">
                  <c:v>237</c:v>
                </c:pt>
                <c:pt idx="37">
                  <c:v>4262</c:v>
                </c:pt>
                <c:pt idx="38">
                  <c:v>19217</c:v>
                </c:pt>
                <c:pt idx="39">
                  <c:v>637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8-9E48-A3AB-FE0612E54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4223919"/>
        <c:axId val="1353915071"/>
      </c:barChart>
      <c:catAx>
        <c:axId val="135422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915071"/>
        <c:crosses val="autoZero"/>
        <c:auto val="1"/>
        <c:lblAlgn val="ctr"/>
        <c:lblOffset val="100"/>
        <c:noMultiLvlLbl val="0"/>
      </c:catAx>
      <c:valAx>
        <c:axId val="135391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Numbers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2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3-6D46-BFA8-38412E083200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3-6D46-BFA8-38412E083200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3-6D46-BFA8-38412E08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273807"/>
        <c:axId val="1310205183"/>
      </c:lineChart>
      <c:catAx>
        <c:axId val="118027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205183"/>
        <c:crosses val="autoZero"/>
        <c:auto val="1"/>
        <c:lblAlgn val="ctr"/>
        <c:lblOffset val="100"/>
        <c:noMultiLvlLbl val="0"/>
      </c:catAx>
      <c:valAx>
        <c:axId val="131020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4</xdr:row>
      <xdr:rowOff>177800</xdr:rowOff>
    </xdr:from>
    <xdr:to>
      <xdr:col>12</xdr:col>
      <xdr:colOff>107950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300F21-22DC-2944-8AF0-0C194189D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152400</xdr:rowOff>
    </xdr:from>
    <xdr:to>
      <xdr:col>13</xdr:col>
      <xdr:colOff>165100</xdr:colOff>
      <xdr:row>22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3E1F3-0F13-5D45-950E-B48C81898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50800</xdr:rowOff>
    </xdr:from>
    <xdr:to>
      <xdr:col>13</xdr:col>
      <xdr:colOff>63500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7F1D5-7BF7-1A44-A642-3CB1EC7CF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50800</xdr:rowOff>
    </xdr:from>
    <xdr:to>
      <xdr:col>11</xdr:col>
      <xdr:colOff>38100</xdr:colOff>
      <xdr:row>29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DAD840-5236-E34C-9108-4100AE454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469900</xdr:colOff>
      <xdr:row>13</xdr:row>
      <xdr:rowOff>25400</xdr:rowOff>
    </xdr:from>
    <xdr:to>
      <xdr:col>6</xdr:col>
      <xdr:colOff>419100</xdr:colOff>
      <xdr:row>33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0A6497-F5C0-BB4F-A28B-C039AC711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n" refreshedDate="43416.432775462963" createdVersion="6" refreshedVersion="6" minRefreshableVersion="3" recordCount="4114" xr:uid="{A128CC35-7DB0-164F-9287-E8047916ECC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n" refreshedDate="43416.456790625001" createdVersion="6" refreshedVersion="6" minRefreshableVersion="3" recordCount="4114" xr:uid="{F4E0A6FB-71E8-3C42-B87E-3DB9D85D606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x v="0"/>
    <x v="0"/>
    <n v="64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x v="0"/>
    <x v="1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x v="0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x v="0"/>
    <x v="3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x v="0"/>
    <x v="4"/>
    <n v="191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x v="0"/>
    <x v="5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x v="0"/>
    <x v="6"/>
    <n v="14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x v="0"/>
    <x v="7"/>
    <n v="160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x v="0"/>
    <x v="8"/>
    <n v="29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x v="0"/>
    <x v="9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x v="0"/>
    <x v="7"/>
    <n v="15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x v="0"/>
    <x v="10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x v="0"/>
    <x v="11"/>
    <n v="60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x v="0"/>
    <x v="12"/>
    <n v="110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x v="0"/>
    <x v="7"/>
    <n v="14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x v="0"/>
    <x v="13"/>
    <n v="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x v="0"/>
    <x v="8"/>
    <n v="17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x v="0"/>
    <x v="7"/>
    <n v="4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x v="0"/>
    <x v="6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x v="0"/>
    <x v="14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x v="0"/>
    <x v="8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x v="0"/>
    <x v="15"/>
    <n v="200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x v="0"/>
    <x v="16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x v="0"/>
    <x v="17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x v="0"/>
    <x v="15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x v="0"/>
    <x v="18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x v="0"/>
    <x v="19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x v="0"/>
    <x v="20"/>
    <n v="149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x v="0"/>
    <x v="8"/>
    <n v="17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x v="0"/>
    <x v="4"/>
    <n v="3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x v="0"/>
    <x v="7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x v="0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x v="0"/>
    <x v="8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x v="0"/>
    <x v="21"/>
    <n v="8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x v="0"/>
    <x v="22"/>
    <n v="5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x v="0"/>
    <x v="23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x v="0"/>
    <x v="24"/>
    <n v="19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x v="0"/>
    <x v="25"/>
    <n v="16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x v="0"/>
    <x v="5"/>
    <n v="42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x v="0"/>
    <x v="26"/>
    <n v="15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x v="0"/>
    <x v="7"/>
    <n v="127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x v="0"/>
    <x v="8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x v="0"/>
    <x v="24"/>
    <n v="11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x v="0"/>
    <x v="27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x v="0"/>
    <x v="8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x v="0"/>
    <x v="28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x v="0"/>
    <x v="3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x v="0"/>
    <x v="29"/>
    <n v="7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x v="0"/>
    <x v="29"/>
    <n v="57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x v="0"/>
    <x v="8"/>
    <n v="13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x v="0"/>
    <x v="8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x v="0"/>
    <x v="30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x v="0"/>
    <x v="31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x v="0"/>
    <x v="5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x v="0"/>
    <x v="7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x v="0"/>
    <x v="32"/>
    <n v="12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x v="0"/>
    <x v="13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x v="0"/>
    <x v="21"/>
    <n v="22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x v="0"/>
    <x v="33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x v="0"/>
    <x v="8"/>
    <n v="6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x v="1"/>
    <x v="33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x v="1"/>
    <x v="34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x v="1"/>
    <x v="19"/>
    <n v="97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x v="1"/>
    <x v="35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x v="1"/>
    <x v="36"/>
    <n v="8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x v="1"/>
    <x v="29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x v="1"/>
    <x v="17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x v="1"/>
    <x v="31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x v="1"/>
    <x v="3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x v="1"/>
    <x v="38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x v="1"/>
    <x v="37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x v="1"/>
    <x v="39"/>
    <n v="70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x v="1"/>
    <x v="29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x v="1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x v="1"/>
    <x v="40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x v="1"/>
    <x v="41"/>
    <n v="8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x v="1"/>
    <x v="42"/>
    <n v="31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x v="1"/>
    <x v="43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x v="1"/>
    <x v="44"/>
    <n v="39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x v="1"/>
    <x v="3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x v="1"/>
    <x v="13"/>
    <n v="274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x v="1"/>
    <x v="45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x v="1"/>
    <x v="8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x v="1"/>
    <x v="33"/>
    <n v="1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x v="1"/>
    <x v="8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x v="1"/>
    <x v="9"/>
    <n v="72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x v="1"/>
    <x v="6"/>
    <n v="3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x v="1"/>
    <x v="2"/>
    <n v="10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x v="1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x v="1"/>
    <x v="41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x v="1"/>
    <x v="8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x v="1"/>
    <x v="28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x v="1"/>
    <x v="2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x v="1"/>
    <x v="38"/>
    <n v="7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x v="1"/>
    <x v="3"/>
    <n v="2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x v="1"/>
    <x v="26"/>
    <n v="2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x v="1"/>
    <x v="41"/>
    <n v="5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x v="1"/>
    <x v="6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x v="1"/>
    <x v="6"/>
    <n v="5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x v="1"/>
    <x v="6"/>
    <n v="41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x v="1"/>
    <x v="8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x v="1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x v="1"/>
    <x v="30"/>
    <n v="118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x v="1"/>
    <x v="2"/>
    <n v="2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x v="1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x v="1"/>
    <x v="13"/>
    <n v="39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x v="1"/>
    <x v="7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x v="1"/>
    <x v="21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x v="1"/>
    <x v="46"/>
    <n v="79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x v="1"/>
    <x v="47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x v="1"/>
    <x v="26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x v="1"/>
    <x v="19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x v="1"/>
    <x v="3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x v="1"/>
    <x v="48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x v="1"/>
    <x v="33"/>
    <n v="8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x v="1"/>
    <x v="49"/>
    <n v="29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x v="1"/>
    <x v="35"/>
    <n v="70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x v="1"/>
    <x v="8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x v="1"/>
    <x v="40"/>
    <n v="145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x v="1"/>
    <x v="2"/>
    <n v="92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x v="2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x v="2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x v="2"/>
    <x v="5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x v="2"/>
    <x v="50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x v="2"/>
    <x v="5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x v="2"/>
    <x v="51"/>
    <n v="12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x v="2"/>
    <x v="52"/>
    <n v="10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x v="2"/>
    <x v="53"/>
    <n v="48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x v="2"/>
    <x v="53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x v="2"/>
    <x v="5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x v="2"/>
    <x v="5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x v="2"/>
    <x v="5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x v="2"/>
    <x v="54"/>
    <n v="95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x v="2"/>
    <x v="5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x v="2"/>
    <x v="5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x v="2"/>
    <x v="55"/>
    <n v="8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x v="2"/>
    <x v="5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x v="2"/>
    <x v="5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x v="2"/>
    <x v="56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x v="2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x v="2"/>
    <x v="5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x v="2"/>
    <x v="57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x v="2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x v="2"/>
    <x v="5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x v="2"/>
    <x v="58"/>
    <n v="56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x v="2"/>
    <x v="59"/>
    <n v="3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x v="2"/>
    <x v="60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x v="2"/>
    <x v="5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x v="2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x v="2"/>
    <x v="60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x v="2"/>
    <x v="61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x v="2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x v="2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x v="2"/>
    <x v="60"/>
    <n v="36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x v="2"/>
    <x v="56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x v="2"/>
    <x v="50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x v="2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x v="2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x v="2"/>
    <x v="5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x v="2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x v="3"/>
    <x v="5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x v="3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x v="3"/>
    <x v="63"/>
    <n v="4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x v="3"/>
    <x v="5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x v="3"/>
    <x v="60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x v="3"/>
    <x v="5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x v="3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x v="3"/>
    <x v="50"/>
    <n v="6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x v="3"/>
    <x v="65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x v="3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x v="3"/>
    <x v="56"/>
    <n v="33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x v="3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x v="3"/>
    <x v="5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x v="3"/>
    <x v="5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x v="3"/>
    <x v="5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x v="3"/>
    <x v="52"/>
    <n v="50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x v="3"/>
    <x v="5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x v="3"/>
    <x v="67"/>
    <n v="26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x v="3"/>
    <x v="5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x v="3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x v="3"/>
    <x v="69"/>
    <n v="31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x v="3"/>
    <x v="70"/>
    <n v="181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x v="3"/>
    <x v="5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x v="3"/>
    <x v="71"/>
    <n v="374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x v="3"/>
    <x v="56"/>
    <n v="26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x v="3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x v="3"/>
    <x v="5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x v="3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x v="3"/>
    <x v="5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x v="3"/>
    <x v="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x v="3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x v="3"/>
    <x v="62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x v="3"/>
    <x v="50"/>
    <n v="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x v="3"/>
    <x v="5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x v="3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x v="3"/>
    <x v="5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x v="3"/>
    <x v="72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x v="3"/>
    <x v="54"/>
    <n v="3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x v="3"/>
    <x v="60"/>
    <n v="4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x v="3"/>
    <x v="5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x v="3"/>
    <x v="73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x v="3"/>
    <x v="74"/>
    <n v="54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x v="3"/>
    <x v="5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x v="3"/>
    <x v="75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x v="3"/>
    <x v="76"/>
    <n v="11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x v="3"/>
    <x v="63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x v="3"/>
    <x v="5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x v="3"/>
    <x v="77"/>
    <n v="1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x v="3"/>
    <x v="5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x v="3"/>
    <x v="5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x v="3"/>
    <x v="78"/>
    <n v="9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x v="3"/>
    <x v="79"/>
    <n v="18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x v="3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x v="3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x v="3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x v="3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x v="3"/>
    <x v="80"/>
    <n v="332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x v="3"/>
    <x v="81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x v="3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x v="3"/>
    <x v="82"/>
    <n v="1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x v="3"/>
    <x v="60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x v="3"/>
    <x v="5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x v="3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x v="3"/>
    <x v="5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x v="3"/>
    <x v="5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x v="3"/>
    <x v="5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x v="3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x v="3"/>
    <x v="5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x v="3"/>
    <x v="5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x v="3"/>
    <x v="5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x v="3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x v="3"/>
    <x v="5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x v="3"/>
    <x v="56"/>
    <n v="1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x v="3"/>
    <x v="5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x v="3"/>
    <x v="67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x v="3"/>
    <x v="5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x v="3"/>
    <x v="5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x v="3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x v="3"/>
    <x v="5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x v="3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x v="4"/>
    <x v="29"/>
    <n v="118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x v="4"/>
    <x v="40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x v="4"/>
    <x v="40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x v="4"/>
    <x v="33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x v="4"/>
    <x v="35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x v="4"/>
    <x v="3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x v="4"/>
    <x v="83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x v="4"/>
    <x v="84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x v="4"/>
    <x v="7"/>
    <n v="5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x v="4"/>
    <x v="40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x v="4"/>
    <x v="6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x v="4"/>
    <x v="9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x v="4"/>
    <x v="85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x v="4"/>
    <x v="7"/>
    <n v="21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x v="4"/>
    <x v="16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x v="4"/>
    <x v="13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x v="4"/>
    <x v="86"/>
    <n v="66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x v="4"/>
    <x v="13"/>
    <n v="6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x v="4"/>
    <x v="87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x v="4"/>
    <x v="88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x v="4"/>
    <x v="6"/>
    <n v="12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x v="4"/>
    <x v="13"/>
    <n v="98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x v="4"/>
    <x v="89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x v="4"/>
    <x v="90"/>
    <n v="3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x v="4"/>
    <x v="90"/>
    <n v="6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x v="4"/>
    <x v="38"/>
    <n v="96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x v="4"/>
    <x v="91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x v="4"/>
    <x v="88"/>
    <n v="7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x v="4"/>
    <x v="38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x v="4"/>
    <x v="92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x v="4"/>
    <x v="42"/>
    <n v="58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x v="4"/>
    <x v="2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x v="4"/>
    <x v="93"/>
    <n v="82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x v="4"/>
    <x v="29"/>
    <n v="4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x v="4"/>
    <x v="94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x v="4"/>
    <x v="29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x v="4"/>
    <x v="34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x v="4"/>
    <x v="5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x v="4"/>
    <x v="95"/>
    <n v="9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x v="4"/>
    <x v="96"/>
    <n v="88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x v="4"/>
    <x v="94"/>
    <n v="5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x v="4"/>
    <x v="10"/>
    <n v="8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x v="4"/>
    <x v="7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x v="4"/>
    <x v="35"/>
    <n v="1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x v="4"/>
    <x v="2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x v="4"/>
    <x v="97"/>
    <n v="5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x v="4"/>
    <x v="15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x v="4"/>
    <x v="98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x v="4"/>
    <x v="33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x v="4"/>
    <x v="2"/>
    <n v="68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x v="4"/>
    <x v="13"/>
    <n v="29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x v="4"/>
    <x v="28"/>
    <n v="47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x v="4"/>
    <x v="21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x v="4"/>
    <x v="7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x v="4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x v="4"/>
    <x v="18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x v="4"/>
    <x v="17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x v="4"/>
    <x v="7"/>
    <n v="14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x v="4"/>
    <x v="15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x v="4"/>
    <x v="99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x v="4"/>
    <x v="21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x v="4"/>
    <x v="17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x v="4"/>
    <x v="8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x v="4"/>
    <x v="0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x v="4"/>
    <x v="100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x v="4"/>
    <x v="22"/>
    <n v="5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x v="4"/>
    <x v="101"/>
    <n v="3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x v="4"/>
    <x v="38"/>
    <n v="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x v="4"/>
    <x v="6"/>
    <n v="63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x v="4"/>
    <x v="17"/>
    <n v="9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x v="4"/>
    <x v="3"/>
    <n v="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x v="4"/>
    <x v="3"/>
    <n v="13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x v="4"/>
    <x v="20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x v="4"/>
    <x v="2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x v="4"/>
    <x v="102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x v="4"/>
    <x v="7"/>
    <n v="2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x v="4"/>
    <x v="35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x v="4"/>
    <x v="7"/>
    <n v="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x v="4"/>
    <x v="103"/>
    <n v="5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x v="4"/>
    <x v="40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x v="4"/>
    <x v="13"/>
    <n v="135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x v="4"/>
    <x v="33"/>
    <n v="10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x v="4"/>
    <x v="29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x v="4"/>
    <x v="4"/>
    <n v="11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x v="4"/>
    <x v="21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x v="4"/>
    <x v="3"/>
    <n v="7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x v="4"/>
    <x v="40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x v="4"/>
    <x v="104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x v="4"/>
    <x v="3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x v="4"/>
    <x v="6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x v="4"/>
    <x v="21"/>
    <n v="10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x v="4"/>
    <x v="13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x v="4"/>
    <x v="40"/>
    <n v="2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x v="4"/>
    <x v="105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x v="4"/>
    <x v="7"/>
    <n v="1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x v="4"/>
    <x v="33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x v="4"/>
    <x v="16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x v="4"/>
    <x v="7"/>
    <n v="9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x v="4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x v="4"/>
    <x v="29"/>
    <n v="7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x v="4"/>
    <x v="10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x v="4"/>
    <x v="13"/>
    <n v="68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x v="4"/>
    <x v="8"/>
    <n v="170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x v="4"/>
    <x v="21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x v="4"/>
    <x v="21"/>
    <n v="120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x v="4"/>
    <x v="4"/>
    <n v="100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x v="4"/>
    <x v="106"/>
    <n v="9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x v="4"/>
    <x v="20"/>
    <n v="11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x v="4"/>
    <x v="33"/>
    <n v="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x v="4"/>
    <x v="13"/>
    <n v="72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x v="4"/>
    <x v="41"/>
    <n v="130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x v="4"/>
    <x v="37"/>
    <n v="4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x v="4"/>
    <x v="16"/>
    <n v="4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x v="4"/>
    <x v="15"/>
    <n v="10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x v="4"/>
    <x v="3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x v="4"/>
    <x v="31"/>
    <n v="24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x v="4"/>
    <x v="33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x v="4"/>
    <x v="107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x v="4"/>
    <x v="33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x v="4"/>
    <x v="2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x v="4"/>
    <x v="7"/>
    <n v="140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x v="4"/>
    <x v="38"/>
    <n v="11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x v="4"/>
    <x v="39"/>
    <n v="140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x v="4"/>
    <x v="7"/>
    <n v="348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x v="4"/>
    <x v="5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x v="4"/>
    <x v="3"/>
    <n v="240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x v="4"/>
    <x v="7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x v="4"/>
    <x v="33"/>
    <n v="8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x v="4"/>
    <x v="3"/>
    <n v="8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x v="4"/>
    <x v="5"/>
    <n v="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x v="4"/>
    <x v="108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x v="4"/>
    <x v="35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x v="4"/>
    <x v="105"/>
    <n v="4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x v="4"/>
    <x v="13"/>
    <n v="90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x v="4"/>
    <x v="26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x v="4"/>
    <x v="28"/>
    <n v="4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x v="4"/>
    <x v="6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x v="4"/>
    <x v="35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x v="4"/>
    <x v="20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x v="4"/>
    <x v="31"/>
    <n v="117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x v="4"/>
    <x v="24"/>
    <n v="11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x v="4"/>
    <x v="2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x v="4"/>
    <x v="109"/>
    <n v="70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x v="4"/>
    <x v="110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x v="4"/>
    <x v="20"/>
    <n v="5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x v="4"/>
    <x v="6"/>
    <n v="11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x v="4"/>
    <x v="8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x v="4"/>
    <x v="111"/>
    <n v="14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x v="4"/>
    <x v="9"/>
    <n v="8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x v="4"/>
    <x v="112"/>
    <n v="82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x v="4"/>
    <x v="8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x v="4"/>
    <x v="7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x v="4"/>
    <x v="7"/>
    <n v="9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x v="4"/>
    <x v="5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x v="4"/>
    <x v="20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x v="4"/>
    <x v="29"/>
    <n v="5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x v="4"/>
    <x v="13"/>
    <n v="8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x v="4"/>
    <x v="3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x v="4"/>
    <x v="105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x v="4"/>
    <x v="13"/>
    <n v="22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x v="4"/>
    <x v="20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x v="4"/>
    <x v="3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x v="4"/>
    <x v="24"/>
    <n v="6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x v="4"/>
    <x v="2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x v="4"/>
    <x v="33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x v="4"/>
    <x v="29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x v="4"/>
    <x v="29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x v="4"/>
    <x v="21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x v="4"/>
    <x v="7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x v="4"/>
    <x v="0"/>
    <n v="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x v="4"/>
    <x v="30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x v="4"/>
    <x v="7"/>
    <n v="12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x v="4"/>
    <x v="37"/>
    <n v="58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x v="4"/>
    <x v="2"/>
    <n v="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x v="4"/>
    <x v="33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x v="4"/>
    <x v="21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x v="4"/>
    <x v="28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x v="4"/>
    <x v="8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x v="4"/>
    <x v="7"/>
    <n v="21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x v="4"/>
    <x v="8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x v="5"/>
    <x v="50"/>
    <n v="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x v="5"/>
    <x v="53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x v="5"/>
    <x v="60"/>
    <n v="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x v="5"/>
    <x v="60"/>
    <n v="1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x v="5"/>
    <x v="113"/>
    <n v="41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x v="5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x v="5"/>
    <x v="60"/>
    <n v="1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x v="5"/>
    <x v="5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x v="5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x v="5"/>
    <x v="5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x v="5"/>
    <x v="53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x v="5"/>
    <x v="51"/>
    <n v="5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x v="5"/>
    <x v="54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x v="5"/>
    <x v="5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x v="5"/>
    <x v="62"/>
    <n v="6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x v="5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x v="5"/>
    <x v="5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x v="5"/>
    <x v="5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x v="5"/>
    <x v="114"/>
    <n v="17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x v="5"/>
    <x v="5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x v="5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x v="5"/>
    <x v="5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x v="5"/>
    <x v="115"/>
    <n v="39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x v="5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x v="5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x v="5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x v="5"/>
    <x v="113"/>
    <n v="4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x v="5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x v="5"/>
    <x v="56"/>
    <n v="2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x v="5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x v="5"/>
    <x v="60"/>
    <n v="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x v="5"/>
    <x v="5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x v="5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x v="5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x v="5"/>
    <x v="60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x v="5"/>
    <x v="50"/>
    <n v="2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x v="5"/>
    <x v="60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x v="5"/>
    <x v="5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x v="5"/>
    <x v="59"/>
    <n v="17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x v="5"/>
    <x v="5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x v="5"/>
    <x v="50"/>
    <n v="1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x v="5"/>
    <x v="5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x v="5"/>
    <x v="5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x v="5"/>
    <x v="53"/>
    <n v="11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x v="5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x v="5"/>
    <x v="117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x v="5"/>
    <x v="60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x v="5"/>
    <x v="66"/>
    <n v="11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x v="5"/>
    <x v="5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x v="5"/>
    <x v="5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x v="5"/>
    <x v="60"/>
    <n v="2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x v="5"/>
    <x v="81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x v="5"/>
    <x v="82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x v="5"/>
    <x v="56"/>
    <n v="6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x v="5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x v="5"/>
    <x v="5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x v="5"/>
    <x v="53"/>
    <n v="40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x v="5"/>
    <x v="5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x v="5"/>
    <x v="5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x v="5"/>
    <x v="69"/>
    <n v="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x v="5"/>
    <x v="118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x v="5"/>
    <x v="52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x v="5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x v="5"/>
    <x v="119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x v="5"/>
    <x v="50"/>
    <n v="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x v="5"/>
    <x v="66"/>
    <n v="6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x v="5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x v="5"/>
    <x v="5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x v="5"/>
    <x v="5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x v="5"/>
    <x v="50"/>
    <n v="72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x v="5"/>
    <x v="5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x v="5"/>
    <x v="5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x v="5"/>
    <x v="5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x v="5"/>
    <x v="5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x v="5"/>
    <x v="50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x v="5"/>
    <x v="5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x v="5"/>
    <x v="5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x v="5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x v="5"/>
    <x v="62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x v="5"/>
    <x v="54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x v="5"/>
    <x v="56"/>
    <n v="5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x v="5"/>
    <x v="5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x v="5"/>
    <x v="60"/>
    <n v="58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x v="5"/>
    <x v="53"/>
    <n v="1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x v="5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x v="5"/>
    <x v="50"/>
    <n v="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x v="5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x v="5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x v="5"/>
    <x v="60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x v="5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x v="5"/>
    <x v="5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x v="5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x v="5"/>
    <x v="50"/>
    <n v="6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x v="5"/>
    <x v="51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x v="5"/>
    <x v="56"/>
    <n v="1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x v="5"/>
    <x v="78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x v="5"/>
    <x v="5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x v="5"/>
    <x v="60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x v="5"/>
    <x v="5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x v="5"/>
    <x v="61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x v="6"/>
    <x v="21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x v="6"/>
    <x v="2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x v="6"/>
    <x v="41"/>
    <n v="11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x v="6"/>
    <x v="10"/>
    <n v="7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x v="6"/>
    <x v="15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x v="6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x v="6"/>
    <x v="35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x v="6"/>
    <x v="7"/>
    <n v="64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x v="6"/>
    <x v="31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x v="6"/>
    <x v="22"/>
    <n v="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x v="6"/>
    <x v="29"/>
    <n v="1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x v="6"/>
    <x v="8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x v="6"/>
    <x v="4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x v="6"/>
    <x v="8"/>
    <n v="11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x v="6"/>
    <x v="2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x v="6"/>
    <x v="33"/>
    <n v="3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x v="6"/>
    <x v="90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x v="6"/>
    <x v="10"/>
    <n v="4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x v="6"/>
    <x v="120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x v="6"/>
    <x v="7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x v="7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x v="7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x v="7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x v="7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x v="7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x v="7"/>
    <x v="117"/>
    <n v="40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x v="7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x v="7"/>
    <x v="5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x v="7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x v="7"/>
    <x v="56"/>
    <n v="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x v="7"/>
    <x v="60"/>
    <n v="9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x v="7"/>
    <x v="62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x v="7"/>
    <x v="5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x v="7"/>
    <x v="50"/>
    <n v="21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x v="7"/>
    <x v="121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x v="7"/>
    <x v="5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x v="7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x v="7"/>
    <x v="60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x v="7"/>
    <x v="5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x v="7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x v="7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x v="7"/>
    <x v="50"/>
    <n v="28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x v="7"/>
    <x v="5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x v="7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x v="7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x v="7"/>
    <x v="5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x v="7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x v="7"/>
    <x v="5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x v="7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x v="7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x v="7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x v="7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x v="7"/>
    <x v="5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x v="7"/>
    <x v="50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x v="7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x v="7"/>
    <x v="50"/>
    <n v="6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x v="7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x v="7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x v="7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x v="7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x v="7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x v="7"/>
    <x v="5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x v="7"/>
    <x v="5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x v="7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x v="7"/>
    <x v="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x v="7"/>
    <x v="5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x v="7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x v="7"/>
    <x v="114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x v="7"/>
    <x v="56"/>
    <n v="151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x v="7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x v="7"/>
    <x v="65"/>
    <n v="25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x v="7"/>
    <x v="50"/>
    <n v="31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x v="7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x v="7"/>
    <x v="61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x v="7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x v="7"/>
    <x v="50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x v="7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x v="7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x v="7"/>
    <x v="122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x v="7"/>
    <x v="50"/>
    <n v="1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x v="7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x v="7"/>
    <x v="60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x v="7"/>
    <x v="5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x v="7"/>
    <x v="65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x v="7"/>
    <x v="5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x v="7"/>
    <x v="56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x v="7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x v="7"/>
    <x v="5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x v="7"/>
    <x v="60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x v="7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x v="7"/>
    <x v="5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x v="7"/>
    <x v="5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x v="7"/>
    <x v="5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x v="7"/>
    <x v="70"/>
    <n v="10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x v="7"/>
    <x v="5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x v="7"/>
    <x v="5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x v="7"/>
    <x v="5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x v="7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x v="7"/>
    <x v="5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x v="7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x v="7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x v="7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x v="7"/>
    <x v="52"/>
    <n v="38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x v="7"/>
    <x v="5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x v="7"/>
    <x v="5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x v="7"/>
    <x v="5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x v="7"/>
    <x v="123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x v="7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x v="7"/>
    <x v="5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x v="7"/>
    <x v="50"/>
    <n v="11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x v="7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x v="7"/>
    <x v="60"/>
    <n v="7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x v="7"/>
    <x v="5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x v="7"/>
    <x v="81"/>
    <n v="5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x v="7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x v="7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x v="7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x v="7"/>
    <x v="5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x v="7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x v="7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x v="8"/>
    <x v="124"/>
    <n v="5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x v="8"/>
    <x v="17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x v="8"/>
    <x v="125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x v="8"/>
    <x v="6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x v="8"/>
    <x v="126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x v="8"/>
    <x v="127"/>
    <n v="2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x v="8"/>
    <x v="88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x v="8"/>
    <x v="13"/>
    <n v="126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x v="8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x v="8"/>
    <x v="49"/>
    <n v="43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x v="8"/>
    <x v="20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x v="8"/>
    <x v="7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x v="8"/>
    <x v="8"/>
    <n v="10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x v="8"/>
    <x v="48"/>
    <n v="96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x v="8"/>
    <x v="128"/>
    <n v="3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x v="8"/>
    <x v="92"/>
    <n v="4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x v="8"/>
    <x v="111"/>
    <n v="123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x v="8"/>
    <x v="9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x v="8"/>
    <x v="3"/>
    <n v="109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x v="8"/>
    <x v="7"/>
    <n v="144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x v="8"/>
    <x v="56"/>
    <n v="8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x v="8"/>
    <x v="60"/>
    <n v="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x v="8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x v="8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x v="8"/>
    <x v="59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x v="8"/>
    <x v="118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x v="8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x v="8"/>
    <x v="54"/>
    <n v="17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x v="8"/>
    <x v="62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x v="8"/>
    <x v="66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x v="8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x v="8"/>
    <x v="115"/>
    <n v="78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x v="8"/>
    <x v="66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x v="8"/>
    <x v="50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x v="8"/>
    <x v="50"/>
    <n v="8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x v="8"/>
    <x v="77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x v="8"/>
    <x v="60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x v="8"/>
    <x v="73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x v="8"/>
    <x v="65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x v="8"/>
    <x v="77"/>
    <n v="9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x v="8"/>
    <x v="73"/>
    <n v="151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x v="8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x v="8"/>
    <x v="50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x v="8"/>
    <x v="60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x v="8"/>
    <x v="113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x v="8"/>
    <x v="58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x v="8"/>
    <x v="5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x v="8"/>
    <x v="65"/>
    <n v="59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x v="8"/>
    <x v="130"/>
    <n v="406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x v="8"/>
    <x v="74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x v="8"/>
    <x v="81"/>
    <n v="73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x v="8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x v="8"/>
    <x v="113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x v="8"/>
    <x v="131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x v="8"/>
    <x v="50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x v="8"/>
    <x v="60"/>
    <n v="9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x v="8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x v="8"/>
    <x v="132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x v="8"/>
    <x v="77"/>
    <n v="53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x v="8"/>
    <x v="133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x v="8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x v="8"/>
    <x v="117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x v="8"/>
    <x v="134"/>
    <n v="125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x v="8"/>
    <x v="52"/>
    <n v="120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x v="8"/>
    <x v="60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x v="8"/>
    <x v="60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x v="8"/>
    <x v="5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x v="8"/>
    <x v="135"/>
    <n v="11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x v="8"/>
    <x v="66"/>
    <n v="24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x v="8"/>
    <x v="50"/>
    <n v="31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x v="8"/>
    <x v="5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x v="8"/>
    <x v="122"/>
    <n v="10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x v="8"/>
    <x v="50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x v="8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x v="8"/>
    <x v="77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x v="8"/>
    <x v="62"/>
    <n v="116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x v="8"/>
    <x v="54"/>
    <n v="4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x v="8"/>
    <x v="50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x v="8"/>
    <x v="60"/>
    <n v="2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x v="8"/>
    <x v="60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x v="9"/>
    <x v="124"/>
    <n v="67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x v="9"/>
    <x v="108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x v="9"/>
    <x v="88"/>
    <n v="21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x v="9"/>
    <x v="15"/>
    <n v="5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x v="9"/>
    <x v="2"/>
    <n v="5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x v="9"/>
    <x v="8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x v="9"/>
    <x v="7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x v="9"/>
    <x v="94"/>
    <n v="3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x v="9"/>
    <x v="6"/>
    <n v="6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x v="9"/>
    <x v="26"/>
    <n v="44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x v="9"/>
    <x v="88"/>
    <n v="100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x v="9"/>
    <x v="9"/>
    <n v="8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x v="9"/>
    <x v="12"/>
    <n v="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x v="9"/>
    <x v="28"/>
    <n v="18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x v="9"/>
    <x v="9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x v="9"/>
    <x v="35"/>
    <n v="23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x v="9"/>
    <x v="136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x v="9"/>
    <x v="108"/>
    <n v="5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x v="9"/>
    <x v="13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x v="9"/>
    <x v="137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x v="9"/>
    <x v="13"/>
    <n v="170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x v="9"/>
    <x v="21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x v="9"/>
    <x v="38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x v="9"/>
    <x v="34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x v="9"/>
    <x v="21"/>
    <n v="83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x v="9"/>
    <x v="99"/>
    <n v="54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x v="9"/>
    <x v="38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x v="9"/>
    <x v="8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x v="9"/>
    <x v="8"/>
    <n v="46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x v="9"/>
    <x v="6"/>
    <n v="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x v="9"/>
    <x v="33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x v="9"/>
    <x v="17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x v="9"/>
    <x v="20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x v="9"/>
    <x v="30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x v="9"/>
    <x v="3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x v="9"/>
    <x v="21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x v="9"/>
    <x v="90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x v="9"/>
    <x v="1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x v="9"/>
    <x v="21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x v="9"/>
    <x v="21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x v="10"/>
    <x v="5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x v="10"/>
    <x v="62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x v="10"/>
    <x v="5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x v="10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x v="10"/>
    <x v="5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x v="10"/>
    <x v="71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x v="10"/>
    <x v="5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x v="10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x v="10"/>
    <x v="5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x v="10"/>
    <x v="139"/>
    <n v="3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x v="10"/>
    <x v="5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x v="10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x v="10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x v="10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x v="10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x v="10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x v="10"/>
    <x v="76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x v="10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x v="10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x v="10"/>
    <x v="56"/>
    <n v="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x v="11"/>
    <x v="3"/>
    <n v="3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x v="11"/>
    <x v="18"/>
    <n v="43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x v="11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x v="11"/>
    <x v="34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x v="11"/>
    <x v="33"/>
    <n v="103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x v="11"/>
    <x v="141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x v="11"/>
    <x v="1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x v="11"/>
    <x v="35"/>
    <n v="8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x v="11"/>
    <x v="142"/>
    <n v="60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x v="11"/>
    <x v="15"/>
    <n v="13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x v="11"/>
    <x v="124"/>
    <n v="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x v="11"/>
    <x v="3"/>
    <n v="6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x v="11"/>
    <x v="8"/>
    <n v="4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x v="11"/>
    <x v="33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x v="11"/>
    <x v="2"/>
    <n v="15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x v="11"/>
    <x v="20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x v="11"/>
    <x v="7"/>
    <n v="113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x v="11"/>
    <x v="29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x v="11"/>
    <x v="41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x v="11"/>
    <x v="8"/>
    <n v="17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x v="11"/>
    <x v="143"/>
    <n v="41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x v="11"/>
    <x v="20"/>
    <n v="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x v="11"/>
    <x v="7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x v="11"/>
    <x v="4"/>
    <n v="7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x v="11"/>
    <x v="8"/>
    <n v="30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x v="11"/>
    <x v="2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x v="11"/>
    <x v="3"/>
    <n v="1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x v="11"/>
    <x v="2"/>
    <n v="7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x v="11"/>
    <x v="8"/>
    <n v="10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x v="11"/>
    <x v="3"/>
    <n v="80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x v="11"/>
    <x v="2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x v="11"/>
    <x v="3"/>
    <n v="8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x v="11"/>
    <x v="143"/>
    <n v="28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x v="11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x v="11"/>
    <x v="37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x v="11"/>
    <x v="13"/>
    <n v="100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x v="11"/>
    <x v="41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x v="11"/>
    <x v="0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x v="11"/>
    <x v="94"/>
    <n v="29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x v="11"/>
    <x v="15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x v="11"/>
    <x v="84"/>
    <n v="71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x v="11"/>
    <x v="8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x v="11"/>
    <x v="17"/>
    <n v="5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x v="11"/>
    <x v="144"/>
    <n v="44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x v="11"/>
    <x v="84"/>
    <n v="40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x v="11"/>
    <x v="8"/>
    <n v="127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x v="11"/>
    <x v="7"/>
    <n v="11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x v="11"/>
    <x v="33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x v="11"/>
    <x v="13"/>
    <n v="3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x v="11"/>
    <x v="3"/>
    <n v="33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x v="11"/>
    <x v="29"/>
    <n v="61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x v="11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x v="11"/>
    <x v="7"/>
    <n v="98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x v="11"/>
    <x v="21"/>
    <n v="14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x v="11"/>
    <x v="26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x v="11"/>
    <x v="16"/>
    <n v="59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x v="11"/>
    <x v="7"/>
    <n v="110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x v="11"/>
    <x v="108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x v="11"/>
    <x v="14"/>
    <n v="48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x v="11"/>
    <x v="16"/>
    <n v="61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x v="12"/>
    <x v="28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x v="12"/>
    <x v="7"/>
    <n v="5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x v="12"/>
    <x v="3"/>
    <n v="6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x v="12"/>
    <x v="128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x v="12"/>
    <x v="146"/>
    <n v="37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x v="12"/>
    <x v="28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x v="12"/>
    <x v="108"/>
    <n v="29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x v="12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x v="12"/>
    <x v="8"/>
    <n v="19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x v="12"/>
    <x v="28"/>
    <n v="4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x v="12"/>
    <x v="19"/>
    <n v="4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x v="12"/>
    <x v="22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x v="12"/>
    <x v="2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x v="12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x v="12"/>
    <x v="90"/>
    <n v="6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x v="12"/>
    <x v="33"/>
    <n v="32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x v="12"/>
    <x v="147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x v="12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x v="12"/>
    <x v="124"/>
    <n v="23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x v="12"/>
    <x v="2"/>
    <n v="4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x v="13"/>
    <x v="82"/>
    <n v="53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x v="13"/>
    <x v="53"/>
    <n v="51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x v="13"/>
    <x v="50"/>
    <n v="4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x v="13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x v="13"/>
    <x v="72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x v="13"/>
    <x v="53"/>
    <n v="23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x v="13"/>
    <x v="82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x v="13"/>
    <x v="148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x v="13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x v="13"/>
    <x v="81"/>
    <n v="34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x v="13"/>
    <x v="50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x v="13"/>
    <x v="62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x v="13"/>
    <x v="60"/>
    <n v="3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x v="13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x v="13"/>
    <x v="148"/>
    <n v="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x v="13"/>
    <x v="5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x v="13"/>
    <x v="139"/>
    <n v="2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x v="13"/>
    <x v="149"/>
    <n v="4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x v="13"/>
    <x v="60"/>
    <n v="33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x v="13"/>
    <x v="134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x v="14"/>
    <x v="56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x v="14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x v="14"/>
    <x v="68"/>
    <n v="2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x v="14"/>
    <x v="67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x v="14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x v="14"/>
    <x v="150"/>
    <n v="36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x v="14"/>
    <x v="139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x v="14"/>
    <x v="5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x v="14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x v="14"/>
    <x v="114"/>
    <n v="74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x v="14"/>
    <x v="65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x v="14"/>
    <x v="56"/>
    <n v="2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x v="14"/>
    <x v="139"/>
    <n v="14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x v="14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x v="14"/>
    <x v="115"/>
    <n v="148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x v="14"/>
    <x v="53"/>
    <n v="2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x v="14"/>
    <x v="67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x v="14"/>
    <x v="5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x v="14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x v="14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x v="13"/>
    <x v="50"/>
    <n v="11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x v="13"/>
    <x v="5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x v="13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x v="13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x v="13"/>
    <x v="50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x v="13"/>
    <x v="56"/>
    <n v="3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x v="13"/>
    <x v="5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x v="13"/>
    <x v="5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x v="13"/>
    <x v="5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x v="13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x v="13"/>
    <x v="66"/>
    <n v="25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x v="13"/>
    <x v="5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x v="13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x v="13"/>
    <x v="113"/>
    <n v="8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x v="13"/>
    <x v="5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x v="13"/>
    <x v="52"/>
    <n v="4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x v="13"/>
    <x v="5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x v="13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x v="13"/>
    <x v="62"/>
    <n v="20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x v="13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x v="13"/>
    <x v="5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x v="13"/>
    <x v="134"/>
    <n v="232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x v="13"/>
    <x v="70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x v="13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x v="13"/>
    <x v="57"/>
    <n v="2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x v="13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x v="13"/>
    <x v="5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x v="13"/>
    <x v="5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x v="13"/>
    <x v="57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x v="13"/>
    <x v="5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x v="13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x v="13"/>
    <x v="113"/>
    <n v="1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x v="13"/>
    <x v="77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x v="13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x v="13"/>
    <x v="75"/>
    <n v="5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x v="13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x v="13"/>
    <x v="5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x v="13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x v="13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x v="13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x v="8"/>
    <x v="123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x v="8"/>
    <x v="53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x v="8"/>
    <x v="114"/>
    <n v="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x v="8"/>
    <x v="54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x v="8"/>
    <x v="55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x v="8"/>
    <x v="53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x v="8"/>
    <x v="53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x v="8"/>
    <x v="5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x v="8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x v="8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x v="8"/>
    <x v="58"/>
    <n v="58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x v="8"/>
    <x v="151"/>
    <n v="15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x v="8"/>
    <x v="67"/>
    <n v="10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x v="8"/>
    <x v="60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x v="8"/>
    <x v="152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x v="8"/>
    <x v="52"/>
    <n v="18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x v="8"/>
    <x v="53"/>
    <n v="51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x v="8"/>
    <x v="53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x v="8"/>
    <x v="57"/>
    <n v="5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x v="8"/>
    <x v="115"/>
    <n v="11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x v="8"/>
    <x v="132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x v="8"/>
    <x v="72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x v="8"/>
    <x v="5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x v="8"/>
    <x v="60"/>
    <n v="4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x v="8"/>
    <x v="60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x v="8"/>
    <x v="60"/>
    <n v="50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x v="8"/>
    <x v="77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x v="8"/>
    <x v="82"/>
    <n v="44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x v="8"/>
    <x v="60"/>
    <n v="2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x v="8"/>
    <x v="153"/>
    <n v="1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x v="8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x v="8"/>
    <x v="50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x v="8"/>
    <x v="131"/>
    <n v="15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x v="8"/>
    <x v="53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x v="8"/>
    <x v="60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x v="8"/>
    <x v="56"/>
    <n v="109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x v="8"/>
    <x v="53"/>
    <n v="161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x v="8"/>
    <x v="122"/>
    <n v="7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x v="8"/>
    <x v="80"/>
    <n v="79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x v="8"/>
    <x v="154"/>
    <n v="3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x v="8"/>
    <x v="77"/>
    <n v="4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x v="8"/>
    <x v="50"/>
    <n v="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x v="8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x v="8"/>
    <x v="75"/>
    <n v="172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x v="8"/>
    <x v="60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x v="8"/>
    <x v="52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x v="8"/>
    <x v="55"/>
    <n v="11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x v="8"/>
    <x v="55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x v="8"/>
    <x v="5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x v="8"/>
    <x v="123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x v="8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x v="8"/>
    <x v="65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x v="8"/>
    <x v="50"/>
    <n v="117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x v="8"/>
    <x v="78"/>
    <n v="90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x v="8"/>
    <x v="53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x v="8"/>
    <x v="113"/>
    <n v="8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x v="8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x v="8"/>
    <x v="60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x v="8"/>
    <x v="155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x v="8"/>
    <x v="59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x v="8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x v="8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x v="8"/>
    <x v="75"/>
    <n v="13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x v="8"/>
    <x v="63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x v="8"/>
    <x v="133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x v="8"/>
    <x v="150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x v="8"/>
    <x v="52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x v="8"/>
    <x v="156"/>
    <n v="17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x v="8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x v="8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x v="8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x v="8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x v="8"/>
    <x v="157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x v="8"/>
    <x v="131"/>
    <n v="96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x v="8"/>
    <x v="134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x v="8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x v="8"/>
    <x v="56"/>
    <n v="75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x v="8"/>
    <x v="61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x v="8"/>
    <x v="56"/>
    <n v="8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x v="8"/>
    <x v="153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x v="15"/>
    <x v="158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x v="15"/>
    <x v="159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x v="15"/>
    <x v="41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x v="15"/>
    <x v="160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x v="15"/>
    <x v="17"/>
    <n v="38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x v="15"/>
    <x v="5"/>
    <n v="7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x v="15"/>
    <x v="8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x v="15"/>
    <x v="33"/>
    <n v="7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x v="15"/>
    <x v="16"/>
    <n v="46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x v="15"/>
    <x v="20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x v="15"/>
    <x v="161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x v="15"/>
    <x v="13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x v="15"/>
    <x v="29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x v="15"/>
    <x v="33"/>
    <n v="51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x v="15"/>
    <x v="22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x v="15"/>
    <x v="29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x v="15"/>
    <x v="20"/>
    <n v="2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x v="15"/>
    <x v="21"/>
    <n v="4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x v="15"/>
    <x v="14"/>
    <n v="36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x v="15"/>
    <x v="30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x v="16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x v="16"/>
    <x v="5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x v="16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x v="16"/>
    <x v="114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x v="16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x v="16"/>
    <x v="56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x v="16"/>
    <x v="5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x v="16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x v="16"/>
    <x v="60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x v="16"/>
    <x v="5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x v="16"/>
    <x v="5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x v="16"/>
    <x v="5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x v="16"/>
    <x v="5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x v="16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x v="16"/>
    <x v="5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x v="16"/>
    <x v="5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x v="16"/>
    <x v="5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x v="16"/>
    <x v="5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x v="16"/>
    <x v="5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x v="16"/>
    <x v="5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x v="16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x v="16"/>
    <x v="5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x v="16"/>
    <x v="162"/>
    <n v="48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x v="16"/>
    <x v="5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x v="17"/>
    <x v="114"/>
    <n v="6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x v="17"/>
    <x v="56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x v="17"/>
    <x v="56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x v="17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x v="17"/>
    <x v="50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x v="17"/>
    <x v="115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x v="17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x v="17"/>
    <x v="5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x v="17"/>
    <x v="50"/>
    <n v="13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x v="17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x v="17"/>
    <x v="52"/>
    <n v="114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x v="17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x v="17"/>
    <x v="163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x v="17"/>
    <x v="129"/>
    <n v="44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x v="17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x v="17"/>
    <x v="56"/>
    <n v="3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x v="17"/>
    <x v="114"/>
    <n v="19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x v="17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x v="17"/>
    <x v="60"/>
    <n v="1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x v="17"/>
    <x v="6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x v="17"/>
    <x v="5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x v="17"/>
    <x v="56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x v="17"/>
    <x v="50"/>
    <n v="8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x v="17"/>
    <x v="5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x v="17"/>
    <x v="51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x v="17"/>
    <x v="59"/>
    <n v="24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x v="17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x v="17"/>
    <x v="55"/>
    <n v="13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x v="17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x v="17"/>
    <x v="51"/>
    <n v="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x v="17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x v="17"/>
    <x v="62"/>
    <n v="26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x v="17"/>
    <x v="82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x v="17"/>
    <x v="50"/>
    <n v="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x v="17"/>
    <x v="113"/>
    <n v="8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x v="17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x v="17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x v="17"/>
    <x v="50"/>
    <n v="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x v="17"/>
    <x v="62"/>
    <n v="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x v="17"/>
    <x v="53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x v="17"/>
    <x v="62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x v="17"/>
    <x v="50"/>
    <n v="72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x v="17"/>
    <x v="139"/>
    <n v="2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x v="17"/>
    <x v="5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x v="17"/>
    <x v="56"/>
    <n v="3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x v="17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x v="17"/>
    <x v="60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x v="17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x v="17"/>
    <x v="71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x v="17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x v="17"/>
    <x v="50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x v="17"/>
    <x v="50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x v="17"/>
    <x v="50"/>
    <n v="18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x v="17"/>
    <x v="59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x v="17"/>
    <x v="53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x v="17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x v="17"/>
    <x v="5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x v="17"/>
    <x v="50"/>
    <n v="6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x v="17"/>
    <x v="5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x v="17"/>
    <x v="50"/>
    <n v="4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x v="18"/>
    <x v="50"/>
    <n v="6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x v="18"/>
    <x v="5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x v="18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x v="18"/>
    <x v="53"/>
    <n v="25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x v="18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x v="18"/>
    <x v="50"/>
    <n v="11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x v="18"/>
    <x v="50"/>
    <n v="4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x v="18"/>
    <x v="5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x v="18"/>
    <x v="51"/>
    <n v="11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x v="18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x v="18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x v="18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x v="18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x v="18"/>
    <x v="67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x v="18"/>
    <x v="50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x v="18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x v="18"/>
    <x v="5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x v="18"/>
    <x v="5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x v="18"/>
    <x v="5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x v="18"/>
    <x v="50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x v="19"/>
    <x v="5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x v="19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x v="19"/>
    <x v="114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x v="19"/>
    <x v="5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x v="19"/>
    <x v="50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x v="19"/>
    <x v="50"/>
    <n v="38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x v="19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x v="19"/>
    <x v="5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x v="19"/>
    <x v="52"/>
    <n v="6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x v="19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x v="19"/>
    <x v="113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x v="19"/>
    <x v="60"/>
    <n v="24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x v="19"/>
    <x v="5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x v="19"/>
    <x v="53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x v="19"/>
    <x v="50"/>
    <n v="12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x v="19"/>
    <x v="5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x v="19"/>
    <x v="65"/>
    <n v="61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x v="19"/>
    <x v="5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x v="19"/>
    <x v="50"/>
    <n v="18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x v="19"/>
    <x v="5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x v="19"/>
    <x v="5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x v="19"/>
    <x v="70"/>
    <n v="83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x v="19"/>
    <x v="118"/>
    <n v="35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x v="19"/>
    <x v="53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x v="19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x v="19"/>
    <x v="50"/>
    <n v="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x v="19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x v="19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x v="19"/>
    <x v="5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x v="19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x v="19"/>
    <x v="52"/>
    <n v="47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x v="19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x v="19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x v="19"/>
    <x v="5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x v="19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x v="19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x v="19"/>
    <x v="81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x v="19"/>
    <x v="50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x v="19"/>
    <x v="65"/>
    <n v="11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x v="19"/>
    <x v="65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x v="20"/>
    <x v="2"/>
    <n v="62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x v="20"/>
    <x v="2"/>
    <n v="11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x v="20"/>
    <x v="13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x v="20"/>
    <x v="3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x v="20"/>
    <x v="164"/>
    <n v="3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x v="20"/>
    <x v="29"/>
    <n v="11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x v="20"/>
    <x v="165"/>
    <n v="5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x v="20"/>
    <x v="15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x v="20"/>
    <x v="166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x v="20"/>
    <x v="3"/>
    <n v="80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x v="20"/>
    <x v="167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x v="20"/>
    <x v="16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x v="20"/>
    <x v="168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x v="20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x v="20"/>
    <x v="170"/>
    <n v="5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x v="20"/>
    <x v="7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x v="20"/>
    <x v="9"/>
    <n v="5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x v="20"/>
    <x v="21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x v="20"/>
    <x v="171"/>
    <n v="18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x v="20"/>
    <x v="21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x v="20"/>
    <x v="33"/>
    <n v="23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x v="20"/>
    <x v="7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x v="20"/>
    <x v="41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x v="20"/>
    <x v="3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x v="20"/>
    <x v="19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x v="20"/>
    <x v="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x v="20"/>
    <x v="172"/>
    <n v="49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x v="20"/>
    <x v="7"/>
    <n v="16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x v="20"/>
    <x v="32"/>
    <n v="3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x v="20"/>
    <x v="21"/>
    <n v="62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x v="20"/>
    <x v="88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x v="20"/>
    <x v="173"/>
    <n v="72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x v="20"/>
    <x v="91"/>
    <n v="9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x v="20"/>
    <x v="33"/>
    <n v="14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x v="20"/>
    <x v="174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x v="20"/>
    <x v="175"/>
    <n v="103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x v="20"/>
    <x v="3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x v="20"/>
    <x v="38"/>
    <n v="2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x v="20"/>
    <x v="176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x v="20"/>
    <x v="20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x v="21"/>
    <x v="113"/>
    <n v="5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x v="21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x v="21"/>
    <x v="65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x v="21"/>
    <x v="5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x v="21"/>
    <x v="129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x v="21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x v="21"/>
    <x v="5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x v="21"/>
    <x v="5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x v="21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x v="21"/>
    <x v="81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x v="21"/>
    <x v="5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x v="21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x v="21"/>
    <x v="5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x v="21"/>
    <x v="5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x v="21"/>
    <x v="82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x v="21"/>
    <x v="5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x v="21"/>
    <x v="56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x v="21"/>
    <x v="76"/>
    <n v="7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x v="21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x v="21"/>
    <x v="51"/>
    <n v="4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x v="11"/>
    <x v="3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x v="11"/>
    <x v="28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x v="11"/>
    <x v="16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x v="11"/>
    <x v="108"/>
    <n v="86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x v="11"/>
    <x v="143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x v="11"/>
    <x v="3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x v="11"/>
    <x v="177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x v="11"/>
    <x v="21"/>
    <n v="8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x v="11"/>
    <x v="178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x v="11"/>
    <x v="179"/>
    <n v="4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x v="11"/>
    <x v="171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x v="11"/>
    <x v="180"/>
    <n v="5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x v="11"/>
    <x v="90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x v="11"/>
    <x v="181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x v="11"/>
    <x v="182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x v="11"/>
    <x v="3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x v="11"/>
    <x v="35"/>
    <n v="5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x v="11"/>
    <x v="7"/>
    <n v="3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x v="11"/>
    <x v="105"/>
    <n v="78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x v="11"/>
    <x v="17"/>
    <n v="4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x v="11"/>
    <x v="183"/>
    <n v="3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x v="11"/>
    <x v="17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x v="11"/>
    <x v="8"/>
    <n v="191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x v="11"/>
    <x v="21"/>
    <n v="14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x v="11"/>
    <x v="16"/>
    <n v="7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x v="11"/>
    <x v="15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x v="11"/>
    <x v="41"/>
    <n v="6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x v="11"/>
    <x v="21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x v="11"/>
    <x v="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x v="11"/>
    <x v="3"/>
    <n v="7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x v="11"/>
    <x v="19"/>
    <n v="83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x v="11"/>
    <x v="184"/>
    <n v="63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x v="11"/>
    <x v="3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x v="11"/>
    <x v="6"/>
    <n v="39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x v="11"/>
    <x v="19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x v="11"/>
    <x v="38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x v="11"/>
    <x v="38"/>
    <n v="12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x v="11"/>
    <x v="38"/>
    <n v="10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x v="11"/>
    <x v="39"/>
    <n v="6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x v="11"/>
    <x v="185"/>
    <n v="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x v="6"/>
    <x v="7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x v="6"/>
    <x v="21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x v="6"/>
    <x v="29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x v="6"/>
    <x v="186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x v="6"/>
    <x v="8"/>
    <n v="6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x v="6"/>
    <x v="105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x v="6"/>
    <x v="15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x v="6"/>
    <x v="91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x v="6"/>
    <x v="5"/>
    <n v="3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x v="6"/>
    <x v="21"/>
    <n v="12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x v="6"/>
    <x v="108"/>
    <n v="2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x v="6"/>
    <x v="21"/>
    <n v="40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x v="6"/>
    <x v="48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x v="6"/>
    <x v="5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x v="6"/>
    <x v="2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x v="6"/>
    <x v="39"/>
    <n v="13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x v="6"/>
    <x v="165"/>
    <n v="16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x v="6"/>
    <x v="33"/>
    <n v="7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x v="6"/>
    <x v="8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x v="6"/>
    <x v="22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x v="8"/>
    <x v="67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x v="8"/>
    <x v="73"/>
    <n v="9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x v="8"/>
    <x v="187"/>
    <n v="20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x v="8"/>
    <x v="81"/>
    <n v="128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x v="8"/>
    <x v="57"/>
    <n v="30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x v="8"/>
    <x v="20"/>
    <n v="368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x v="8"/>
    <x v="63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x v="8"/>
    <x v="188"/>
    <n v="8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x v="8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x v="8"/>
    <x v="134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x v="8"/>
    <x v="60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x v="8"/>
    <x v="67"/>
    <n v="16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x v="8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x v="8"/>
    <x v="52"/>
    <n v="60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x v="8"/>
    <x v="77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x v="8"/>
    <x v="77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x v="8"/>
    <x v="60"/>
    <n v="168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x v="8"/>
    <x v="60"/>
    <n v="86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x v="8"/>
    <x v="50"/>
    <n v="2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x v="8"/>
    <x v="114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x v="8"/>
    <x v="54"/>
    <n v="5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x v="8"/>
    <x v="53"/>
    <n v="6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x v="8"/>
    <x v="60"/>
    <n v="10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x v="8"/>
    <x v="65"/>
    <n v="4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x v="8"/>
    <x v="53"/>
    <n v="117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x v="8"/>
    <x v="60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x v="8"/>
    <x v="66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x v="8"/>
    <x v="60"/>
    <n v="101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x v="8"/>
    <x v="5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x v="8"/>
    <x v="5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x v="8"/>
    <x v="57"/>
    <n v="5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x v="8"/>
    <x v="68"/>
    <n v="309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x v="8"/>
    <x v="189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x v="8"/>
    <x v="190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x v="8"/>
    <x v="56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x v="8"/>
    <x v="113"/>
    <n v="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x v="8"/>
    <x v="5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x v="8"/>
    <x v="140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x v="8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x v="8"/>
    <x v="21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x v="9"/>
    <x v="191"/>
    <n v="4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x v="9"/>
    <x v="105"/>
    <n v="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x v="9"/>
    <x v="92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x v="9"/>
    <x v="21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x v="9"/>
    <x v="21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x v="9"/>
    <x v="142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x v="9"/>
    <x v="3"/>
    <n v="6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x v="9"/>
    <x v="7"/>
    <n v="169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x v="9"/>
    <x v="104"/>
    <n v="60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x v="9"/>
    <x v="84"/>
    <n v="3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x v="9"/>
    <x v="22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x v="9"/>
    <x v="4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x v="9"/>
    <x v="25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x v="9"/>
    <x v="105"/>
    <n v="3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x v="9"/>
    <x v="20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x v="9"/>
    <x v="31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x v="9"/>
    <x v="36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x v="9"/>
    <x v="9"/>
    <n v="29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x v="9"/>
    <x v="15"/>
    <n v="4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x v="9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x v="11"/>
    <x v="17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x v="11"/>
    <x v="8"/>
    <n v="82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x v="11"/>
    <x v="9"/>
    <n v="6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x v="11"/>
    <x v="35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x v="11"/>
    <x v="38"/>
    <n v="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x v="11"/>
    <x v="2"/>
    <n v="8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x v="11"/>
    <x v="3"/>
    <n v="7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x v="11"/>
    <x v="13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x v="11"/>
    <x v="39"/>
    <n v="39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x v="11"/>
    <x v="2"/>
    <n v="20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x v="11"/>
    <x v="192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x v="11"/>
    <x v="193"/>
    <n v="6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x v="11"/>
    <x v="194"/>
    <n v="5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x v="11"/>
    <x v="31"/>
    <n v="49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x v="11"/>
    <x v="195"/>
    <n v="3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x v="11"/>
    <x v="20"/>
    <n v="74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x v="11"/>
    <x v="196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x v="11"/>
    <x v="13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x v="11"/>
    <x v="3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x v="11"/>
    <x v="197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x v="11"/>
    <x v="39"/>
    <n v="6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x v="11"/>
    <x v="5"/>
    <n v="66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x v="11"/>
    <x v="198"/>
    <n v="6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x v="11"/>
    <x v="0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x v="11"/>
    <x v="165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x v="11"/>
    <x v="14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x v="11"/>
    <x v="15"/>
    <n v="161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x v="11"/>
    <x v="5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x v="11"/>
    <x v="35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x v="11"/>
    <x v="21"/>
    <n v="19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x v="11"/>
    <x v="108"/>
    <n v="54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x v="11"/>
    <x v="20"/>
    <n v="4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x v="11"/>
    <x v="13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x v="11"/>
    <x v="35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x v="11"/>
    <x v="5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x v="11"/>
    <x v="9"/>
    <n v="6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x v="11"/>
    <x v="23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x v="11"/>
    <x v="199"/>
    <n v="5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x v="11"/>
    <x v="15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x v="11"/>
    <x v="33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x v="22"/>
    <x v="53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x v="22"/>
    <x v="50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x v="22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x v="22"/>
    <x v="60"/>
    <n v="8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x v="22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x v="22"/>
    <x v="5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x v="22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x v="22"/>
    <x v="50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x v="22"/>
    <x v="62"/>
    <n v="2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x v="22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x v="22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x v="22"/>
    <x v="82"/>
    <n v="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x v="22"/>
    <x v="5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x v="22"/>
    <x v="60"/>
    <n v="28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x v="22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x v="22"/>
    <x v="113"/>
    <n v="4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x v="22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x v="22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x v="22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x v="22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x v="22"/>
    <x v="68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x v="22"/>
    <x v="5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x v="22"/>
    <x v="5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x v="22"/>
    <x v="59"/>
    <n v="10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x v="22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x v="22"/>
    <x v="5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x v="22"/>
    <x v="59"/>
    <n v="81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x v="22"/>
    <x v="188"/>
    <n v="116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x v="22"/>
    <x v="5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x v="22"/>
    <x v="113"/>
    <n v="8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x v="22"/>
    <x v="54"/>
    <n v="7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x v="22"/>
    <x v="50"/>
    <n v="8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x v="22"/>
    <x v="60"/>
    <n v="39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x v="22"/>
    <x v="117"/>
    <n v="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x v="22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x v="22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x v="22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x v="22"/>
    <x v="60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x v="22"/>
    <x v="5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x v="22"/>
    <x v="5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x v="22"/>
    <x v="5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x v="22"/>
    <x v="5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x v="22"/>
    <x v="5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x v="22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x v="22"/>
    <x v="5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x v="22"/>
    <x v="5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x v="22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x v="22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x v="22"/>
    <x v="5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x v="22"/>
    <x v="5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x v="22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x v="22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x v="22"/>
    <x v="56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x v="22"/>
    <x v="5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x v="22"/>
    <x v="5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x v="22"/>
    <x v="5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x v="22"/>
    <x v="5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x v="23"/>
    <x v="7"/>
    <n v="4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x v="23"/>
    <x v="15"/>
    <n v="2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x v="23"/>
    <x v="34"/>
    <n v="35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x v="23"/>
    <x v="200"/>
    <n v="35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x v="23"/>
    <x v="201"/>
    <n v="5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x v="23"/>
    <x v="29"/>
    <n v="70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x v="23"/>
    <x v="41"/>
    <n v="77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x v="23"/>
    <x v="21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x v="23"/>
    <x v="29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x v="23"/>
    <x v="105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x v="23"/>
    <x v="3"/>
    <n v="97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x v="23"/>
    <x v="86"/>
    <n v="103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x v="23"/>
    <x v="10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x v="23"/>
    <x v="20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x v="23"/>
    <x v="192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x v="23"/>
    <x v="202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x v="23"/>
    <x v="38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x v="23"/>
    <x v="203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x v="23"/>
    <x v="0"/>
    <n v="3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x v="23"/>
    <x v="16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x v="10"/>
    <x v="53"/>
    <n v="18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x v="10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x v="10"/>
    <x v="6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x v="10"/>
    <x v="5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x v="10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x v="10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x v="10"/>
    <x v="5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x v="10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x v="10"/>
    <x v="5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x v="10"/>
    <x v="134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x v="10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x v="10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x v="10"/>
    <x v="5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x v="10"/>
    <x v="114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x v="10"/>
    <x v="5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x v="10"/>
    <x v="5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x v="10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x v="10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x v="10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x v="10"/>
    <x v="78"/>
    <n v="47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x v="20"/>
    <x v="183"/>
    <n v="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x v="20"/>
    <x v="7"/>
    <n v="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x v="20"/>
    <x v="29"/>
    <n v="57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x v="20"/>
    <x v="204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x v="20"/>
    <x v="3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x v="20"/>
    <x v="38"/>
    <n v="39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x v="20"/>
    <x v="20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x v="20"/>
    <x v="38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x v="20"/>
    <x v="39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x v="20"/>
    <x v="7"/>
    <n v="40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x v="20"/>
    <x v="20"/>
    <n v="7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x v="20"/>
    <x v="206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x v="20"/>
    <x v="95"/>
    <n v="56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x v="20"/>
    <x v="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x v="20"/>
    <x v="96"/>
    <n v="850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x v="20"/>
    <x v="15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x v="20"/>
    <x v="184"/>
    <n v="40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x v="20"/>
    <x v="207"/>
    <n v="131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x v="20"/>
    <x v="33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x v="20"/>
    <x v="33"/>
    <n v="112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x v="20"/>
    <x v="13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x v="20"/>
    <x v="86"/>
    <n v="13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x v="20"/>
    <x v="105"/>
    <n v="96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x v="20"/>
    <x v="110"/>
    <n v="222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x v="20"/>
    <x v="107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x v="20"/>
    <x v="28"/>
    <n v="9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x v="20"/>
    <x v="5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x v="20"/>
    <x v="208"/>
    <n v="5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x v="20"/>
    <x v="7"/>
    <n v="13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x v="20"/>
    <x v="165"/>
    <n v="5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x v="20"/>
    <x v="98"/>
    <n v="57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x v="20"/>
    <x v="209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x v="20"/>
    <x v="14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x v="20"/>
    <x v="210"/>
    <n v="8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x v="20"/>
    <x v="88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x v="20"/>
    <x v="211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x v="20"/>
    <x v="144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x v="20"/>
    <x v="33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x v="20"/>
    <x v="104"/>
    <n v="9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x v="20"/>
    <x v="90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x v="24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x v="24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x v="24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x v="24"/>
    <x v="5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x v="24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x v="24"/>
    <x v="12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x v="24"/>
    <x v="5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x v="24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x v="24"/>
    <x v="122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x v="24"/>
    <x v="55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x v="24"/>
    <x v="5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x v="24"/>
    <x v="190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x v="24"/>
    <x v="5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x v="24"/>
    <x v="5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x v="24"/>
    <x v="5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x v="24"/>
    <x v="79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x v="24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x v="24"/>
    <x v="62"/>
    <n v="1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x v="24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x v="24"/>
    <x v="65"/>
    <n v="2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x v="25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x v="25"/>
    <x v="5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x v="25"/>
    <x v="60"/>
    <n v="4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x v="25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x v="25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x v="25"/>
    <x v="70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x v="25"/>
    <x v="65"/>
    <n v="2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x v="25"/>
    <x v="51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x v="25"/>
    <x v="5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x v="25"/>
    <x v="139"/>
    <n v="4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x v="25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x v="25"/>
    <x v="62"/>
    <n v="4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x v="25"/>
    <x v="53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x v="25"/>
    <x v="62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x v="25"/>
    <x v="61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x v="25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x v="25"/>
    <x v="60"/>
    <n v="2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x v="25"/>
    <x v="57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x v="25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x v="25"/>
    <x v="5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x v="26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x v="26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x v="26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x v="26"/>
    <x v="5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x v="26"/>
    <x v="135"/>
    <n v="132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x v="26"/>
    <x v="5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x v="26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x v="26"/>
    <x v="5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x v="26"/>
    <x v="5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x v="26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x v="26"/>
    <x v="129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x v="26"/>
    <x v="5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x v="26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x v="26"/>
    <x v="70"/>
    <n v="21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x v="26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x v="26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x v="26"/>
    <x v="5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x v="26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x v="26"/>
    <x v="5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x v="26"/>
    <x v="113"/>
    <n v="41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x v="11"/>
    <x v="29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x v="11"/>
    <x v="8"/>
    <n v="47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x v="11"/>
    <x v="8"/>
    <n v="6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x v="11"/>
    <x v="108"/>
    <n v="4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x v="11"/>
    <x v="7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x v="11"/>
    <x v="7"/>
    <n v="8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x v="11"/>
    <x v="14"/>
    <n v="7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x v="11"/>
    <x v="7"/>
    <n v="5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x v="11"/>
    <x v="90"/>
    <n v="44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x v="11"/>
    <x v="212"/>
    <n v="4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x v="11"/>
    <x v="10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x v="11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x v="11"/>
    <x v="21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x v="11"/>
    <x v="33"/>
    <n v="6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x v="11"/>
    <x v="35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x v="11"/>
    <x v="3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x v="11"/>
    <x v="91"/>
    <n v="65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x v="11"/>
    <x v="2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x v="11"/>
    <x v="18"/>
    <n v="8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x v="11"/>
    <x v="40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x v="11"/>
    <x v="10"/>
    <n v="164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x v="11"/>
    <x v="21"/>
    <n v="10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x v="11"/>
    <x v="7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x v="11"/>
    <x v="90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x v="11"/>
    <x v="19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x v="11"/>
    <x v="7"/>
    <n v="7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x v="11"/>
    <x v="16"/>
    <n v="62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x v="11"/>
    <x v="7"/>
    <n v="46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x v="11"/>
    <x v="3"/>
    <n v="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x v="11"/>
    <x v="213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x v="11"/>
    <x v="94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x v="11"/>
    <x v="21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x v="11"/>
    <x v="8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x v="11"/>
    <x v="7"/>
    <n v="63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x v="11"/>
    <x v="105"/>
    <n v="68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x v="11"/>
    <x v="3"/>
    <n v="5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x v="11"/>
    <x v="3"/>
    <n v="35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x v="11"/>
    <x v="2"/>
    <n v="3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x v="11"/>
    <x v="8"/>
    <n v="9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x v="11"/>
    <x v="106"/>
    <n v="40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x v="27"/>
    <x v="7"/>
    <n v="9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x v="27"/>
    <x v="8"/>
    <n v="4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x v="27"/>
    <x v="105"/>
    <n v="16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x v="27"/>
    <x v="5"/>
    <n v="86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x v="27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x v="27"/>
    <x v="5"/>
    <n v="27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x v="27"/>
    <x v="2"/>
    <n v="114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x v="27"/>
    <x v="105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x v="27"/>
    <x v="7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x v="27"/>
    <x v="24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x v="27"/>
    <x v="7"/>
    <n v="1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x v="27"/>
    <x v="7"/>
    <n v="65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x v="27"/>
    <x v="107"/>
    <n v="5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x v="27"/>
    <x v="28"/>
    <n v="3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x v="27"/>
    <x v="1"/>
    <n v="4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x v="27"/>
    <x v="8"/>
    <n v="15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x v="27"/>
    <x v="2"/>
    <n v="119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x v="27"/>
    <x v="88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x v="27"/>
    <x v="40"/>
    <n v="1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x v="27"/>
    <x v="214"/>
    <n v="28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x v="27"/>
    <x v="33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x v="27"/>
    <x v="33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x v="27"/>
    <x v="29"/>
    <n v="34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x v="27"/>
    <x v="108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x v="27"/>
    <x v="17"/>
    <n v="45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x v="27"/>
    <x v="164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x v="27"/>
    <x v="37"/>
    <n v="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x v="27"/>
    <x v="33"/>
    <n v="7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x v="27"/>
    <x v="49"/>
    <n v="5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x v="27"/>
    <x v="33"/>
    <n v="4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x v="27"/>
    <x v="7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x v="27"/>
    <x v="40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x v="27"/>
    <x v="30"/>
    <n v="46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x v="27"/>
    <x v="180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x v="27"/>
    <x v="0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x v="27"/>
    <x v="41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x v="27"/>
    <x v="20"/>
    <n v="16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x v="27"/>
    <x v="90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x v="27"/>
    <x v="215"/>
    <n v="63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x v="27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x v="28"/>
    <x v="7"/>
    <n v="7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x v="28"/>
    <x v="5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x v="28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x v="28"/>
    <x v="15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x v="28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x v="28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x v="28"/>
    <x v="134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x v="28"/>
    <x v="156"/>
    <n v="253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x v="28"/>
    <x v="8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x v="28"/>
    <x v="78"/>
    <n v="5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x v="28"/>
    <x v="69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x v="28"/>
    <x v="216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x v="28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x v="28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x v="28"/>
    <x v="81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x v="28"/>
    <x v="5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x v="28"/>
    <x v="68"/>
    <n v="115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x v="28"/>
    <x v="5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x v="28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x v="28"/>
    <x v="73"/>
    <n v="6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x v="28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x v="28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x v="28"/>
    <x v="60"/>
    <n v="2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x v="28"/>
    <x v="187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x v="28"/>
    <x v="5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x v="28"/>
    <x v="5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x v="28"/>
    <x v="54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x v="28"/>
    <x v="5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x v="28"/>
    <x v="62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x v="28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x v="28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x v="28"/>
    <x v="5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x v="28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x v="28"/>
    <x v="59"/>
    <n v="11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x v="28"/>
    <x v="50"/>
    <n v="6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x v="28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x v="28"/>
    <x v="152"/>
    <n v="3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x v="28"/>
    <x v="50"/>
    <n v="38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x v="28"/>
    <x v="60"/>
    <n v="12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x v="28"/>
    <x v="52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x v="28"/>
    <x v="5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x v="28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x v="28"/>
    <x v="113"/>
    <n v="21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x v="28"/>
    <x v="60"/>
    <n v="9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x v="28"/>
    <x v="54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x v="28"/>
    <x v="122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x v="28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x v="28"/>
    <x v="149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x v="28"/>
    <x v="5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x v="28"/>
    <x v="5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x v="28"/>
    <x v="5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x v="28"/>
    <x v="5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x v="28"/>
    <x v="5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x v="28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x v="28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x v="28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x v="28"/>
    <x v="70"/>
    <n v="5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x v="28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x v="28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x v="28"/>
    <x v="5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x v="20"/>
    <x v="38"/>
    <n v="26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x v="20"/>
    <x v="15"/>
    <n v="6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x v="20"/>
    <x v="8"/>
    <n v="90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x v="20"/>
    <x v="90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x v="20"/>
    <x v="35"/>
    <n v="90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x v="20"/>
    <x v="34"/>
    <n v="208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x v="20"/>
    <x v="2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x v="20"/>
    <x v="22"/>
    <n v="35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x v="20"/>
    <x v="4"/>
    <n v="9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x v="20"/>
    <x v="180"/>
    <n v="81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x v="20"/>
    <x v="33"/>
    <n v="1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x v="20"/>
    <x v="217"/>
    <n v="35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x v="20"/>
    <x v="29"/>
    <n v="4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x v="20"/>
    <x v="38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x v="20"/>
    <x v="28"/>
    <n v="8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x v="20"/>
    <x v="33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x v="20"/>
    <x v="31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x v="20"/>
    <x v="41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x v="20"/>
    <x v="13"/>
    <n v="10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x v="20"/>
    <x v="11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x v="20"/>
    <x v="19"/>
    <n v="52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x v="20"/>
    <x v="218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x v="20"/>
    <x v="21"/>
    <n v="10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x v="20"/>
    <x v="68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x v="20"/>
    <x v="155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x v="20"/>
    <x v="5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x v="20"/>
    <x v="132"/>
    <n v="5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x v="20"/>
    <x v="65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x v="20"/>
    <x v="56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x v="20"/>
    <x v="219"/>
    <n v="151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x v="20"/>
    <x v="70"/>
    <n v="36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x v="20"/>
    <x v="63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x v="20"/>
    <x v="52"/>
    <n v="9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x v="20"/>
    <x v="132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x v="20"/>
    <x v="187"/>
    <n v="17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x v="20"/>
    <x v="113"/>
    <n v="8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x v="20"/>
    <x v="51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x v="20"/>
    <x v="53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x v="20"/>
    <x v="71"/>
    <n v="10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x v="20"/>
    <x v="67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x v="20"/>
    <x v="73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x v="20"/>
    <x v="77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x v="20"/>
    <x v="148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x v="20"/>
    <x v="67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x v="20"/>
    <x v="68"/>
    <n v="4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x v="20"/>
    <x v="216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x v="20"/>
    <x v="77"/>
    <n v="64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x v="20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x v="20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x v="20"/>
    <x v="62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x v="20"/>
    <x v="65"/>
    <n v="27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x v="20"/>
    <x v="220"/>
    <n v="1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x v="20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x v="20"/>
    <x v="57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x v="20"/>
    <x v="115"/>
    <n v="13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x v="20"/>
    <x v="66"/>
    <n v="4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x v="20"/>
    <x v="149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x v="20"/>
    <x v="51"/>
    <n v="5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x v="20"/>
    <x v="53"/>
    <n v="1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x v="20"/>
    <x v="68"/>
    <n v="84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x v="20"/>
    <x v="51"/>
    <n v="6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x v="20"/>
    <x v="216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x v="20"/>
    <x v="134"/>
    <n v="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x v="20"/>
    <x v="131"/>
    <n v="10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x v="20"/>
    <x v="71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x v="20"/>
    <x v="56"/>
    <n v="74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x v="20"/>
    <x v="57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x v="20"/>
    <x v="139"/>
    <n v="12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x v="20"/>
    <x v="57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x v="20"/>
    <x v="56"/>
    <n v="8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x v="20"/>
    <x v="50"/>
    <n v="2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x v="20"/>
    <x v="55"/>
    <n v="38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x v="20"/>
    <x v="5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x v="20"/>
    <x v="190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x v="20"/>
    <x v="5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x v="20"/>
    <x v="53"/>
    <n v="8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x v="20"/>
    <x v="221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x v="20"/>
    <x v="5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x v="20"/>
    <x v="53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x v="20"/>
    <x v="113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x v="11"/>
    <x v="165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x v="11"/>
    <x v="8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x v="11"/>
    <x v="31"/>
    <n v="25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x v="11"/>
    <x v="8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x v="11"/>
    <x v="2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x v="11"/>
    <x v="7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x v="11"/>
    <x v="7"/>
    <n v="8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x v="11"/>
    <x v="8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x v="11"/>
    <x v="23"/>
    <n v="7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x v="11"/>
    <x v="21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x v="11"/>
    <x v="33"/>
    <n v="7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x v="11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x v="11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x v="11"/>
    <x v="90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x v="11"/>
    <x v="3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x v="11"/>
    <x v="177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x v="11"/>
    <x v="223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x v="11"/>
    <x v="8"/>
    <n v="36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x v="11"/>
    <x v="207"/>
    <n v="46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x v="11"/>
    <x v="15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x v="11"/>
    <x v="21"/>
    <n v="5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x v="11"/>
    <x v="10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x v="11"/>
    <x v="39"/>
    <n v="9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x v="11"/>
    <x v="7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x v="11"/>
    <x v="8"/>
    <n v="5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x v="11"/>
    <x v="178"/>
    <n v="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x v="11"/>
    <x v="10"/>
    <n v="8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x v="11"/>
    <x v="13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x v="11"/>
    <x v="8"/>
    <n v="3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x v="11"/>
    <x v="21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x v="11"/>
    <x v="8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x v="11"/>
    <x v="16"/>
    <n v="13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x v="11"/>
    <x v="21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x v="11"/>
    <x v="21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x v="11"/>
    <x v="224"/>
    <n v="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x v="11"/>
    <x v="7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x v="11"/>
    <x v="8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x v="11"/>
    <x v="15"/>
    <n v="4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x v="11"/>
    <x v="88"/>
    <n v="71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x v="11"/>
    <x v="18"/>
    <n v="53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x v="18"/>
    <x v="5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x v="18"/>
    <x v="59"/>
    <n v="9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x v="18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x v="18"/>
    <x v="152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x v="18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x v="18"/>
    <x v="60"/>
    <n v="6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x v="18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x v="18"/>
    <x v="62"/>
    <n v="7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x v="18"/>
    <x v="5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x v="18"/>
    <x v="54"/>
    <n v="3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x v="18"/>
    <x v="225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x v="18"/>
    <x v="60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x v="18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x v="18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x v="18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x v="18"/>
    <x v="5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x v="18"/>
    <x v="5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x v="18"/>
    <x v="5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x v="18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x v="18"/>
    <x v="68"/>
    <n v="42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x v="14"/>
    <x v="36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x v="14"/>
    <x v="7"/>
    <n v="4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x v="14"/>
    <x v="2"/>
    <n v="3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x v="14"/>
    <x v="165"/>
    <n v="52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x v="14"/>
    <x v="31"/>
    <n v="5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x v="14"/>
    <x v="21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x v="14"/>
    <x v="38"/>
    <n v="417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x v="14"/>
    <x v="183"/>
    <n v="4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x v="14"/>
    <x v="13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x v="14"/>
    <x v="14"/>
    <n v="71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x v="14"/>
    <x v="6"/>
    <n v="88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x v="14"/>
    <x v="0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x v="14"/>
    <x v="3"/>
    <n v="5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x v="14"/>
    <x v="41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x v="14"/>
    <x v="21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x v="14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x v="14"/>
    <x v="21"/>
    <n v="3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x v="14"/>
    <x v="14"/>
    <n v="69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x v="14"/>
    <x v="18"/>
    <n v="29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x v="14"/>
    <x v="15"/>
    <n v="5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x v="29"/>
    <x v="56"/>
    <n v="107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x v="29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x v="29"/>
    <x v="153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x v="29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x v="29"/>
    <x v="50"/>
    <n v="1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x v="29"/>
    <x v="152"/>
    <n v="21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x v="29"/>
    <x v="50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x v="29"/>
    <x v="53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x v="29"/>
    <x v="51"/>
    <n v="130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x v="29"/>
    <x v="115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x v="29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x v="29"/>
    <x v="155"/>
    <n v="7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x v="29"/>
    <x v="60"/>
    <n v="2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x v="29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x v="29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x v="29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x v="29"/>
    <x v="226"/>
    <n v="2929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x v="29"/>
    <x v="60"/>
    <n v="2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x v="29"/>
    <x v="153"/>
    <n v="30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x v="29"/>
    <x v="152"/>
    <n v="4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x v="14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x v="14"/>
    <x v="31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x v="14"/>
    <x v="227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x v="14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x v="14"/>
    <x v="5"/>
    <n v="32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x v="14"/>
    <x v="228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x v="14"/>
    <x v="33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x v="14"/>
    <x v="33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x v="14"/>
    <x v="8"/>
    <n v="4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x v="14"/>
    <x v="37"/>
    <n v="49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x v="14"/>
    <x v="10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x v="14"/>
    <x v="13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x v="14"/>
    <x v="174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x v="14"/>
    <x v="39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x v="14"/>
    <x v="29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x v="14"/>
    <x v="16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x v="14"/>
    <x v="229"/>
    <n v="3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x v="14"/>
    <x v="31"/>
    <n v="15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x v="14"/>
    <x v="38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x v="14"/>
    <x v="193"/>
    <n v="36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x v="30"/>
    <x v="9"/>
    <n v="6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x v="30"/>
    <x v="178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x v="30"/>
    <x v="230"/>
    <n v="6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x v="30"/>
    <x v="231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x v="30"/>
    <x v="232"/>
    <n v="5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x v="30"/>
    <x v="95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x v="30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x v="30"/>
    <x v="233"/>
    <n v="189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x v="30"/>
    <x v="6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x v="30"/>
    <x v="234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x v="30"/>
    <x v="197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x v="30"/>
    <x v="45"/>
    <n v="10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x v="30"/>
    <x v="235"/>
    <n v="231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x v="30"/>
    <x v="236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x v="30"/>
    <x v="237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x v="30"/>
    <x v="238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x v="30"/>
    <x v="239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x v="30"/>
    <x v="240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x v="30"/>
    <x v="96"/>
    <n v="3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x v="30"/>
    <x v="90"/>
    <n v="25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x v="30"/>
    <x v="241"/>
    <n v="68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x v="30"/>
    <x v="242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x v="30"/>
    <x v="37"/>
    <n v="11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x v="30"/>
    <x v="217"/>
    <n v="18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x v="30"/>
    <x v="243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x v="30"/>
    <x v="110"/>
    <n v="137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x v="30"/>
    <x v="244"/>
    <n v="183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x v="30"/>
    <x v="245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x v="30"/>
    <x v="246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x v="30"/>
    <x v="247"/>
    <n v="81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x v="30"/>
    <x v="222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x v="30"/>
    <x v="248"/>
    <n v="71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x v="30"/>
    <x v="249"/>
    <n v="248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x v="30"/>
    <x v="250"/>
    <n v="18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x v="30"/>
    <x v="251"/>
    <n v="132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x v="30"/>
    <x v="252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x v="30"/>
    <x v="253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x v="30"/>
    <x v="254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x v="30"/>
    <x v="41"/>
    <n v="28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x v="30"/>
    <x v="255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x v="31"/>
    <x v="62"/>
    <n v="3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x v="31"/>
    <x v="5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x v="31"/>
    <x v="65"/>
    <n v="8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x v="31"/>
    <x v="70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x v="31"/>
    <x v="56"/>
    <n v="13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x v="31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x v="31"/>
    <x v="72"/>
    <n v="8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x v="31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x v="31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x v="31"/>
    <x v="123"/>
    <n v="102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x v="31"/>
    <x v="113"/>
    <n v="4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x v="31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x v="31"/>
    <x v="5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x v="31"/>
    <x v="5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x v="31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x v="31"/>
    <x v="5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x v="31"/>
    <x v="5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x v="31"/>
    <x v="73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x v="31"/>
    <x v="60"/>
    <n v="3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x v="31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x v="30"/>
    <x v="256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x v="30"/>
    <x v="257"/>
    <n v="7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x v="30"/>
    <x v="258"/>
    <n v="9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x v="30"/>
    <x v="259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x v="30"/>
    <x v="39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x v="30"/>
    <x v="260"/>
    <n v="40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x v="30"/>
    <x v="31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x v="30"/>
    <x v="16"/>
    <n v="4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x v="30"/>
    <x v="83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x v="30"/>
    <x v="261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x v="30"/>
    <x v="262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x v="30"/>
    <x v="263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x v="30"/>
    <x v="264"/>
    <n v="174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x v="30"/>
    <x v="265"/>
    <n v="89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x v="30"/>
    <x v="40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x v="30"/>
    <x v="266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x v="30"/>
    <x v="105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x v="30"/>
    <x v="21"/>
    <n v="14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x v="30"/>
    <x v="267"/>
    <n v="109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x v="30"/>
    <x v="268"/>
    <n v="24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x v="30"/>
    <x v="269"/>
    <n v="14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x v="30"/>
    <x v="105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x v="30"/>
    <x v="164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x v="30"/>
    <x v="270"/>
    <n v="22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x v="30"/>
    <x v="234"/>
    <n v="221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x v="30"/>
    <x v="18"/>
    <n v="74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x v="30"/>
    <x v="28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x v="30"/>
    <x v="9"/>
    <n v="48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x v="30"/>
    <x v="271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x v="30"/>
    <x v="235"/>
    <n v="11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x v="30"/>
    <x v="28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x v="30"/>
    <x v="272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x v="30"/>
    <x v="99"/>
    <n v="2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x v="30"/>
    <x v="273"/>
    <n v="594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x v="30"/>
    <x v="185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x v="30"/>
    <x v="88"/>
    <n v="47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x v="30"/>
    <x v="126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x v="30"/>
    <x v="274"/>
    <n v="16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x v="30"/>
    <x v="104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x v="30"/>
    <x v="260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x v="30"/>
    <x v="112"/>
    <n v="14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x v="30"/>
    <x v="39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x v="30"/>
    <x v="275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x v="30"/>
    <x v="29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x v="30"/>
    <x v="276"/>
    <n v="15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x v="30"/>
    <x v="10"/>
    <n v="5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x v="30"/>
    <x v="33"/>
    <n v="228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x v="30"/>
    <x v="34"/>
    <n v="92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x v="30"/>
    <x v="28"/>
    <n v="8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x v="30"/>
    <x v="277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x v="30"/>
    <x v="22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x v="30"/>
    <x v="278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x v="30"/>
    <x v="7"/>
    <n v="4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x v="30"/>
    <x v="35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x v="30"/>
    <x v="23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x v="30"/>
    <x v="42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x v="30"/>
    <x v="180"/>
    <n v="46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x v="30"/>
    <x v="239"/>
    <n v="1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x v="30"/>
    <x v="1"/>
    <n v="11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x v="30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x v="30"/>
    <x v="29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x v="30"/>
    <x v="41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x v="30"/>
    <x v="34"/>
    <n v="12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x v="30"/>
    <x v="87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x v="30"/>
    <x v="171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x v="30"/>
    <x v="198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x v="30"/>
    <x v="37"/>
    <n v="63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x v="30"/>
    <x v="2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x v="30"/>
    <x v="30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x v="30"/>
    <x v="280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x v="30"/>
    <x v="269"/>
    <n v="20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x v="30"/>
    <x v="38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x v="30"/>
    <x v="42"/>
    <n v="32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x v="30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x v="30"/>
    <x v="281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x v="30"/>
    <x v="282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x v="30"/>
    <x v="31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x v="30"/>
    <x v="26"/>
    <n v="54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x v="30"/>
    <x v="283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x v="30"/>
    <x v="284"/>
    <n v="10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x v="14"/>
    <x v="41"/>
    <n v="7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x v="14"/>
    <x v="38"/>
    <n v="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x v="14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x v="14"/>
    <x v="29"/>
    <n v="71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x v="14"/>
    <x v="39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x v="14"/>
    <x v="7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x v="14"/>
    <x v="3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x v="14"/>
    <x v="31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x v="14"/>
    <x v="28"/>
    <n v="4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x v="14"/>
    <x v="41"/>
    <n v="5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x v="14"/>
    <x v="28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x v="14"/>
    <x v="7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x v="14"/>
    <x v="21"/>
    <n v="6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x v="14"/>
    <x v="10"/>
    <n v="59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x v="14"/>
    <x v="8"/>
    <n v="11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x v="14"/>
    <x v="21"/>
    <n v="4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x v="14"/>
    <x v="8"/>
    <n v="7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x v="14"/>
    <x v="8"/>
    <n v="18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x v="14"/>
    <x v="88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x v="14"/>
    <x v="0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x v="14"/>
    <x v="40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x v="14"/>
    <x v="104"/>
    <n v="36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x v="14"/>
    <x v="91"/>
    <n v="99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x v="14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x v="14"/>
    <x v="172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x v="14"/>
    <x v="13"/>
    <n v="54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x v="14"/>
    <x v="29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x v="14"/>
    <x v="13"/>
    <n v="90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x v="14"/>
    <x v="13"/>
    <n v="107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x v="14"/>
    <x v="8"/>
    <n v="5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x v="14"/>
    <x v="13"/>
    <n v="5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x v="14"/>
    <x v="8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x v="14"/>
    <x v="2"/>
    <n v="69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x v="14"/>
    <x v="2"/>
    <n v="36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x v="14"/>
    <x v="235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x v="14"/>
    <x v="7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x v="14"/>
    <x v="34"/>
    <n v="5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x v="14"/>
    <x v="165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x v="14"/>
    <x v="7"/>
    <n v="92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x v="14"/>
    <x v="7"/>
    <n v="117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x v="17"/>
    <x v="60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x v="17"/>
    <x v="50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x v="17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x v="17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x v="17"/>
    <x v="60"/>
    <n v="3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x v="17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x v="17"/>
    <x v="129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x v="17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x v="17"/>
    <x v="81"/>
    <n v="20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x v="17"/>
    <x v="50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x v="17"/>
    <x v="62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x v="17"/>
    <x v="53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x v="17"/>
    <x v="53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x v="17"/>
    <x v="53"/>
    <n v="3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x v="17"/>
    <x v="54"/>
    <n v="2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x v="17"/>
    <x v="50"/>
    <n v="1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x v="17"/>
    <x v="58"/>
    <n v="27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x v="17"/>
    <x v="55"/>
    <n v="1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x v="17"/>
    <x v="62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x v="17"/>
    <x v="50"/>
    <n v="5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x v="17"/>
    <x v="5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x v="17"/>
    <x v="52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x v="17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x v="17"/>
    <x v="53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x v="17"/>
    <x v="75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x v="17"/>
    <x v="5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x v="17"/>
    <x v="60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x v="17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x v="17"/>
    <x v="5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x v="17"/>
    <x v="60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x v="17"/>
    <x v="50"/>
    <n v="2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x v="17"/>
    <x v="50"/>
    <n v="1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x v="17"/>
    <x v="50"/>
    <n v="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x v="17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x v="17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x v="17"/>
    <x v="56"/>
    <n v="1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x v="17"/>
    <x v="58"/>
    <n v="37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x v="17"/>
    <x v="113"/>
    <n v="64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x v="17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x v="17"/>
    <x v="60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x v="11"/>
    <x v="31"/>
    <n v="36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x v="11"/>
    <x v="20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x v="11"/>
    <x v="88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x v="11"/>
    <x v="33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x v="11"/>
    <x v="86"/>
    <n v="30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x v="11"/>
    <x v="92"/>
    <n v="9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x v="11"/>
    <x v="28"/>
    <n v="23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x v="11"/>
    <x v="108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x v="11"/>
    <x v="8"/>
    <n v="22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x v="11"/>
    <x v="141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x v="11"/>
    <x v="6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x v="11"/>
    <x v="8"/>
    <n v="77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x v="11"/>
    <x v="37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x v="11"/>
    <x v="33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x v="11"/>
    <x v="211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x v="11"/>
    <x v="9"/>
    <n v="8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x v="11"/>
    <x v="8"/>
    <n v="66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x v="11"/>
    <x v="86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x v="11"/>
    <x v="164"/>
    <n v="77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x v="11"/>
    <x v="13"/>
    <n v="69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x v="32"/>
    <x v="42"/>
    <n v="5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x v="32"/>
    <x v="285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x v="32"/>
    <x v="286"/>
    <n v="32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x v="32"/>
    <x v="245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x v="32"/>
    <x v="28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x v="32"/>
    <x v="5"/>
    <n v="5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x v="32"/>
    <x v="288"/>
    <n v="5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x v="32"/>
    <x v="289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x v="32"/>
    <x v="290"/>
    <n v="69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x v="32"/>
    <x v="85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x v="32"/>
    <x v="28"/>
    <n v="36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x v="32"/>
    <x v="291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x v="32"/>
    <x v="292"/>
    <n v="7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x v="32"/>
    <x v="293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x v="32"/>
    <x v="28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x v="32"/>
    <x v="35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x v="32"/>
    <x v="294"/>
    <n v="66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x v="32"/>
    <x v="18"/>
    <n v="82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x v="32"/>
    <x v="92"/>
    <n v="53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x v="32"/>
    <x v="295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x v="15"/>
    <x v="296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x v="15"/>
    <x v="297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x v="15"/>
    <x v="5"/>
    <n v="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x v="15"/>
    <x v="18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x v="15"/>
    <x v="143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x v="15"/>
    <x v="3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x v="15"/>
    <x v="8"/>
    <n v="2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x v="15"/>
    <x v="21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x v="15"/>
    <x v="298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x v="15"/>
    <x v="38"/>
    <n v="6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x v="15"/>
    <x v="279"/>
    <n v="4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x v="15"/>
    <x v="35"/>
    <n v="56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x v="15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x v="15"/>
    <x v="101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x v="15"/>
    <x v="94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x v="15"/>
    <x v="6"/>
    <n v="2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x v="15"/>
    <x v="7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x v="15"/>
    <x v="4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x v="15"/>
    <x v="21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x v="15"/>
    <x v="7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x v="32"/>
    <x v="29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x v="32"/>
    <x v="200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x v="32"/>
    <x v="6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x v="32"/>
    <x v="299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x v="32"/>
    <x v="300"/>
    <n v="16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x v="32"/>
    <x v="29"/>
    <n v="61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x v="32"/>
    <x v="96"/>
    <n v="6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x v="32"/>
    <x v="301"/>
    <n v="82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x v="32"/>
    <x v="193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x v="32"/>
    <x v="9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x v="32"/>
    <x v="30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x v="32"/>
    <x v="303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x v="32"/>
    <x v="304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x v="32"/>
    <x v="305"/>
    <n v="4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x v="32"/>
    <x v="42"/>
    <n v="136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x v="32"/>
    <x v="293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x v="32"/>
    <x v="278"/>
    <n v="6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x v="32"/>
    <x v="0"/>
    <n v="70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x v="32"/>
    <x v="30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x v="32"/>
    <x v="306"/>
    <n v="141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x v="32"/>
    <x v="307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x v="32"/>
    <x v="308"/>
    <n v="5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x v="32"/>
    <x v="309"/>
    <n v="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x v="32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x v="32"/>
    <x v="311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x v="32"/>
    <x v="8"/>
    <n v="4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x v="32"/>
    <x v="3"/>
    <n v="5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x v="32"/>
    <x v="13"/>
    <n v="59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x v="32"/>
    <x v="312"/>
    <n v="3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x v="32"/>
    <x v="313"/>
    <n v="42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x v="32"/>
    <x v="84"/>
    <n v="24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x v="32"/>
    <x v="212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x v="32"/>
    <x v="40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x v="32"/>
    <x v="314"/>
    <n v="1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x v="32"/>
    <x v="315"/>
    <n v="4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x v="32"/>
    <x v="316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x v="32"/>
    <x v="317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x v="32"/>
    <x v="92"/>
    <n v="1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x v="32"/>
    <x v="318"/>
    <n v="91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x v="32"/>
    <x v="319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x v="32"/>
    <x v="320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x v="32"/>
    <x v="224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x v="32"/>
    <x v="31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x v="32"/>
    <x v="144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x v="32"/>
    <x v="321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x v="32"/>
    <x v="261"/>
    <n v="2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x v="32"/>
    <x v="322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x v="32"/>
    <x v="33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x v="32"/>
    <x v="323"/>
    <n v="50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x v="32"/>
    <x v="324"/>
    <n v="1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x v="32"/>
    <x v="103"/>
    <n v="4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x v="32"/>
    <x v="325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x v="32"/>
    <x v="47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x v="32"/>
    <x v="28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x v="32"/>
    <x v="326"/>
    <n v="3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x v="32"/>
    <x v="6"/>
    <n v="6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x v="32"/>
    <x v="48"/>
    <n v="5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x v="32"/>
    <x v="306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x v="32"/>
    <x v="224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x v="32"/>
    <x v="327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x v="11"/>
    <x v="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x v="11"/>
    <x v="85"/>
    <n v="116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x v="11"/>
    <x v="7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x v="11"/>
    <x v="6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x v="11"/>
    <x v="10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x v="11"/>
    <x v="8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x v="11"/>
    <x v="28"/>
    <n v="5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x v="11"/>
    <x v="8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x v="11"/>
    <x v="13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x v="11"/>
    <x v="3"/>
    <n v="5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x v="11"/>
    <x v="36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x v="11"/>
    <x v="13"/>
    <n v="4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x v="11"/>
    <x v="29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x v="11"/>
    <x v="91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x v="11"/>
    <x v="10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x v="11"/>
    <x v="328"/>
    <n v="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x v="11"/>
    <x v="7"/>
    <n v="5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x v="11"/>
    <x v="2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x v="11"/>
    <x v="329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x v="11"/>
    <x v="7"/>
    <n v="116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x v="14"/>
    <x v="84"/>
    <n v="32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x v="14"/>
    <x v="193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x v="14"/>
    <x v="15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x v="14"/>
    <x v="7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x v="14"/>
    <x v="7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x v="14"/>
    <x v="13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x v="14"/>
    <x v="13"/>
    <n v="28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x v="14"/>
    <x v="7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x v="14"/>
    <x v="13"/>
    <n v="60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x v="14"/>
    <x v="330"/>
    <n v="6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x v="14"/>
    <x v="3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x v="14"/>
    <x v="29"/>
    <n v="41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x v="14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x v="14"/>
    <x v="96"/>
    <n v="38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x v="14"/>
    <x v="33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x v="14"/>
    <x v="3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x v="14"/>
    <x v="3"/>
    <n v="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x v="14"/>
    <x v="10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x v="14"/>
    <x v="29"/>
    <n v="42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x v="14"/>
    <x v="15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x v="33"/>
    <x v="115"/>
    <n v="6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x v="33"/>
    <x v="56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x v="33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x v="33"/>
    <x v="70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x v="33"/>
    <x v="59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x v="33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x v="33"/>
    <x v="331"/>
    <n v="5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x v="33"/>
    <x v="172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x v="33"/>
    <x v="6"/>
    <n v="212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x v="33"/>
    <x v="21"/>
    <n v="220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x v="33"/>
    <x v="124"/>
    <n v="4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x v="33"/>
    <x v="6"/>
    <n v="7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x v="33"/>
    <x v="197"/>
    <n v="1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x v="33"/>
    <x v="21"/>
    <n v="6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x v="33"/>
    <x v="21"/>
    <n v="116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x v="33"/>
    <x v="332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x v="33"/>
    <x v="38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x v="33"/>
    <x v="7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x v="33"/>
    <x v="238"/>
    <n v="6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x v="33"/>
    <x v="6"/>
    <n v="105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x v="7"/>
    <x v="5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x v="7"/>
    <x v="5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x v="7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x v="7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x v="7"/>
    <x v="5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x v="7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x v="7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x v="7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x v="7"/>
    <x v="5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x v="7"/>
    <x v="5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x v="7"/>
    <x v="60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x v="7"/>
    <x v="5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x v="7"/>
    <x v="5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x v="7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x v="7"/>
    <x v="60"/>
    <n v="28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x v="7"/>
    <x v="5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x v="7"/>
    <x v="5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x v="7"/>
    <x v="5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x v="7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x v="7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x v="7"/>
    <x v="5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x v="7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x v="7"/>
    <x v="5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x v="7"/>
    <x v="5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x v="7"/>
    <x v="5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x v="7"/>
    <x v="57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x v="7"/>
    <x v="60"/>
    <n v="48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x v="7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x v="7"/>
    <x v="5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x v="7"/>
    <x v="50"/>
    <n v="21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x v="7"/>
    <x v="5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x v="7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x v="7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x v="7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x v="7"/>
    <x v="5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x v="7"/>
    <x v="57"/>
    <n v="82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x v="7"/>
    <x v="5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x v="7"/>
    <x v="5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x v="7"/>
    <x v="5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x v="7"/>
    <x v="50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x v="7"/>
    <x v="53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x v="7"/>
    <x v="56"/>
    <n v="38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x v="7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x v="7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x v="7"/>
    <x v="60"/>
    <n v="113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x v="7"/>
    <x v="5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x v="7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x v="7"/>
    <x v="60"/>
    <n v="5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x v="7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x v="7"/>
    <x v="5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x v="7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x v="7"/>
    <x v="5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x v="7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x v="7"/>
    <x v="50"/>
    <n v="2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x v="7"/>
    <x v="5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x v="7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x v="7"/>
    <x v="5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x v="7"/>
    <x v="5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x v="7"/>
    <x v="5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x v="7"/>
    <x v="5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x v="19"/>
    <x v="60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x v="19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x v="19"/>
    <x v="123"/>
    <n v="1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x v="19"/>
    <x v="5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x v="19"/>
    <x v="61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x v="19"/>
    <x v="139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x v="19"/>
    <x v="78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x v="19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x v="19"/>
    <x v="53"/>
    <n v="7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x v="19"/>
    <x v="5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x v="19"/>
    <x v="60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x v="19"/>
    <x v="5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x v="19"/>
    <x v="60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x v="19"/>
    <x v="56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x v="19"/>
    <x v="60"/>
    <n v="5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x v="19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x v="19"/>
    <x v="5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x v="19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x v="19"/>
    <x v="5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x v="19"/>
    <x v="77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x v="19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x v="19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x v="19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x v="19"/>
    <x v="60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x v="19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x v="19"/>
    <x v="5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x v="19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x v="19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x v="19"/>
    <x v="60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x v="19"/>
    <x v="60"/>
    <n v="11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x v="19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x v="19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x v="19"/>
    <x v="5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x v="19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x v="19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x v="19"/>
    <x v="50"/>
    <n v="23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x v="19"/>
    <x v="5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x v="19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x v="19"/>
    <x v="5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x v="19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x v="33"/>
    <x v="29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x v="33"/>
    <x v="9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x v="33"/>
    <x v="195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x v="33"/>
    <x v="15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x v="33"/>
    <x v="36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x v="33"/>
    <x v="239"/>
    <n v="7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x v="33"/>
    <x v="333"/>
    <n v="3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x v="33"/>
    <x v="29"/>
    <n v="4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x v="33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x v="33"/>
    <x v="21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x v="33"/>
    <x v="41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x v="33"/>
    <x v="84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x v="33"/>
    <x v="19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x v="33"/>
    <x v="7"/>
    <n v="27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x v="33"/>
    <x v="11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x v="33"/>
    <x v="141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x v="33"/>
    <x v="21"/>
    <n v="190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x v="33"/>
    <x v="5"/>
    <n v="6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x v="33"/>
    <x v="21"/>
    <n v="109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x v="33"/>
    <x v="7"/>
    <n v="12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x v="14"/>
    <x v="3"/>
    <n v="91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x v="14"/>
    <x v="38"/>
    <n v="2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x v="14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x v="14"/>
    <x v="38"/>
    <n v="5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x v="14"/>
    <x v="144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x v="14"/>
    <x v="8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x v="14"/>
    <x v="17"/>
    <n v="28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x v="14"/>
    <x v="13"/>
    <n v="3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x v="14"/>
    <x v="35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x v="14"/>
    <x v="33"/>
    <n v="2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x v="14"/>
    <x v="30"/>
    <n v="3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x v="14"/>
    <x v="104"/>
    <n v="98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x v="14"/>
    <x v="8"/>
    <n v="43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x v="14"/>
    <x v="8"/>
    <n v="1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x v="14"/>
    <x v="2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x v="14"/>
    <x v="2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x v="14"/>
    <x v="193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x v="14"/>
    <x v="30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x v="14"/>
    <x v="18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x v="14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x v="14"/>
    <x v="40"/>
    <n v="4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x v="14"/>
    <x v="8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x v="14"/>
    <x v="35"/>
    <n v="6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x v="14"/>
    <x v="17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x v="14"/>
    <x v="33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x v="14"/>
    <x v="334"/>
    <n v="2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x v="14"/>
    <x v="8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x v="14"/>
    <x v="13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x v="14"/>
    <x v="84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x v="14"/>
    <x v="10"/>
    <n v="3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x v="14"/>
    <x v="33"/>
    <n v="52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x v="14"/>
    <x v="105"/>
    <n v="2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x v="14"/>
    <x v="32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x v="14"/>
    <x v="7"/>
    <n v="3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x v="14"/>
    <x v="30"/>
    <n v="46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x v="14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x v="14"/>
    <x v="40"/>
    <n v="8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x v="14"/>
    <x v="6"/>
    <n v="53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x v="14"/>
    <x v="195"/>
    <n v="4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x v="14"/>
    <x v="40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x v="34"/>
    <x v="56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x v="34"/>
    <x v="50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x v="34"/>
    <x v="5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x v="34"/>
    <x v="5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x v="34"/>
    <x v="5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x v="34"/>
    <x v="6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x v="34"/>
    <x v="5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x v="34"/>
    <x v="5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x v="34"/>
    <x v="60"/>
    <n v="3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x v="34"/>
    <x v="50"/>
    <n v="38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x v="34"/>
    <x v="5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x v="34"/>
    <x v="5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x v="34"/>
    <x v="5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x v="34"/>
    <x v="53"/>
    <n v="53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x v="34"/>
    <x v="118"/>
    <n v="78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x v="34"/>
    <x v="5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x v="34"/>
    <x v="54"/>
    <n v="54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x v="34"/>
    <x v="5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x v="34"/>
    <x v="50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x v="34"/>
    <x v="5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x v="35"/>
    <x v="15"/>
    <n v="10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x v="35"/>
    <x v="8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x v="35"/>
    <x v="94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x v="35"/>
    <x v="21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x v="35"/>
    <x v="8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x v="35"/>
    <x v="40"/>
    <n v="137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x v="35"/>
    <x v="21"/>
    <n v="5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x v="35"/>
    <x v="13"/>
    <n v="53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x v="35"/>
    <x v="3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x v="35"/>
    <x v="8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x v="35"/>
    <x v="8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x v="35"/>
    <x v="9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x v="35"/>
    <x v="38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x v="35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x v="35"/>
    <x v="3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x v="35"/>
    <x v="31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x v="35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x v="35"/>
    <x v="40"/>
    <n v="110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x v="35"/>
    <x v="8"/>
    <n v="17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x v="35"/>
    <x v="33"/>
    <n v="9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x v="35"/>
    <x v="13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x v="35"/>
    <x v="3"/>
    <n v="5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x v="35"/>
    <x v="94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x v="35"/>
    <x v="7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x v="35"/>
    <x v="228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x v="35"/>
    <x v="20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x v="35"/>
    <x v="28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x v="35"/>
    <x v="21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x v="35"/>
    <x v="33"/>
    <n v="4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x v="35"/>
    <x v="7"/>
    <n v="44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x v="35"/>
    <x v="33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x v="35"/>
    <x v="13"/>
    <n v="178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x v="35"/>
    <x v="94"/>
    <n v="39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x v="35"/>
    <x v="4"/>
    <n v="5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x v="35"/>
    <x v="13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x v="35"/>
    <x v="6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x v="35"/>
    <x v="90"/>
    <n v="30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x v="35"/>
    <x v="15"/>
    <n v="7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x v="35"/>
    <x v="38"/>
    <n v="3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x v="35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x v="19"/>
    <x v="5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x v="19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x v="19"/>
    <x v="5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x v="19"/>
    <x v="5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x v="19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x v="19"/>
    <x v="5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x v="19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x v="19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x v="19"/>
    <x v="53"/>
    <n v="73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x v="19"/>
    <x v="60"/>
    <n v="3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x v="19"/>
    <x v="50"/>
    <n v="6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x v="19"/>
    <x v="5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x v="19"/>
    <x v="5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x v="19"/>
    <x v="5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x v="19"/>
    <x v="5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x v="19"/>
    <x v="5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x v="19"/>
    <x v="5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x v="19"/>
    <x v="5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x v="19"/>
    <x v="50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x v="19"/>
    <x v="60"/>
    <n v="2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x v="19"/>
    <x v="57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x v="19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x v="19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x v="19"/>
    <x v="5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x v="19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x v="19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x v="19"/>
    <x v="53"/>
    <n v="20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x v="19"/>
    <x v="65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x v="19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x v="19"/>
    <x v="5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x v="19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x v="19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x v="19"/>
    <x v="5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x v="19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x v="19"/>
    <x v="81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x v="19"/>
    <x v="148"/>
    <n v="306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x v="19"/>
    <x v="52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x v="19"/>
    <x v="115"/>
    <n v="84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x v="19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x v="19"/>
    <x v="113"/>
    <n v="116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x v="36"/>
    <x v="335"/>
    <n v="22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x v="36"/>
    <x v="336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x v="36"/>
    <x v="7"/>
    <n v="36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x v="36"/>
    <x v="3"/>
    <n v="65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x v="36"/>
    <x v="13"/>
    <n v="6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x v="36"/>
    <x v="5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x v="36"/>
    <x v="326"/>
    <n v="82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x v="36"/>
    <x v="337"/>
    <n v="5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x v="36"/>
    <x v="272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x v="36"/>
    <x v="48"/>
    <n v="5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x v="36"/>
    <x v="338"/>
    <n v="8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x v="36"/>
    <x v="174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x v="36"/>
    <x v="7"/>
    <n v="271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x v="36"/>
    <x v="21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x v="36"/>
    <x v="106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x v="36"/>
    <x v="41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x v="36"/>
    <x v="339"/>
    <n v="28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x v="36"/>
    <x v="2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x v="36"/>
    <x v="340"/>
    <n v="3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x v="36"/>
    <x v="124"/>
    <n v="7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x v="36"/>
    <x v="91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x v="36"/>
    <x v="26"/>
    <n v="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x v="36"/>
    <x v="35"/>
    <n v="3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x v="36"/>
    <x v="341"/>
    <n v="3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x v="36"/>
    <x v="342"/>
    <n v="2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x v="36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x v="36"/>
    <x v="343"/>
    <n v="22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x v="36"/>
    <x v="5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x v="36"/>
    <x v="30"/>
    <n v="64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x v="36"/>
    <x v="137"/>
    <n v="3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x v="36"/>
    <x v="41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x v="36"/>
    <x v="0"/>
    <n v="3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x v="36"/>
    <x v="255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x v="36"/>
    <x v="6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x v="36"/>
    <x v="8"/>
    <n v="137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x v="36"/>
    <x v="229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x v="36"/>
    <x v="183"/>
    <n v="3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x v="36"/>
    <x v="21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x v="36"/>
    <x v="34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x v="36"/>
    <x v="6"/>
    <n v="4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x v="36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x v="36"/>
    <x v="5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x v="36"/>
    <x v="122"/>
    <n v="224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x v="36"/>
    <x v="53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x v="36"/>
    <x v="57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x v="36"/>
    <x v="59"/>
    <n v="79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x v="36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x v="36"/>
    <x v="60"/>
    <n v="1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x v="36"/>
    <x v="50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x v="36"/>
    <x v="60"/>
    <n v="72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x v="36"/>
    <x v="53"/>
    <n v="308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x v="36"/>
    <x v="60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x v="36"/>
    <x v="81"/>
    <n v="8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x v="36"/>
    <x v="50"/>
    <n v="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x v="36"/>
    <x v="70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x v="36"/>
    <x v="57"/>
    <n v="11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x v="36"/>
    <x v="118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x v="36"/>
    <x v="50"/>
    <n v="23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x v="36"/>
    <x v="56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x v="36"/>
    <x v="50"/>
    <n v="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x v="37"/>
    <x v="33"/>
    <n v="86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x v="37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x v="37"/>
    <x v="2"/>
    <n v="374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x v="37"/>
    <x v="3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x v="37"/>
    <x v="4"/>
    <n v="9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x v="37"/>
    <x v="175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x v="37"/>
    <x v="38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x v="37"/>
    <x v="193"/>
    <n v="6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x v="37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x v="37"/>
    <x v="52"/>
    <n v="4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x v="37"/>
    <x v="57"/>
    <n v="3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x v="37"/>
    <x v="69"/>
    <n v="71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x v="37"/>
    <x v="5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x v="37"/>
    <x v="163"/>
    <n v="12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x v="37"/>
    <x v="59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x v="37"/>
    <x v="119"/>
    <n v="118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x v="37"/>
    <x v="82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x v="37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x v="37"/>
    <x v="5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x v="37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x v="19"/>
    <x v="60"/>
    <n v="28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x v="19"/>
    <x v="58"/>
    <n v="8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x v="19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x v="19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x v="19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x v="19"/>
    <x v="5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x v="19"/>
    <x v="5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x v="19"/>
    <x v="50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x v="19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x v="19"/>
    <x v="57"/>
    <n v="73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x v="19"/>
    <x v="50"/>
    <n v="18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x v="19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x v="19"/>
    <x v="60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x v="19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x v="19"/>
    <x v="50"/>
    <n v="24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x v="19"/>
    <x v="52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x v="19"/>
    <x v="73"/>
    <n v="11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x v="19"/>
    <x v="50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x v="19"/>
    <x v="5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x v="19"/>
    <x v="60"/>
    <n v="18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x v="38"/>
    <x v="132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x v="38"/>
    <x v="122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x v="38"/>
    <x v="3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x v="38"/>
    <x v="52"/>
    <n v="164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x v="38"/>
    <x v="57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x v="38"/>
    <x v="20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x v="38"/>
    <x v="345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x v="38"/>
    <x v="145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x v="38"/>
    <x v="21"/>
    <n v="16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x v="38"/>
    <x v="224"/>
    <n v="85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x v="38"/>
    <x v="7"/>
    <n v="5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x v="38"/>
    <x v="26"/>
    <n v="5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x v="38"/>
    <x v="21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x v="38"/>
    <x v="31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x v="38"/>
    <x v="213"/>
    <n v="58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x v="38"/>
    <x v="28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x v="38"/>
    <x v="28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x v="38"/>
    <x v="3"/>
    <n v="12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x v="38"/>
    <x v="15"/>
    <n v="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x v="38"/>
    <x v="90"/>
    <n v="17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x v="30"/>
    <x v="346"/>
    <n v="4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x v="30"/>
    <x v="169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x v="30"/>
    <x v="49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x v="30"/>
    <x v="347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x v="30"/>
    <x v="14"/>
    <n v="512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x v="30"/>
    <x v="6"/>
    <n v="262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x v="30"/>
    <x v="348"/>
    <n v="70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x v="30"/>
    <x v="180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x v="30"/>
    <x v="3"/>
    <n v="34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x v="30"/>
    <x v="106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x v="30"/>
    <x v="3"/>
    <n v="846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x v="30"/>
    <x v="90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x v="30"/>
    <x v="29"/>
    <n v="45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x v="30"/>
    <x v="349"/>
    <n v="13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x v="30"/>
    <x v="350"/>
    <n v="22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x v="30"/>
    <x v="4"/>
    <n v="170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x v="30"/>
    <x v="351"/>
    <n v="16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x v="30"/>
    <x v="34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x v="30"/>
    <x v="352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x v="30"/>
    <x v="33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x v="39"/>
    <x v="50"/>
    <n v="9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x v="39"/>
    <x v="129"/>
    <n v="4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x v="39"/>
    <x v="5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x v="39"/>
    <x v="62"/>
    <n v="38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x v="39"/>
    <x v="66"/>
    <n v="36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x v="39"/>
    <x v="117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x v="39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x v="39"/>
    <x v="60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x v="39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x v="39"/>
    <x v="5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x v="39"/>
    <x v="5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x v="39"/>
    <x v="57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x v="39"/>
    <x v="118"/>
    <n v="48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x v="39"/>
    <x v="5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x v="39"/>
    <x v="221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x v="39"/>
    <x v="54"/>
    <n v="32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x v="39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x v="39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x v="39"/>
    <x v="57"/>
    <n v="53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x v="39"/>
    <x v="5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x v="39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x v="39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x v="39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x v="39"/>
    <x v="60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x v="39"/>
    <x v="5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x v="39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x v="39"/>
    <x v="60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x v="39"/>
    <x v="51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x v="39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x v="39"/>
    <x v="54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x v="39"/>
    <x v="5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x v="39"/>
    <x v="5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x v="39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x v="39"/>
    <x v="51"/>
    <n v="44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x v="39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x v="39"/>
    <x v="59"/>
    <n v="4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x v="39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x v="39"/>
    <x v="73"/>
    <n v="94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x v="39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x v="39"/>
    <x v="5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x v="6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x v="6"/>
    <x v="28"/>
    <n v="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x v="6"/>
    <x v="41"/>
    <n v="19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x v="6"/>
    <x v="17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x v="6"/>
    <x v="2"/>
    <n v="3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x v="6"/>
    <x v="90"/>
    <n v="4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x v="6"/>
    <x v="28"/>
    <n v="32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x v="6"/>
    <x v="33"/>
    <n v="103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x v="6"/>
    <x v="7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x v="6"/>
    <x v="2"/>
    <n v="4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x v="6"/>
    <x v="33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x v="6"/>
    <x v="29"/>
    <n v="90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x v="6"/>
    <x v="38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x v="6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x v="6"/>
    <x v="3"/>
    <n v="3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x v="6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x v="6"/>
    <x v="33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x v="6"/>
    <x v="7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x v="6"/>
    <x v="16"/>
    <n v="45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x v="6"/>
    <x v="18"/>
    <n v="4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x v="6"/>
    <x v="18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x v="6"/>
    <x v="21"/>
    <n v="3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x v="6"/>
    <x v="30"/>
    <n v="9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x v="6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x v="6"/>
    <x v="5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x v="6"/>
    <x v="20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x v="6"/>
    <x v="9"/>
    <n v="68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x v="6"/>
    <x v="8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x v="6"/>
    <x v="21"/>
    <n v="12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x v="6"/>
    <x v="29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x v="6"/>
    <x v="8"/>
    <n v="93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x v="6"/>
    <x v="40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x v="6"/>
    <x v="30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x v="6"/>
    <x v="29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x v="6"/>
    <x v="186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x v="6"/>
    <x v="24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x v="6"/>
    <x v="22"/>
    <n v="2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x v="6"/>
    <x v="6"/>
    <n v="104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x v="6"/>
    <x v="2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x v="6"/>
    <x v="104"/>
    <n v="1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x v="6"/>
    <x v="8"/>
    <n v="29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x v="6"/>
    <x v="8"/>
    <n v="6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x v="6"/>
    <x v="39"/>
    <n v="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x v="6"/>
    <x v="16"/>
    <n v="5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x v="6"/>
    <x v="33"/>
    <n v="6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x v="6"/>
    <x v="29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x v="6"/>
    <x v="28"/>
    <n v="1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x v="6"/>
    <x v="8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x v="6"/>
    <x v="13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x v="6"/>
    <x v="8"/>
    <n v="2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x v="6"/>
    <x v="38"/>
    <n v="64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x v="6"/>
    <x v="41"/>
    <n v="30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x v="6"/>
    <x v="29"/>
    <n v="8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x v="6"/>
    <x v="106"/>
    <n v="6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x v="6"/>
    <x v="229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x v="6"/>
    <x v="29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x v="6"/>
    <x v="8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x v="6"/>
    <x v="28"/>
    <n v="4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x v="6"/>
    <x v="38"/>
    <n v="12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x v="6"/>
    <x v="3"/>
    <n v="20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x v="6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x v="6"/>
    <x v="5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x v="6"/>
    <x v="5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x v="6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x v="6"/>
    <x v="188"/>
    <n v="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x v="6"/>
    <x v="5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x v="6"/>
    <x v="5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x v="6"/>
    <x v="50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x v="6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x v="6"/>
    <x v="65"/>
    <n v="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x v="6"/>
    <x v="5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x v="6"/>
    <x v="53"/>
    <n v="1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x v="6"/>
    <x v="5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x v="6"/>
    <x v="72"/>
    <n v="3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x v="6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x v="6"/>
    <x v="62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x v="6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x v="6"/>
    <x v="5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x v="6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x v="6"/>
    <x v="113"/>
    <n v="30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x v="6"/>
    <x v="188"/>
    <n v="2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x v="6"/>
    <x v="50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x v="6"/>
    <x v="5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x v="6"/>
    <x v="53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x v="6"/>
    <x v="5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x v="6"/>
    <x v="60"/>
    <n v="2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x v="6"/>
    <x v="68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x v="6"/>
    <x v="7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x v="6"/>
    <x v="60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x v="6"/>
    <x v="77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x v="6"/>
    <x v="62"/>
    <n v="36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x v="6"/>
    <x v="5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x v="6"/>
    <x v="151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x v="6"/>
    <x v="62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x v="6"/>
    <x v="50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x v="6"/>
    <x v="5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x v="6"/>
    <x v="57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x v="6"/>
    <x v="53"/>
    <n v="16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x v="6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x v="6"/>
    <x v="61"/>
    <n v="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x v="6"/>
    <x v="5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x v="6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x v="6"/>
    <x v="118"/>
    <n v="38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x v="6"/>
    <x v="50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x v="6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x v="6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x v="6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x v="6"/>
    <x v="5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x v="6"/>
    <x v="151"/>
    <n v="82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x v="6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x v="6"/>
    <x v="56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x v="6"/>
    <x v="114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x v="6"/>
    <x v="60"/>
    <n v="1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x v="6"/>
    <x v="5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x v="6"/>
    <x v="62"/>
    <n v="6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x v="6"/>
    <x v="70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x v="6"/>
    <x v="62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x v="6"/>
    <x v="65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x v="6"/>
    <x v="5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x v="6"/>
    <x v="353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x v="6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x v="6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x v="6"/>
    <x v="60"/>
    <n v="1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x v="6"/>
    <x v="62"/>
    <n v="19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x v="6"/>
    <x v="82"/>
    <n v="3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x v="6"/>
    <x v="114"/>
    <n v="8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x v="6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x v="6"/>
    <x v="56"/>
    <n v="53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x v="6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x v="6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x v="6"/>
    <x v="121"/>
    <n v="47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x v="6"/>
    <x v="51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x v="6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x v="6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x v="6"/>
    <x v="220"/>
    <n v="20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x v="6"/>
    <x v="59"/>
    <n v="2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x v="6"/>
    <x v="66"/>
    <n v="4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x v="6"/>
    <x v="117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x v="6"/>
    <x v="114"/>
    <n v="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x v="6"/>
    <x v="117"/>
    <n v="5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x v="40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x v="40"/>
    <x v="8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x v="40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x v="40"/>
    <x v="33"/>
    <n v="17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x v="40"/>
    <x v="21"/>
    <n v="232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x v="40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x v="40"/>
    <x v="26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x v="40"/>
    <x v="8"/>
    <n v="4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x v="40"/>
    <x v="21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x v="40"/>
    <x v="7"/>
    <n v="163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x v="40"/>
    <x v="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x v="40"/>
    <x v="2"/>
    <n v="86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x v="40"/>
    <x v="33"/>
    <n v="4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x v="40"/>
    <x v="29"/>
    <n v="7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x v="40"/>
    <x v="7"/>
    <n v="9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x v="40"/>
    <x v="30"/>
    <n v="38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x v="40"/>
    <x v="18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x v="40"/>
    <x v="7"/>
    <n v="127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x v="40"/>
    <x v="33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x v="40"/>
    <x v="13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x v="38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x v="38"/>
    <x v="68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x v="38"/>
    <x v="5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x v="38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x v="38"/>
    <x v="5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x v="38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x v="38"/>
    <x v="65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x v="38"/>
    <x v="50"/>
    <n v="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x v="38"/>
    <x v="56"/>
    <n v="13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x v="38"/>
    <x v="5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x v="38"/>
    <x v="53"/>
    <n v="1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x v="38"/>
    <x v="59"/>
    <n v="20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x v="38"/>
    <x v="50"/>
    <n v="202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x v="38"/>
    <x v="5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x v="38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x v="38"/>
    <x v="123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x v="38"/>
    <x v="53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x v="38"/>
    <x v="5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x v="38"/>
    <x v="5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x v="38"/>
    <x v="5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x v="6"/>
    <x v="5"/>
    <n v="5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x v="6"/>
    <x v="108"/>
    <n v="61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x v="6"/>
    <x v="13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x v="6"/>
    <x v="7"/>
    <n v="2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x v="6"/>
    <x v="15"/>
    <n v="4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x v="6"/>
    <x v="35"/>
    <n v="8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x v="6"/>
    <x v="35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x v="6"/>
    <x v="6"/>
    <n v="7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x v="6"/>
    <x v="200"/>
    <n v="9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x v="6"/>
    <x v="6"/>
    <n v="70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x v="6"/>
    <x v="8"/>
    <n v="7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x v="6"/>
    <x v="2"/>
    <n v="12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x v="6"/>
    <x v="215"/>
    <n v="2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x v="6"/>
    <x v="21"/>
    <n v="5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x v="6"/>
    <x v="8"/>
    <n v="71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x v="6"/>
    <x v="193"/>
    <n v="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x v="6"/>
    <x v="35"/>
    <n v="114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x v="6"/>
    <x v="32"/>
    <n v="61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x v="6"/>
    <x v="7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x v="6"/>
    <x v="15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x v="38"/>
    <x v="32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x v="38"/>
    <x v="21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x v="38"/>
    <x v="92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x v="38"/>
    <x v="8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x v="38"/>
    <x v="108"/>
    <n v="110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x v="38"/>
    <x v="6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x v="38"/>
    <x v="5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x v="38"/>
    <x v="8"/>
    <n v="36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x v="38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x v="38"/>
    <x v="8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x v="38"/>
    <x v="3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x v="38"/>
    <x v="2"/>
    <n v="49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x v="38"/>
    <x v="8"/>
    <n v="46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x v="38"/>
    <x v="354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x v="38"/>
    <x v="2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x v="38"/>
    <x v="174"/>
    <n v="15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x v="38"/>
    <x v="3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x v="38"/>
    <x v="33"/>
    <n v="11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x v="38"/>
    <x v="17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x v="38"/>
    <x v="8"/>
    <n v="6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x v="38"/>
    <x v="355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x v="38"/>
    <x v="15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x v="38"/>
    <x v="7"/>
    <n v="179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x v="38"/>
    <x v="40"/>
    <n v="16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x v="38"/>
    <x v="28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x v="38"/>
    <x v="29"/>
    <n v="89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x v="38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x v="38"/>
    <x v="7"/>
    <n v="11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x v="38"/>
    <x v="28"/>
    <n v="234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x v="38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x v="38"/>
    <x v="39"/>
    <n v="1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x v="38"/>
    <x v="16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x v="38"/>
    <x v="96"/>
    <n v="14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x v="38"/>
    <x v="40"/>
    <n v="5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x v="38"/>
    <x v="33"/>
    <n v="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x v="38"/>
    <x v="33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x v="38"/>
    <x v="6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x v="38"/>
    <x v="7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x v="38"/>
    <x v="10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x v="38"/>
    <x v="7"/>
    <n v="2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x v="38"/>
    <x v="31"/>
    <n v="5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x v="38"/>
    <x v="7"/>
    <n v="163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x v="38"/>
    <x v="3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x v="38"/>
    <x v="351"/>
    <n v="68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x v="38"/>
    <x v="120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x v="38"/>
    <x v="1"/>
    <n v="52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x v="38"/>
    <x v="26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x v="38"/>
    <x v="239"/>
    <n v="8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x v="38"/>
    <x v="5"/>
    <n v="9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x v="38"/>
    <x v="13"/>
    <n v="4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x v="38"/>
    <x v="8"/>
    <n v="5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x v="38"/>
    <x v="37"/>
    <n v="51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x v="38"/>
    <x v="92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x v="38"/>
    <x v="40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x v="38"/>
    <x v="15"/>
    <n v="8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x v="38"/>
    <x v="37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x v="38"/>
    <x v="182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x v="38"/>
    <x v="7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x v="38"/>
    <x v="15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x v="38"/>
    <x v="29"/>
    <n v="7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x v="38"/>
    <x v="5"/>
    <n v="9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x v="38"/>
    <x v="30"/>
    <n v="5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x v="38"/>
    <x v="5"/>
    <n v="12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x v="38"/>
    <x v="15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x v="38"/>
    <x v="18"/>
    <n v="8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x v="38"/>
    <x v="87"/>
    <n v="260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x v="38"/>
    <x v="328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x v="38"/>
    <x v="183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x v="38"/>
    <x v="13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x v="38"/>
    <x v="6"/>
    <n v="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x v="38"/>
    <x v="148"/>
    <n v="24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x v="38"/>
    <x v="50"/>
    <n v="3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x v="38"/>
    <x v="50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x v="38"/>
    <x v="5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x v="38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x v="38"/>
    <x v="5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x v="38"/>
    <x v="5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x v="38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x v="38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x v="38"/>
    <x v="50"/>
    <n v="5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x v="38"/>
    <x v="5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x v="38"/>
    <x v="356"/>
    <n v="10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x v="38"/>
    <x v="68"/>
    <n v="2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x v="38"/>
    <x v="57"/>
    <n v="11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x v="38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x v="38"/>
    <x v="81"/>
    <n v="279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x v="38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x v="38"/>
    <x v="50"/>
    <n v="88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x v="38"/>
    <x v="51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x v="38"/>
    <x v="56"/>
    <n v="2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x v="38"/>
    <x v="64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x v="38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x v="38"/>
    <x v="50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x v="38"/>
    <x v="50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x v="38"/>
    <x v="114"/>
    <n v="65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x v="38"/>
    <x v="77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x v="38"/>
    <x v="50"/>
    <n v="5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x v="38"/>
    <x v="50"/>
    <n v="24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x v="38"/>
    <x v="60"/>
    <n v="41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x v="38"/>
    <x v="50"/>
    <n v="5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x v="38"/>
    <x v="50"/>
    <n v="421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x v="38"/>
    <x v="5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x v="38"/>
    <x v="50"/>
    <n v="1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x v="38"/>
    <x v="81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x v="38"/>
    <x v="53"/>
    <n v="6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x v="38"/>
    <x v="50"/>
    <n v="1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x v="38"/>
    <x v="60"/>
    <n v="6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x v="38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x v="38"/>
    <x v="61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x v="38"/>
    <x v="62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x v="38"/>
    <x v="63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x v="38"/>
    <x v="60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x v="38"/>
    <x v="61"/>
    <n v="5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x v="38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x v="38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x v="38"/>
    <x v="65"/>
    <n v="5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x v="38"/>
    <x v="123"/>
    <n v="4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x v="38"/>
    <x v="65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x v="38"/>
    <x v="51"/>
    <n v="5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x v="38"/>
    <x v="77"/>
    <n v="141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x v="38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x v="38"/>
    <x v="115"/>
    <n v="70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x v="38"/>
    <x v="50"/>
    <n v="6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x v="38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x v="38"/>
    <x v="72"/>
    <n v="8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x v="38"/>
    <x v="65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x v="38"/>
    <x v="68"/>
    <n v="27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x v="38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x v="38"/>
    <x v="78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x v="38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x v="38"/>
    <x v="117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x v="38"/>
    <x v="62"/>
    <n v="58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x v="38"/>
    <x v="65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x v="38"/>
    <x v="5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x v="38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x v="38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x v="38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x v="38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x v="38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x v="38"/>
    <x v="50"/>
    <n v="1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x v="38"/>
    <x v="60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x v="38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x v="38"/>
    <x v="149"/>
    <n v="245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x v="38"/>
    <x v="50"/>
    <n v="7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x v="38"/>
    <x v="5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x v="38"/>
    <x v="65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x v="38"/>
    <x v="5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x v="6"/>
    <x v="15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x v="6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x v="6"/>
    <x v="65"/>
    <n v="94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x v="6"/>
    <x v="63"/>
    <n v="5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x v="6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x v="6"/>
    <x v="29"/>
    <n v="34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x v="6"/>
    <x v="61"/>
    <n v="1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x v="6"/>
    <x v="70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x v="6"/>
    <x v="30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x v="6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x v="6"/>
    <x v="5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x v="6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x v="6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x v="6"/>
    <x v="221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x v="6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x v="6"/>
    <x v="5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x v="6"/>
    <x v="150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x v="6"/>
    <x v="5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x v="6"/>
    <x v="57"/>
    <n v="438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x v="6"/>
    <x v="90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x v="6"/>
    <x v="26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x v="6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x v="6"/>
    <x v="7"/>
    <n v="3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x v="6"/>
    <x v="8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x v="6"/>
    <x v="6"/>
    <n v="35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x v="6"/>
    <x v="357"/>
    <n v="4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x v="6"/>
    <x v="40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x v="6"/>
    <x v="192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x v="6"/>
    <x v="21"/>
    <n v="63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x v="6"/>
    <x v="7"/>
    <n v="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x v="6"/>
    <x v="35"/>
    <n v="8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x v="6"/>
    <x v="18"/>
    <n v="3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x v="6"/>
    <x v="21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x v="6"/>
    <x v="2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x v="6"/>
    <x v="37"/>
    <n v="8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x v="6"/>
    <x v="38"/>
    <n v="20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x v="6"/>
    <x v="13"/>
    <n v="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x v="6"/>
    <x v="200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x v="6"/>
    <x v="12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x v="6"/>
    <x v="31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x v="6"/>
    <x v="39"/>
    <n v="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x v="6"/>
    <x v="33"/>
    <n v="101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x v="6"/>
    <x v="20"/>
    <n v="3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x v="6"/>
    <x v="15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x v="6"/>
    <x v="41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x v="6"/>
    <x v="3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x v="6"/>
    <x v="7"/>
    <n v="132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x v="6"/>
    <x v="5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x v="6"/>
    <x v="41"/>
    <n v="40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x v="6"/>
    <x v="16"/>
    <n v="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x v="6"/>
    <x v="174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x v="6"/>
    <x v="35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x v="6"/>
    <x v="28"/>
    <n v="3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x v="6"/>
    <x v="15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x v="6"/>
    <x v="7"/>
    <n v="4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x v="6"/>
    <x v="15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x v="6"/>
    <x v="13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x v="6"/>
    <x v="8"/>
    <n v="4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x v="6"/>
    <x v="21"/>
    <n v="47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x v="6"/>
    <x v="31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x v="40"/>
    <x v="187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x v="40"/>
    <x v="81"/>
    <n v="35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x v="40"/>
    <x v="5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x v="40"/>
    <x v="65"/>
    <n v="38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x v="40"/>
    <x v="60"/>
    <n v="13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x v="40"/>
    <x v="81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x v="40"/>
    <x v="5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x v="40"/>
    <x v="155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x v="40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x v="40"/>
    <x v="57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x v="40"/>
    <x v="50"/>
    <n v="3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x v="40"/>
    <x v="221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x v="40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x v="40"/>
    <x v="60"/>
    <n v="1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x v="40"/>
    <x v="358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x v="40"/>
    <x v="78"/>
    <n v="4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x v="40"/>
    <x v="5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x v="40"/>
    <x v="56"/>
    <n v="2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x v="40"/>
    <x v="5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x v="40"/>
    <x v="132"/>
    <n v="71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x v="6"/>
    <x v="3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x v="6"/>
    <x v="17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x v="6"/>
    <x v="9"/>
    <n v="6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x v="6"/>
    <x v="28"/>
    <n v="86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x v="6"/>
    <x v="9"/>
    <n v="5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x v="6"/>
    <x v="8"/>
    <n v="12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x v="6"/>
    <x v="21"/>
    <n v="10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x v="6"/>
    <x v="8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x v="6"/>
    <x v="8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x v="6"/>
    <x v="31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x v="6"/>
    <x v="21"/>
    <n v="6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x v="6"/>
    <x v="8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x v="6"/>
    <x v="7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x v="6"/>
    <x v="33"/>
    <n v="3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x v="6"/>
    <x v="105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x v="6"/>
    <x v="5"/>
    <n v="46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x v="6"/>
    <x v="21"/>
    <n v="142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x v="6"/>
    <x v="21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x v="6"/>
    <x v="3"/>
    <n v="60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x v="6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x v="6"/>
    <x v="21"/>
    <n v="19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x v="6"/>
    <x v="29"/>
    <n v="10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x v="6"/>
    <x v="5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x v="6"/>
    <x v="164"/>
    <n v="5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x v="6"/>
    <x v="26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x v="6"/>
    <x v="17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x v="6"/>
    <x v="8"/>
    <n v="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x v="6"/>
    <x v="33"/>
    <n v="8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x v="6"/>
    <x v="7"/>
    <n v="18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x v="6"/>
    <x v="7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x v="6"/>
    <x v="20"/>
    <n v="40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x v="6"/>
    <x v="6"/>
    <n v="60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x v="6"/>
    <x v="7"/>
    <n v="89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x v="6"/>
    <x v="41"/>
    <n v="5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x v="6"/>
    <x v="37"/>
    <n v="70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x v="6"/>
    <x v="33"/>
    <n v="11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x v="6"/>
    <x v="33"/>
    <n v="24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x v="6"/>
    <x v="3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x v="6"/>
    <x v="38"/>
    <n v="58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x v="6"/>
    <x v="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x v="6"/>
    <x v="7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x v="6"/>
    <x v="2"/>
    <n v="6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x v="6"/>
    <x v="21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x v="6"/>
    <x v="38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x v="6"/>
    <x v="30"/>
    <n v="58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x v="6"/>
    <x v="21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x v="6"/>
    <x v="7"/>
    <n v="7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x v="6"/>
    <x v="21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x v="6"/>
    <x v="30"/>
    <n v="7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x v="6"/>
    <x v="6"/>
    <n v="52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x v="6"/>
    <x v="2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x v="6"/>
    <x v="6"/>
    <n v="2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x v="6"/>
    <x v="15"/>
    <n v="7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x v="6"/>
    <x v="8"/>
    <n v="6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x v="6"/>
    <x v="33"/>
    <n v="9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x v="6"/>
    <x v="20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x v="6"/>
    <x v="33"/>
    <n v="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x v="6"/>
    <x v="34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x v="6"/>
    <x v="26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x v="6"/>
    <x v="21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x v="6"/>
    <x v="30"/>
    <n v="6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x v="6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x v="6"/>
    <x v="21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x v="6"/>
    <x v="22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x v="6"/>
    <x v="224"/>
    <n v="1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x v="6"/>
    <x v="13"/>
    <n v="20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x v="6"/>
    <x v="7"/>
    <n v="5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x v="6"/>
    <x v="8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x v="6"/>
    <x v="16"/>
    <n v="5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x v="6"/>
    <x v="15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x v="6"/>
    <x v="33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x v="6"/>
    <x v="35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x v="6"/>
    <x v="33"/>
    <n v="69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x v="6"/>
    <x v="108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x v="6"/>
    <x v="33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x v="6"/>
    <x v="2"/>
    <n v="1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x v="6"/>
    <x v="21"/>
    <n v="203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x v="6"/>
    <x v="20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x v="6"/>
    <x v="21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x v="6"/>
    <x v="8"/>
    <n v="7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x v="6"/>
    <x v="8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x v="6"/>
    <x v="18"/>
    <n v="27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x v="6"/>
    <x v="10"/>
    <n v="3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x v="6"/>
    <x v="35"/>
    <n v="4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x v="6"/>
    <x v="359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x v="6"/>
    <x v="106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x v="6"/>
    <x v="90"/>
    <n v="3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x v="6"/>
    <x v="33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x v="6"/>
    <x v="124"/>
    <n v="4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x v="6"/>
    <x v="8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x v="6"/>
    <x v="21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x v="6"/>
    <x v="31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x v="6"/>
    <x v="104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x v="6"/>
    <x v="18"/>
    <n v="57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x v="6"/>
    <x v="33"/>
    <n v="174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x v="6"/>
    <x v="31"/>
    <n v="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x v="6"/>
    <x v="2"/>
    <n v="90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x v="6"/>
    <x v="21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x v="6"/>
    <x v="215"/>
    <n v="4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x v="6"/>
    <x v="13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x v="6"/>
    <x v="108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x v="6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x v="6"/>
    <x v="8"/>
    <n v="21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x v="6"/>
    <x v="5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x v="6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x v="6"/>
    <x v="31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x v="6"/>
    <x v="185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x v="6"/>
    <x v="5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x v="6"/>
    <x v="8"/>
    <n v="9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x v="6"/>
    <x v="6"/>
    <n v="6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x v="6"/>
    <x v="9"/>
    <n v="79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x v="6"/>
    <x v="29"/>
    <n v="34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x v="6"/>
    <x v="7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x v="6"/>
    <x v="13"/>
    <n v="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x v="6"/>
    <x v="21"/>
    <n v="1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x v="6"/>
    <x v="9"/>
    <n v="26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x v="6"/>
    <x v="21"/>
    <n v="153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x v="6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x v="6"/>
    <x v="7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x v="6"/>
    <x v="7"/>
    <n v="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x v="6"/>
    <x v="91"/>
    <n v="29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x v="6"/>
    <x v="16"/>
    <n v="45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x v="6"/>
    <x v="6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x v="6"/>
    <x v="2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x v="6"/>
    <x v="8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x v="6"/>
    <x v="2"/>
    <n v="3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x v="6"/>
    <x v="86"/>
    <n v="11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x v="6"/>
    <x v="8"/>
    <n v="8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x v="6"/>
    <x v="8"/>
    <n v="2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x v="6"/>
    <x v="5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x v="6"/>
    <x v="21"/>
    <n v="13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x v="6"/>
    <x v="3"/>
    <n v="17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x v="6"/>
    <x v="178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x v="6"/>
    <x v="8"/>
    <n v="12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x v="6"/>
    <x v="21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x v="6"/>
    <x v="193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x v="6"/>
    <x v="7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x v="6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x v="6"/>
    <x v="5"/>
    <n v="9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x v="6"/>
    <x v="17"/>
    <n v="1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x v="6"/>
    <x v="8"/>
    <n v="7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x v="6"/>
    <x v="42"/>
    <n v="110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x v="6"/>
    <x v="3"/>
    <n v="72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x v="6"/>
    <x v="7"/>
    <n v="9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x v="6"/>
    <x v="29"/>
    <n v="77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x v="6"/>
    <x v="136"/>
    <n v="36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x v="6"/>
    <x v="21"/>
    <n v="5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x v="6"/>
    <x v="9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x v="6"/>
    <x v="7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x v="6"/>
    <x v="7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x v="6"/>
    <x v="33"/>
    <n v="6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x v="6"/>
    <x v="6"/>
    <n v="185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x v="6"/>
    <x v="7"/>
    <n v="12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x v="6"/>
    <x v="40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x v="6"/>
    <x v="147"/>
    <n v="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x v="6"/>
    <x v="7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x v="6"/>
    <x v="6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x v="6"/>
    <x v="3"/>
    <n v="8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x v="6"/>
    <x v="360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x v="6"/>
    <x v="17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x v="6"/>
    <x v="2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x v="6"/>
    <x v="3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x v="6"/>
    <x v="90"/>
    <n v="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x v="6"/>
    <x v="86"/>
    <n v="3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x v="6"/>
    <x v="3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x v="6"/>
    <x v="8"/>
    <n v="6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x v="6"/>
    <x v="13"/>
    <n v="7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x v="6"/>
    <x v="8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x v="6"/>
    <x v="8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x v="6"/>
    <x v="7"/>
    <n v="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x v="6"/>
    <x v="29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x v="6"/>
    <x v="3"/>
    <n v="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x v="6"/>
    <x v="3"/>
    <n v="11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x v="6"/>
    <x v="21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x v="6"/>
    <x v="7"/>
    <n v="77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x v="6"/>
    <x v="20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x v="6"/>
    <x v="8"/>
    <n v="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x v="6"/>
    <x v="8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x v="6"/>
    <x v="2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x v="6"/>
    <x v="16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x v="6"/>
    <x v="3"/>
    <n v="3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x v="6"/>
    <x v="41"/>
    <n v="18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x v="6"/>
    <x v="21"/>
    <n v="7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x v="6"/>
    <x v="316"/>
    <n v="6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x v="6"/>
    <x v="8"/>
    <n v="4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x v="6"/>
    <x v="6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x v="6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x v="6"/>
    <x v="361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x v="6"/>
    <x v="3"/>
    <n v="5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x v="6"/>
    <x v="20"/>
    <n v="1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x v="6"/>
    <x v="38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x v="6"/>
    <x v="3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x v="6"/>
    <x v="8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x v="6"/>
    <x v="21"/>
    <n v="4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x v="6"/>
    <x v="5"/>
    <n v="10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x v="6"/>
    <x v="8"/>
    <n v="118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x v="6"/>
    <x v="108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x v="6"/>
    <x v="178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x v="6"/>
    <x v="8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x v="6"/>
    <x v="13"/>
    <n v="3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x v="6"/>
    <x v="185"/>
    <n v="5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x v="6"/>
    <x v="39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x v="6"/>
    <x v="15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x v="6"/>
    <x v="3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x v="6"/>
    <x v="8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x v="6"/>
    <x v="22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x v="6"/>
    <x v="3"/>
    <n v="71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x v="6"/>
    <x v="8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x v="6"/>
    <x v="28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x v="6"/>
    <x v="8"/>
    <n v="3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x v="6"/>
    <x v="7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x v="6"/>
    <x v="13"/>
    <n v="6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x v="6"/>
    <x v="17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x v="6"/>
    <x v="7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x v="6"/>
    <x v="15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x v="6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x v="6"/>
    <x v="3"/>
    <n v="82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x v="6"/>
    <x v="33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x v="6"/>
    <x v="29"/>
    <n v="4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x v="6"/>
    <x v="8"/>
    <n v="5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x v="6"/>
    <x v="33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x v="6"/>
    <x v="22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x v="6"/>
    <x v="15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x v="6"/>
    <x v="8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x v="6"/>
    <x v="5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x v="6"/>
    <x v="8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x v="6"/>
    <x v="6"/>
    <n v="6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x v="6"/>
    <x v="20"/>
    <n v="5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x v="6"/>
    <x v="6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x v="6"/>
    <x v="7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x v="6"/>
    <x v="3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x v="6"/>
    <x v="165"/>
    <n v="90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x v="6"/>
    <x v="2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x v="6"/>
    <x v="33"/>
    <n v="60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x v="6"/>
    <x v="8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x v="6"/>
    <x v="362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x v="6"/>
    <x v="363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x v="6"/>
    <x v="8"/>
    <n v="6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x v="6"/>
    <x v="29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x v="6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x v="6"/>
    <x v="5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x v="6"/>
    <x v="193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x v="6"/>
    <x v="143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x v="6"/>
    <x v="7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x v="6"/>
    <x v="42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x v="6"/>
    <x v="30"/>
    <n v="28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x v="6"/>
    <x v="7"/>
    <n v="3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x v="6"/>
    <x v="7"/>
    <n v="14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x v="6"/>
    <x v="87"/>
    <n v="3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x v="6"/>
    <x v="49"/>
    <n v="5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x v="6"/>
    <x v="39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x v="6"/>
    <x v="9"/>
    <n v="1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x v="6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x v="6"/>
    <x v="86"/>
    <n v="58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x v="6"/>
    <x v="180"/>
    <n v="30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x v="6"/>
    <x v="33"/>
    <n v="9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x v="6"/>
    <x v="21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x v="6"/>
    <x v="3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x v="6"/>
    <x v="37"/>
    <n v="73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x v="6"/>
    <x v="7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x v="6"/>
    <x v="108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x v="6"/>
    <x v="40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x v="6"/>
    <x v="95"/>
    <n v="4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x v="6"/>
    <x v="205"/>
    <n v="3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x v="6"/>
    <x v="21"/>
    <n v="8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x v="6"/>
    <x v="8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x v="6"/>
    <x v="7"/>
    <n v="52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x v="6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x v="6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x v="6"/>
    <x v="41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x v="6"/>
    <x v="40"/>
    <n v="4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x v="6"/>
    <x v="30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x v="6"/>
    <x v="1"/>
    <n v="16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x v="6"/>
    <x v="17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x v="6"/>
    <x v="178"/>
    <n v="52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x v="6"/>
    <x v="12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x v="6"/>
    <x v="35"/>
    <n v="6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x v="6"/>
    <x v="7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x v="6"/>
    <x v="19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x v="6"/>
    <x v="30"/>
    <n v="39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x v="6"/>
    <x v="10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x v="6"/>
    <x v="40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x v="6"/>
    <x v="30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x v="6"/>
    <x v="137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x v="6"/>
    <x v="2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x v="6"/>
    <x v="8"/>
    <n v="5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x v="6"/>
    <x v="8"/>
    <n v="3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x v="6"/>
    <x v="13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x v="6"/>
    <x v="39"/>
    <n v="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x v="6"/>
    <x v="15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x v="6"/>
    <x v="21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x v="6"/>
    <x v="6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x v="6"/>
    <x v="6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x v="6"/>
    <x v="7"/>
    <n v="3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x v="6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x v="6"/>
    <x v="29"/>
    <n v="71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x v="6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x v="6"/>
    <x v="3"/>
    <n v="67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x v="6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x v="6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x v="6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x v="6"/>
    <x v="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x v="6"/>
    <x v="7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x v="6"/>
    <x v="7"/>
    <n v="80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x v="6"/>
    <x v="8"/>
    <n v="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x v="6"/>
    <x v="90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x v="6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x v="6"/>
    <x v="33"/>
    <n v="6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x v="6"/>
    <x v="8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x v="6"/>
    <x v="8"/>
    <n v="3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x v="6"/>
    <x v="5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x v="6"/>
    <x v="7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x v="6"/>
    <x v="7"/>
    <n v="96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x v="6"/>
    <x v="312"/>
    <n v="46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x v="6"/>
    <x v="8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x v="6"/>
    <x v="35"/>
    <n v="5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x v="6"/>
    <x v="21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x v="6"/>
    <x v="6"/>
    <n v="7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x v="6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x v="6"/>
    <x v="16"/>
    <n v="8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x v="6"/>
    <x v="7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x v="6"/>
    <x v="88"/>
    <n v="3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x v="6"/>
    <x v="8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x v="6"/>
    <x v="30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x v="6"/>
    <x v="17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x v="6"/>
    <x v="9"/>
    <n v="7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x v="6"/>
    <x v="94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x v="6"/>
    <x v="33"/>
    <n v="4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x v="6"/>
    <x v="42"/>
    <n v="1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x v="6"/>
    <x v="144"/>
    <n v="44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x v="6"/>
    <x v="30"/>
    <n v="31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x v="6"/>
    <x v="28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x v="6"/>
    <x v="4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x v="6"/>
    <x v="2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x v="6"/>
    <x v="21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x v="6"/>
    <x v="2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x v="6"/>
    <x v="8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x v="6"/>
    <x v="8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x v="6"/>
    <x v="21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x v="6"/>
    <x v="35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x v="6"/>
    <x v="21"/>
    <n v="16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x v="6"/>
    <x v="21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x v="6"/>
    <x v="2"/>
    <n v="41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x v="6"/>
    <x v="21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x v="6"/>
    <x v="8"/>
    <n v="39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x v="6"/>
    <x v="6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x v="6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x v="6"/>
    <x v="8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x v="6"/>
    <x v="8"/>
    <n v="11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x v="6"/>
    <x v="8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x v="6"/>
    <x v="124"/>
    <n v="2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x v="6"/>
    <x v="3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x v="6"/>
    <x v="29"/>
    <n v="47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x v="6"/>
    <x v="21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x v="6"/>
    <x v="328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x v="6"/>
    <x v="2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x v="6"/>
    <x v="7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x v="6"/>
    <x v="26"/>
    <n v="98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x v="6"/>
    <x v="2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x v="6"/>
    <x v="15"/>
    <n v="2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x v="6"/>
    <x v="38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x v="6"/>
    <x v="8"/>
    <n v="12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x v="6"/>
    <x v="35"/>
    <n v="88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x v="6"/>
    <x v="108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x v="6"/>
    <x v="8"/>
    <n v="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x v="6"/>
    <x v="33"/>
    <n v="40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x v="6"/>
    <x v="6"/>
    <n v="13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x v="6"/>
    <x v="7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x v="6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x v="6"/>
    <x v="22"/>
    <n v="2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x v="6"/>
    <x v="8"/>
    <n v="4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x v="6"/>
    <x v="8"/>
    <n v="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x v="6"/>
    <x v="35"/>
    <n v="3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x v="6"/>
    <x v="8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x v="6"/>
    <x v="315"/>
    <n v="5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x v="6"/>
    <x v="15"/>
    <n v="13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x v="6"/>
    <x v="31"/>
    <n v="3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x v="6"/>
    <x v="17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x v="6"/>
    <x v="15"/>
    <n v="15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x v="6"/>
    <x v="37"/>
    <n v="23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x v="6"/>
    <x v="7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x v="6"/>
    <x v="30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x v="6"/>
    <x v="8"/>
    <n v="6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x v="6"/>
    <x v="21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x v="6"/>
    <x v="37"/>
    <n v="7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x v="6"/>
    <x v="38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x v="6"/>
    <x v="9"/>
    <n v="5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x v="6"/>
    <x v="17"/>
    <n v="50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x v="6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x v="6"/>
    <x v="33"/>
    <n v="78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x v="6"/>
    <x v="5"/>
    <n v="4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x v="6"/>
    <x v="180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x v="6"/>
    <x v="22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x v="6"/>
    <x v="3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x v="6"/>
    <x v="8"/>
    <n v="82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x v="6"/>
    <x v="193"/>
    <n v="4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x v="6"/>
    <x v="40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x v="6"/>
    <x v="361"/>
    <n v="31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x v="6"/>
    <x v="22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x v="6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x v="6"/>
    <x v="8"/>
    <n v="30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x v="6"/>
    <x v="42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x v="6"/>
    <x v="184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x v="6"/>
    <x v="104"/>
    <n v="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x v="6"/>
    <x v="124"/>
    <n v="12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x v="6"/>
    <x v="8"/>
    <n v="6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x v="6"/>
    <x v="7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x v="6"/>
    <x v="13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x v="6"/>
    <x v="105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x v="6"/>
    <x v="17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x v="6"/>
    <x v="7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x v="6"/>
    <x v="40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x v="6"/>
    <x v="2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x v="6"/>
    <x v="5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x v="6"/>
    <x v="8"/>
    <n v="48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x v="6"/>
    <x v="28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x v="6"/>
    <x v="2"/>
    <n v="8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x v="6"/>
    <x v="33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x v="6"/>
    <x v="21"/>
    <n v="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x v="6"/>
    <x v="8"/>
    <n v="6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x v="40"/>
    <x v="5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x v="40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x v="40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x v="40"/>
    <x v="76"/>
    <n v="14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x v="40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x v="40"/>
    <x v="131"/>
    <n v="5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x v="40"/>
    <x v="65"/>
    <n v="17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x v="40"/>
    <x v="71"/>
    <n v="12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x v="40"/>
    <x v="5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x v="40"/>
    <x v="134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x v="40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x v="40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x v="40"/>
    <x v="52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x v="40"/>
    <x v="5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x v="40"/>
    <x v="53"/>
    <n v="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x v="40"/>
    <x v="5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x v="40"/>
    <x v="63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x v="40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x v="40"/>
    <x v="62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x v="40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x v="6"/>
    <x v="8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x v="6"/>
    <x v="3"/>
    <n v="9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x v="6"/>
    <x v="8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x v="6"/>
    <x v="3"/>
    <n v="5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x v="6"/>
    <x v="365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x v="6"/>
    <x v="7"/>
    <n v="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x v="6"/>
    <x v="107"/>
    <n v="6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x v="6"/>
    <x v="31"/>
    <n v="7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x v="6"/>
    <x v="6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x v="6"/>
    <x v="38"/>
    <n v="111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x v="6"/>
    <x v="7"/>
    <n v="7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x v="6"/>
    <x v="21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x v="6"/>
    <x v="8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x v="6"/>
    <x v="38"/>
    <n v="9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x v="6"/>
    <x v="7"/>
    <n v="2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x v="6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x v="6"/>
    <x v="15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x v="6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x v="6"/>
    <x v="8"/>
    <n v="32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x v="6"/>
    <x v="33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x v="6"/>
    <x v="3"/>
    <n v="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x v="6"/>
    <x v="178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x v="6"/>
    <x v="5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x v="6"/>
    <x v="7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x v="6"/>
    <x v="21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x v="6"/>
    <x v="35"/>
    <n v="4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x v="6"/>
    <x v="8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x v="6"/>
    <x v="49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x v="6"/>
    <x v="32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x v="6"/>
    <x v="33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x v="6"/>
    <x v="33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x v="6"/>
    <x v="5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x v="6"/>
    <x v="40"/>
    <n v="10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x v="6"/>
    <x v="20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x v="6"/>
    <x v="86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x v="6"/>
    <x v="38"/>
    <n v="5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x v="6"/>
    <x v="86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x v="6"/>
    <x v="6"/>
    <n v="4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x v="6"/>
    <x v="7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x v="6"/>
    <x v="8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x v="6"/>
    <x v="15"/>
    <n v="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x v="6"/>
    <x v="90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x v="6"/>
    <x v="28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x v="6"/>
    <x v="30"/>
    <n v="187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x v="6"/>
    <x v="9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x v="6"/>
    <x v="32"/>
    <n v="3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x v="6"/>
    <x v="13"/>
    <n v="6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x v="6"/>
    <x v="8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x v="6"/>
    <x v="19"/>
    <n v="4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x v="6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x v="6"/>
    <x v="38"/>
    <n v="4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x v="6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x v="6"/>
    <x v="10"/>
    <n v="3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x v="6"/>
    <x v="8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x v="6"/>
    <x v="15"/>
    <n v="15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x v="6"/>
    <x v="4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x v="6"/>
    <x v="104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x v="6"/>
    <x v="33"/>
    <n v="84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x v="6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x v="6"/>
    <x v="362"/>
    <n v="81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x v="6"/>
    <x v="126"/>
    <n v="5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x v="6"/>
    <x v="29"/>
    <n v="31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x v="6"/>
    <x v="48"/>
    <n v="68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x v="6"/>
    <x v="35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x v="6"/>
    <x v="224"/>
    <n v="11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x v="6"/>
    <x v="21"/>
    <n v="107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x v="6"/>
    <x v="21"/>
    <n v="10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x v="6"/>
    <x v="33"/>
    <n v="133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x v="6"/>
    <x v="94"/>
    <n v="5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x v="6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x v="6"/>
    <x v="366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x v="6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x v="6"/>
    <x v="2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x v="6"/>
    <x v="7"/>
    <n v="11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x v="6"/>
    <x v="38"/>
    <n v="4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x v="6"/>
    <x v="21"/>
    <n v="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x v="6"/>
    <x v="33"/>
    <n v="5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x v="6"/>
    <x v="3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x v="6"/>
    <x v="368"/>
    <n v="6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x v="6"/>
    <x v="7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x v="6"/>
    <x v="114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x v="6"/>
    <x v="113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x v="6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x v="6"/>
    <x v="57"/>
    <n v="5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x v="6"/>
    <x v="77"/>
    <n v="3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x v="6"/>
    <x v="5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x v="6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x v="6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x v="6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x v="6"/>
    <x v="70"/>
    <n v="38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x v="6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x v="6"/>
    <x v="68"/>
    <n v="1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x v="6"/>
    <x v="82"/>
    <n v="2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x v="6"/>
    <x v="5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x v="6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x v="6"/>
    <x v="5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x v="6"/>
    <x v="5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x v="6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x v="6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x v="6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x v="40"/>
    <x v="3"/>
    <n v="10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x v="40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x v="40"/>
    <x v="8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x v="40"/>
    <x v="18"/>
    <n v="12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x v="40"/>
    <x v="40"/>
    <n v="38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x v="40"/>
    <x v="33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x v="40"/>
    <x v="28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x v="40"/>
    <x v="22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x v="40"/>
    <x v="7"/>
    <n v="26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x v="40"/>
    <x v="15"/>
    <n v="76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x v="40"/>
    <x v="21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x v="40"/>
    <x v="5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x v="40"/>
    <x v="7"/>
    <n v="56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x v="40"/>
    <x v="8"/>
    <n v="1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x v="40"/>
    <x v="6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x v="40"/>
    <x v="8"/>
    <n v="6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x v="40"/>
    <x v="8"/>
    <n v="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x v="40"/>
    <x v="40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x v="40"/>
    <x v="33"/>
    <n v="10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x v="40"/>
    <x v="16"/>
    <n v="42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x v="40"/>
    <x v="29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x v="40"/>
    <x v="8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x v="40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x v="40"/>
    <x v="91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x v="40"/>
    <x v="5"/>
    <n v="16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x v="40"/>
    <x v="29"/>
    <n v="9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x v="40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x v="40"/>
    <x v="8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x v="40"/>
    <x v="13"/>
    <n v="9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x v="40"/>
    <x v="1"/>
    <n v="4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x v="40"/>
    <x v="2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x v="40"/>
    <x v="3"/>
    <n v="13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x v="40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x v="40"/>
    <x v="5"/>
    <n v="9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x v="40"/>
    <x v="21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x v="40"/>
    <x v="32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x v="40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x v="40"/>
    <x v="298"/>
    <n v="1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x v="40"/>
    <x v="38"/>
    <n v="9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x v="40"/>
    <x v="8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x v="40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x v="40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x v="40"/>
    <x v="5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x v="40"/>
    <x v="5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x v="40"/>
    <x v="50"/>
    <n v="18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x v="40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x v="40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x v="40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x v="40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x v="40"/>
    <x v="369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x v="40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x v="40"/>
    <x v="65"/>
    <n v="10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x v="40"/>
    <x v="65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x v="40"/>
    <x v="114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x v="40"/>
    <x v="5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x v="40"/>
    <x v="68"/>
    <n v="5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x v="40"/>
    <x v="5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x v="40"/>
    <x v="50"/>
    <n v="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x v="40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x v="40"/>
    <x v="75"/>
    <n v="5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x v="6"/>
    <x v="8"/>
    <n v="4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x v="6"/>
    <x v="7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x v="6"/>
    <x v="108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x v="6"/>
    <x v="37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x v="6"/>
    <x v="5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x v="6"/>
    <x v="7"/>
    <n v="7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x v="6"/>
    <x v="49"/>
    <n v="6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x v="6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x v="6"/>
    <x v="17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x v="6"/>
    <x v="13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x v="6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x v="6"/>
    <x v="6"/>
    <n v="4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x v="6"/>
    <x v="1"/>
    <n v="2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x v="6"/>
    <x v="2"/>
    <n v="8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x v="6"/>
    <x v="5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x v="6"/>
    <x v="6"/>
    <n v="6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x v="6"/>
    <x v="29"/>
    <n v="3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x v="6"/>
    <x v="2"/>
    <n v="10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x v="6"/>
    <x v="17"/>
    <n v="28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x v="6"/>
    <x v="42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x v="6"/>
    <x v="8"/>
    <n v="17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x v="6"/>
    <x v="8"/>
    <n v="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x v="6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x v="6"/>
    <x v="6"/>
    <n v="5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x v="6"/>
    <x v="2"/>
    <n v="14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x v="6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x v="6"/>
    <x v="15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x v="6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x v="6"/>
    <x v="40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x v="6"/>
    <x v="21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x v="6"/>
    <x v="7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x v="6"/>
    <x v="7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x v="6"/>
    <x v="373"/>
    <n v="2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x v="6"/>
    <x v="114"/>
    <n v="26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x v="6"/>
    <x v="66"/>
    <n v="48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x v="6"/>
    <x v="70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x v="6"/>
    <x v="139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x v="6"/>
    <x v="53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x v="6"/>
    <x v="56"/>
    <n v="2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x v="6"/>
    <x v="63"/>
    <n v="18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x v="6"/>
    <x v="63"/>
    <n v="5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x v="6"/>
    <x v="113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x v="6"/>
    <x v="65"/>
    <n v="1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x v="6"/>
    <x v="122"/>
    <n v="3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x v="6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x v="6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x v="6"/>
    <x v="63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x v="6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x v="6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x v="6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x v="6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x v="6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x v="6"/>
    <x v="82"/>
    <n v="82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x v="6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x v="6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x v="6"/>
    <x v="5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x v="6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x v="6"/>
    <x v="117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x v="6"/>
    <x v="60"/>
    <n v="6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x v="6"/>
    <x v="55"/>
    <n v="50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x v="40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x v="40"/>
    <x v="56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x v="40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x v="40"/>
    <x v="56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x v="40"/>
    <x v="5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x v="40"/>
    <x v="5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x v="40"/>
    <x v="5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x v="40"/>
    <x v="5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x v="40"/>
    <x v="226"/>
    <n v="4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x v="40"/>
    <x v="62"/>
    <n v="8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x v="40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x v="40"/>
    <x v="5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x v="40"/>
    <x v="55"/>
    <n v="58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x v="40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x v="40"/>
    <x v="5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x v="40"/>
    <x v="5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x v="40"/>
    <x v="5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x v="40"/>
    <x v="5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x v="40"/>
    <x v="5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x v="40"/>
    <x v="53"/>
    <n v="18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x v="6"/>
    <x v="117"/>
    <n v="39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x v="6"/>
    <x v="60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x v="6"/>
    <x v="123"/>
    <n v="31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x v="6"/>
    <x v="69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x v="6"/>
    <x v="5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x v="6"/>
    <x v="66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x v="6"/>
    <x v="56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x v="6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x v="6"/>
    <x v="57"/>
    <n v="43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x v="6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x v="6"/>
    <x v="69"/>
    <n v="5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x v="6"/>
    <x v="60"/>
    <n v="6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x v="6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x v="6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x v="6"/>
    <x v="190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x v="6"/>
    <x v="5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x v="6"/>
    <x v="50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x v="6"/>
    <x v="81"/>
    <n v="2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x v="6"/>
    <x v="356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x v="6"/>
    <x v="77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x v="6"/>
    <x v="114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x v="6"/>
    <x v="50"/>
    <n v="3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x v="6"/>
    <x v="56"/>
    <n v="6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x v="6"/>
    <x v="121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x v="6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x v="6"/>
    <x v="54"/>
    <n v="143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x v="6"/>
    <x v="71"/>
    <n v="3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x v="6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x v="6"/>
    <x v="5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x v="6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x v="6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x v="6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x v="6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x v="6"/>
    <x v="5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x v="6"/>
    <x v="59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x v="6"/>
    <x v="81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x v="6"/>
    <x v="77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x v="6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x v="6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x v="6"/>
    <x v="60"/>
    <n v="1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x v="6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x v="6"/>
    <x v="53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x v="6"/>
    <x v="5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x v="6"/>
    <x v="5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x v="6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x v="6"/>
    <x v="63"/>
    <n v="9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x v="6"/>
    <x v="57"/>
    <n v="4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x v="6"/>
    <x v="156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x v="6"/>
    <x v="5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x v="6"/>
    <x v="374"/>
    <n v="249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x v="6"/>
    <x v="81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x v="6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x v="6"/>
    <x v="50"/>
    <n v="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x v="6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x v="6"/>
    <x v="5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x v="6"/>
    <x v="71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x v="6"/>
    <x v="5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x v="6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x v="6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x v="6"/>
    <x v="56"/>
    <n v="51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x v="6"/>
    <x v="5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x v="6"/>
    <x v="63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x v="6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x v="6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x v="6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x v="6"/>
    <x v="5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x v="6"/>
    <x v="5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x v="6"/>
    <x v="148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x v="6"/>
    <x v="5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x v="6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x v="6"/>
    <x v="188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x v="6"/>
    <x v="148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x v="6"/>
    <x v="53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x v="6"/>
    <x v="50"/>
    <n v="11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x v="6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x v="6"/>
    <x v="5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x v="6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x v="6"/>
    <x v="51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x v="6"/>
    <x v="60"/>
    <n v="2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x v="6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x v="6"/>
    <x v="57"/>
    <n v="48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x v="6"/>
    <x v="113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x v="6"/>
    <x v="50"/>
    <n v="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x v="6"/>
    <x v="60"/>
    <n v="2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x v="6"/>
    <x v="70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x v="6"/>
    <x v="375"/>
    <n v="106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x v="6"/>
    <x v="188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x v="6"/>
    <x v="5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x v="6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x v="6"/>
    <x v="60"/>
    <n v="21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x v="6"/>
    <x v="57"/>
    <n v="2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x v="6"/>
    <x v="53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x v="6"/>
    <x v="82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x v="6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x v="6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x v="6"/>
    <x v="131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x v="6"/>
    <x v="52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x v="6"/>
    <x v="188"/>
    <n v="3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x v="6"/>
    <x v="54"/>
    <n v="38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x v="6"/>
    <x v="151"/>
    <n v="1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x v="6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x v="6"/>
    <x v="5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x v="6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x v="6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x v="6"/>
    <x v="62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x v="6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x v="6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x v="6"/>
    <x v="131"/>
    <n v="18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x v="6"/>
    <x v="123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x v="6"/>
    <x v="5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x v="6"/>
    <x v="219"/>
    <n v="6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x v="6"/>
    <x v="123"/>
    <n v="83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x v="6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x v="6"/>
    <x v="151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x v="6"/>
    <x v="53"/>
    <n v="6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x v="6"/>
    <x v="54"/>
    <n v="101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x v="6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x v="6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x v="6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x v="6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x v="6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x v="6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x v="6"/>
    <x v="148"/>
    <n v="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x v="6"/>
    <x v="59"/>
    <n v="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x v="6"/>
    <x v="5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x v="6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x v="6"/>
    <x v="5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x v="6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x v="6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x v="6"/>
    <x v="60"/>
    <n v="53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x v="6"/>
    <x v="114"/>
    <n v="33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x v="6"/>
    <x v="60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x v="6"/>
    <x v="123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x v="6"/>
    <x v="60"/>
    <n v="6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x v="6"/>
    <x v="140"/>
    <n v="64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x v="6"/>
    <x v="5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x v="6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x v="6"/>
    <x v="62"/>
    <n v="63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x v="6"/>
    <x v="5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x v="6"/>
    <x v="113"/>
    <n v="3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x v="6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x v="6"/>
    <x v="5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x v="6"/>
    <x v="63"/>
    <n v="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x v="6"/>
    <x v="5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x v="6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x v="6"/>
    <x v="73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x v="6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x v="6"/>
    <x v="121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x v="6"/>
    <x v="153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x v="6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x v="6"/>
    <x v="81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x v="6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x v="6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x v="6"/>
    <x v="50"/>
    <n v="11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x v="6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x v="6"/>
    <x v="5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x v="6"/>
    <x v="151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x v="6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x v="6"/>
    <x v="59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x v="6"/>
    <x v="53"/>
    <n v="28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x v="6"/>
    <x v="82"/>
    <n v="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x v="6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x v="6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x v="6"/>
    <x v="5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x v="6"/>
    <x v="151"/>
    <n v="8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x v="6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x v="6"/>
    <x v="5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x v="6"/>
    <x v="82"/>
    <n v="4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x v="6"/>
    <x v="226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x v="6"/>
    <x v="66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x v="6"/>
    <x v="56"/>
    <n v="2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x v="6"/>
    <x v="56"/>
    <n v="3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x v="6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x v="6"/>
    <x v="5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x v="6"/>
    <x v="53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x v="6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x v="6"/>
    <x v="118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x v="6"/>
    <x v="60"/>
    <n v="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x v="6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x v="6"/>
    <x v="220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x v="6"/>
    <x v="60"/>
    <n v="3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x v="6"/>
    <x v="122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x v="6"/>
    <x v="123"/>
    <n v="28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x v="6"/>
    <x v="5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x v="6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x v="6"/>
    <x v="60"/>
    <n v="19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x v="6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x v="6"/>
    <x v="129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x v="6"/>
    <x v="5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x v="6"/>
    <x v="114"/>
    <n v="223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x v="6"/>
    <x v="5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x v="6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x v="6"/>
    <x v="5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x v="6"/>
    <x v="63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x v="6"/>
    <x v="53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x v="6"/>
    <x v="66"/>
    <n v="12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x v="6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x v="6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x v="6"/>
    <x v="62"/>
    <n v="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x v="6"/>
    <x v="5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x v="6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x v="6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x v="6"/>
    <x v="56"/>
    <n v="1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x v="6"/>
    <x v="55"/>
    <n v="2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x v="6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x v="6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x v="6"/>
    <x v="121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x v="6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x v="6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x v="6"/>
    <x v="5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x v="6"/>
    <x v="5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x v="6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x v="6"/>
    <x v="5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x v="6"/>
    <x v="5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x v="6"/>
    <x v="117"/>
    <n v="2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x v="6"/>
    <x v="54"/>
    <n v="1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x v="6"/>
    <x v="70"/>
    <n v="4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x v="6"/>
    <x v="113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x v="6"/>
    <x v="376"/>
    <n v="10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x v="6"/>
    <x v="53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x v="6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x v="6"/>
    <x v="5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x v="6"/>
    <x v="129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x v="6"/>
    <x v="56"/>
    <n v="1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x v="6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x v="6"/>
    <x v="5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456B4-7CB4-D549-BD53-1D533F124202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B152E-E2CA-D94A-A066-EE9124043A57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56E06-3862-9945-B57E-CB5186ED6837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A171A-A32B-7149-BA65-7969346A92F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B46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Page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21" hier="-1"/>
    <pageField fld="20" hier="-1"/>
  </pageFields>
  <dataFields count="1">
    <dataField name="Sum of backers_count" fld="1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6FD0-6F5A-BD48-959B-118A9E5F9956}">
  <dimension ref="A2:F15"/>
  <sheetViews>
    <sheetView tabSelected="1" workbookViewId="0">
      <selection activeCell="G25" sqref="G25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5" t="s">
        <v>8223</v>
      </c>
      <c r="B2" t="s">
        <v>8323</v>
      </c>
    </row>
    <row r="4" spans="1:6" x14ac:dyDescent="0.2">
      <c r="A4" s="5" t="s">
        <v>8324</v>
      </c>
      <c r="B4" s="5" t="s">
        <v>8322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6" t="s">
        <v>8312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6" t="s">
        <v>8313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6" t="s">
        <v>8314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6" t="s">
        <v>8315</v>
      </c>
      <c r="B9" s="8">
        <v>24</v>
      </c>
      <c r="C9" s="8"/>
      <c r="D9" s="8"/>
      <c r="E9" s="8"/>
      <c r="F9" s="8">
        <v>24</v>
      </c>
    </row>
    <row r="10" spans="1:6" x14ac:dyDescent="0.2">
      <c r="A10" s="6" t="s">
        <v>8316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6" t="s">
        <v>8317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6" t="s">
        <v>8318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6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6" t="s">
        <v>8320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6" t="s">
        <v>8311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A676-EAE5-E94E-88FF-C1723434AA4E}"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2" spans="1:6" x14ac:dyDescent="0.2">
      <c r="A2" s="5" t="s">
        <v>8308</v>
      </c>
      <c r="B2" t="s">
        <v>8323</v>
      </c>
    </row>
    <row r="4" spans="1:6" x14ac:dyDescent="0.2">
      <c r="A4" s="5" t="s">
        <v>8321</v>
      </c>
      <c r="B4" s="5" t="s">
        <v>8322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6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6" t="s">
        <v>8326</v>
      </c>
      <c r="B7" s="8">
        <v>20</v>
      </c>
      <c r="C7" s="8"/>
      <c r="D7" s="8"/>
      <c r="E7" s="8"/>
      <c r="F7" s="8">
        <v>20</v>
      </c>
    </row>
    <row r="8" spans="1:6" x14ac:dyDescent="0.2">
      <c r="A8" s="6" t="s">
        <v>8327</v>
      </c>
      <c r="B8" s="8">
        <v>24</v>
      </c>
      <c r="C8" s="8"/>
      <c r="D8" s="8"/>
      <c r="E8" s="8"/>
      <c r="F8" s="8">
        <v>24</v>
      </c>
    </row>
    <row r="9" spans="1:6" x14ac:dyDescent="0.2">
      <c r="A9" s="6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6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6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6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6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6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6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6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6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6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6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6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6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6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6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6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6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6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6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6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6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6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6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6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6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6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6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6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6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6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6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6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6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6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6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6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6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6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6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5823E-A101-7244-AFFE-8B65E0A58ED0}">
  <dimension ref="A1:F18"/>
  <sheetViews>
    <sheetView topLeftCell="A2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8323</v>
      </c>
    </row>
    <row r="2" spans="1:6" x14ac:dyDescent="0.2">
      <c r="A2" s="5" t="s">
        <v>8380</v>
      </c>
      <c r="B2" t="s">
        <v>8323</v>
      </c>
    </row>
    <row r="4" spans="1:6" x14ac:dyDescent="0.2">
      <c r="A4" s="5" t="s">
        <v>8321</v>
      </c>
      <c r="B4" s="5" t="s">
        <v>8322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7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7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7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7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7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7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7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7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7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7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7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D8310-5F14-4942-BF5C-D5E8634E70ED}">
  <dimension ref="A1:B46"/>
  <sheetViews>
    <sheetView workbookViewId="0">
      <selection activeCell="K12" sqref="K12"/>
    </sheetView>
  </sheetViews>
  <sheetFormatPr baseColWidth="10" defaultRowHeight="15" x14ac:dyDescent="0.2"/>
  <cols>
    <col min="1" max="1" width="14.5" bestFit="1" customWidth="1"/>
    <col min="2" max="2" width="18" bestFit="1" customWidth="1"/>
    <col min="3" max="3" width="12.1640625" bestFit="1" customWidth="1"/>
  </cols>
  <sheetData>
    <row r="1" spans="1:2" x14ac:dyDescent="0.2">
      <c r="A1" s="5" t="s">
        <v>8380</v>
      </c>
      <c r="B1" t="s">
        <v>8323</v>
      </c>
    </row>
    <row r="2" spans="1:2" x14ac:dyDescent="0.2">
      <c r="A2" s="5" t="s">
        <v>8402</v>
      </c>
      <c r="B2" t="s">
        <v>8323</v>
      </c>
    </row>
    <row r="4" spans="1:2" x14ac:dyDescent="0.2">
      <c r="A4" s="5" t="s">
        <v>8310</v>
      </c>
      <c r="B4" t="s">
        <v>8401</v>
      </c>
    </row>
    <row r="5" spans="1:2" x14ac:dyDescent="0.2">
      <c r="A5" s="6" t="s">
        <v>8325</v>
      </c>
      <c r="B5" s="8">
        <v>1406</v>
      </c>
    </row>
    <row r="6" spans="1:2" x14ac:dyDescent="0.2">
      <c r="A6" s="6" t="s">
        <v>8326</v>
      </c>
      <c r="B6" s="8">
        <v>220</v>
      </c>
    </row>
    <row r="7" spans="1:2" x14ac:dyDescent="0.2">
      <c r="A7" s="6" t="s">
        <v>8327</v>
      </c>
      <c r="B7" s="8">
        <v>315</v>
      </c>
    </row>
    <row r="8" spans="1:2" x14ac:dyDescent="0.2">
      <c r="A8" s="6" t="s">
        <v>8328</v>
      </c>
      <c r="B8" s="8">
        <v>359</v>
      </c>
    </row>
    <row r="9" spans="1:2" x14ac:dyDescent="0.2">
      <c r="A9" s="6" t="s">
        <v>8329</v>
      </c>
      <c r="B9" s="8">
        <v>2252</v>
      </c>
    </row>
    <row r="10" spans="1:2" x14ac:dyDescent="0.2">
      <c r="A10" s="6" t="s">
        <v>8330</v>
      </c>
      <c r="B10" s="8">
        <v>46243</v>
      </c>
    </row>
    <row r="11" spans="1:2" x14ac:dyDescent="0.2">
      <c r="A11" s="6" t="s">
        <v>8331</v>
      </c>
      <c r="B11" s="8">
        <v>1805</v>
      </c>
    </row>
    <row r="12" spans="1:2" x14ac:dyDescent="0.2">
      <c r="A12" s="6" t="s">
        <v>8332</v>
      </c>
      <c r="B12" s="8">
        <v>4959</v>
      </c>
    </row>
    <row r="13" spans="1:2" x14ac:dyDescent="0.2">
      <c r="A13" s="6" t="s">
        <v>8333</v>
      </c>
      <c r="B13" s="8">
        <v>1443</v>
      </c>
    </row>
    <row r="14" spans="1:2" x14ac:dyDescent="0.2">
      <c r="A14" s="6" t="s">
        <v>8334</v>
      </c>
      <c r="B14" s="8">
        <v>265</v>
      </c>
    </row>
    <row r="15" spans="1:2" x14ac:dyDescent="0.2">
      <c r="A15" s="6" t="s">
        <v>8335</v>
      </c>
      <c r="B15" s="8">
        <v>907</v>
      </c>
    </row>
    <row r="16" spans="1:2" x14ac:dyDescent="0.2">
      <c r="A16" s="6" t="s">
        <v>8336</v>
      </c>
      <c r="B16" s="8">
        <v>778</v>
      </c>
    </row>
    <row r="17" spans="1:2" x14ac:dyDescent="0.2">
      <c r="A17" s="6" t="s">
        <v>8337</v>
      </c>
      <c r="B17" s="8">
        <v>134238</v>
      </c>
    </row>
    <row r="18" spans="1:2" x14ac:dyDescent="0.2">
      <c r="A18" s="6" t="s">
        <v>8338</v>
      </c>
      <c r="B18" s="8">
        <v>11323</v>
      </c>
    </row>
    <row r="19" spans="1:2" x14ac:dyDescent="0.2">
      <c r="A19" s="6" t="s">
        <v>8339</v>
      </c>
      <c r="B19" s="8">
        <v>580</v>
      </c>
    </row>
    <row r="20" spans="1:2" x14ac:dyDescent="0.2">
      <c r="A20" s="6" t="s">
        <v>8340</v>
      </c>
      <c r="B20" s="8">
        <v>1111</v>
      </c>
    </row>
    <row r="21" spans="1:2" x14ac:dyDescent="0.2">
      <c r="A21" s="6" t="s">
        <v>8341</v>
      </c>
      <c r="B21" s="8">
        <v>2012</v>
      </c>
    </row>
    <row r="22" spans="1:2" x14ac:dyDescent="0.2">
      <c r="A22" s="6" t="s">
        <v>8342</v>
      </c>
      <c r="B22" s="8">
        <v>352</v>
      </c>
    </row>
    <row r="23" spans="1:2" x14ac:dyDescent="0.2">
      <c r="A23" s="6" t="s">
        <v>8343</v>
      </c>
      <c r="B23" s="8">
        <v>3278</v>
      </c>
    </row>
    <row r="24" spans="1:2" x14ac:dyDescent="0.2">
      <c r="A24" s="6" t="s">
        <v>8344</v>
      </c>
      <c r="B24" s="8">
        <v>67</v>
      </c>
    </row>
    <row r="25" spans="1:2" x14ac:dyDescent="0.2">
      <c r="A25" s="6" t="s">
        <v>8345</v>
      </c>
      <c r="B25" s="8">
        <v>5221</v>
      </c>
    </row>
    <row r="26" spans="1:2" x14ac:dyDescent="0.2">
      <c r="A26" s="6" t="s">
        <v>8346</v>
      </c>
      <c r="B26" s="8">
        <v>118</v>
      </c>
    </row>
    <row r="27" spans="1:2" x14ac:dyDescent="0.2">
      <c r="A27" s="6" t="s">
        <v>8347</v>
      </c>
      <c r="B27" s="8">
        <v>21473</v>
      </c>
    </row>
    <row r="28" spans="1:2" x14ac:dyDescent="0.2">
      <c r="A28" s="6" t="s">
        <v>8348</v>
      </c>
      <c r="B28" s="8">
        <v>145</v>
      </c>
    </row>
    <row r="29" spans="1:2" x14ac:dyDescent="0.2">
      <c r="A29" s="6" t="s">
        <v>8349</v>
      </c>
      <c r="B29" s="8">
        <v>42072</v>
      </c>
    </row>
    <row r="30" spans="1:2" x14ac:dyDescent="0.2">
      <c r="A30" s="6" t="s">
        <v>8350</v>
      </c>
      <c r="B30" s="8">
        <v>2652</v>
      </c>
    </row>
    <row r="31" spans="1:2" x14ac:dyDescent="0.2">
      <c r="A31" s="6" t="s">
        <v>8351</v>
      </c>
      <c r="B31" s="8">
        <v>28370</v>
      </c>
    </row>
    <row r="32" spans="1:2" x14ac:dyDescent="0.2">
      <c r="A32" s="6" t="s">
        <v>8352</v>
      </c>
      <c r="B32" s="8">
        <v>97</v>
      </c>
    </row>
    <row r="33" spans="1:2" x14ac:dyDescent="0.2">
      <c r="A33" s="6" t="s">
        <v>8353</v>
      </c>
      <c r="B33" s="8">
        <v>21893</v>
      </c>
    </row>
    <row r="34" spans="1:2" x14ac:dyDescent="0.2">
      <c r="A34" s="6" t="s">
        <v>8354</v>
      </c>
      <c r="B34" s="8">
        <v>377</v>
      </c>
    </row>
    <row r="35" spans="1:2" x14ac:dyDescent="0.2">
      <c r="A35" s="6" t="s">
        <v>8355</v>
      </c>
      <c r="B35" s="8">
        <v>2443</v>
      </c>
    </row>
    <row r="36" spans="1:2" x14ac:dyDescent="0.2">
      <c r="A36" s="6" t="s">
        <v>8356</v>
      </c>
      <c r="B36" s="8">
        <v>11994</v>
      </c>
    </row>
    <row r="37" spans="1:2" x14ac:dyDescent="0.2">
      <c r="A37" s="6" t="s">
        <v>8357</v>
      </c>
      <c r="B37" s="8">
        <v>18816</v>
      </c>
    </row>
    <row r="38" spans="1:2" x14ac:dyDescent="0.2">
      <c r="A38" s="6" t="s">
        <v>8358</v>
      </c>
      <c r="B38" s="8">
        <v>18846</v>
      </c>
    </row>
    <row r="39" spans="1:2" x14ac:dyDescent="0.2">
      <c r="A39" s="6" t="s">
        <v>8359</v>
      </c>
      <c r="B39" s="8">
        <v>44208</v>
      </c>
    </row>
    <row r="40" spans="1:2" x14ac:dyDescent="0.2">
      <c r="A40" s="6" t="s">
        <v>8360</v>
      </c>
      <c r="B40" s="8">
        <v>6072</v>
      </c>
    </row>
    <row r="41" spans="1:2" x14ac:dyDescent="0.2">
      <c r="A41" s="6" t="s">
        <v>8361</v>
      </c>
      <c r="B41" s="8">
        <v>237</v>
      </c>
    </row>
    <row r="42" spans="1:2" x14ac:dyDescent="0.2">
      <c r="A42" s="6" t="s">
        <v>8362</v>
      </c>
      <c r="B42" s="8">
        <v>4262</v>
      </c>
    </row>
    <row r="43" spans="1:2" x14ac:dyDescent="0.2">
      <c r="A43" s="6" t="s">
        <v>8363</v>
      </c>
      <c r="B43" s="8">
        <v>19217</v>
      </c>
    </row>
    <row r="44" spans="1:2" x14ac:dyDescent="0.2">
      <c r="A44" s="6" t="s">
        <v>8364</v>
      </c>
      <c r="B44" s="8">
        <v>637</v>
      </c>
    </row>
    <row r="45" spans="1:2" x14ac:dyDescent="0.2">
      <c r="A45" s="6" t="s">
        <v>8365</v>
      </c>
      <c r="B45" s="8">
        <v>183</v>
      </c>
    </row>
    <row r="46" spans="1:2" x14ac:dyDescent="0.2">
      <c r="A46" s="6" t="s">
        <v>8311</v>
      </c>
      <c r="B46" s="8">
        <v>463246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4111" zoomScale="129" zoomScaleNormal="129" workbookViewId="0">
      <selection activeCell="S4115" sqref="S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customWidth="1"/>
    <col min="16" max="16" width="14.83203125" customWidth="1"/>
    <col min="17" max="17" width="10.6640625" customWidth="1"/>
    <col min="18" max="18" width="12" customWidth="1"/>
    <col min="19" max="19" width="19.6640625" customWidth="1"/>
    <col min="20" max="20" width="16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 0)</f>
        <v>64</v>
      </c>
      <c r="Q2" t="str">
        <f>LEFT(N2,FIND("/",N2)-1)</f>
        <v>film &amp; video</v>
      </c>
      <c r="R2" t="str">
        <f>RIGHT(N2, LEN(N2)-FIND("/", N2))</f>
        <v>television</v>
      </c>
      <c r="S2" s="9">
        <f>(J2/86400)+DATE(1970, 1, 1)+(-6/24)</f>
        <v>42176.757071759261</v>
      </c>
      <c r="T2" s="9">
        <f>I2/86400+DATE(1970, 1, 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 0)</f>
        <v>185</v>
      </c>
      <c r="Q3" t="str">
        <f t="shared" ref="Q3:Q66" si="2">LEFT(N3,FIND("/",N3)-1)</f>
        <v>film &amp; video</v>
      </c>
      <c r="R3" t="str">
        <f t="shared" ref="R3:R66" si="3">RIGHT(N3, LEN(N3)-FIND("/", N3))</f>
        <v>television</v>
      </c>
      <c r="S3" s="9">
        <f t="shared" ref="S3:S66" si="4">(J3/86400)+DATE(1970, 1, 1)+(-6/24)</f>
        <v>42766.350497685184</v>
      </c>
      <c r="T3" s="9">
        <f t="shared" ref="T3:T66" si="5">I3/86400+DATE(1970, 1, 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42515.797071759254</v>
      </c>
      <c r="T9" s="9">
        <f t="shared" si="5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41869.292314814811</v>
      </c>
      <c r="T20" s="9">
        <f t="shared" si="5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42200.508240740739</v>
      </c>
      <c r="T22" s="9">
        <f t="shared" si="5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41374.807222222225</v>
      </c>
      <c r="T40" s="9">
        <f t="shared" si="5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41873.848807870367</v>
      </c>
      <c r="T46" s="9">
        <f t="shared" si="5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</v>
      </c>
      <c r="T48" s="9">
        <f t="shared" si="5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42196.678668981476</v>
      </c>
      <c r="T53" s="9">
        <f t="shared" si="5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42149.298888888894</v>
      </c>
      <c r="T58" s="9">
        <f t="shared" si="5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42229.985833333332</v>
      </c>
      <c r="T61" s="9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41701.651817129634</v>
      </c>
      <c r="T62" s="9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41409.564317129625</v>
      </c>
      <c r="T63" s="9">
        <f t="shared" si="5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9">
        <f t="shared" si="4"/>
        <v>41432.76829861111</v>
      </c>
      <c r="T66" s="9">
        <f t="shared" si="5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ROUND(E67/L67, 0)</f>
        <v>132</v>
      </c>
      <c r="Q67" t="str">
        <f t="shared" ref="Q67:Q130" si="8">LEFT(N67,FIND("/",N67)-1)</f>
        <v>film &amp; video</v>
      </c>
      <c r="R67" t="str">
        <f t="shared" ref="R67:R130" si="9">RIGHT(N67, LEN(N67)-FIND("/", N67))</f>
        <v>shorts</v>
      </c>
      <c r="S67" s="9">
        <f t="shared" ref="S67:S130" si="10">(J67/86400)+DATE(1970, 1, 1)+(-6/24)</f>
        <v>41835.571226851855</v>
      </c>
      <c r="T67" s="9">
        <f t="shared" ref="T67:T130" si="11">I67/86400+DATE(1970, 1, 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41207.760196759264</v>
      </c>
      <c r="T74" s="9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40996.894872685181</v>
      </c>
      <c r="T79" s="9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41099.908877314811</v>
      </c>
      <c r="T83" s="9">
        <f t="shared" si="11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40322.289386574077</v>
      </c>
      <c r="T89" s="9">
        <f t="shared" si="11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41402.502222222218</v>
      </c>
      <c r="T91" s="9">
        <f t="shared" si="11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41214.544837962967</v>
      </c>
      <c r="T100" s="9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40987.526631944442</v>
      </c>
      <c r="T108" s="9">
        <f t="shared" si="11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41717.793032407411</v>
      </c>
      <c r="T114" s="9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40918.488935185189</v>
      </c>
      <c r="T117" s="9">
        <f t="shared" si="11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e">
        <f t="shared" ref="P131:P194" si="13">ROUND(E131/L131, 0)</f>
        <v>#DIV/0!</v>
      </c>
      <c r="Q131" t="str">
        <f t="shared" ref="Q131:Q194" si="14">LEFT(N131,FIND("/",N131)-1)</f>
        <v>film &amp; video</v>
      </c>
      <c r="R131" t="str">
        <f t="shared" ref="R131:R194" si="15">RIGHT(N131, LEN(N131)-FIND("/", N131))</f>
        <v>science fiction</v>
      </c>
      <c r="S131" s="9">
        <f t="shared" ref="S131:S194" si="16">(J131/86400)+DATE(1970, 1, 1)+(-6/24)</f>
        <v>41882.687303240738</v>
      </c>
      <c r="T131" s="9">
        <f t="shared" ref="T131:T194" si="17">I131/86400+DATE(1970, 1, 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41778.66541666667</v>
      </c>
      <c r="T132" s="9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42558.814143518517</v>
      </c>
      <c r="T145" s="9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41874.827546296292</v>
      </c>
      <c r="T154" s="9">
        <f t="shared" si="17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42171.663090277776</v>
      </c>
      <c r="T162" s="9">
        <f t="shared" si="17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e">
        <f t="shared" ref="P195:P258" si="19">ROUND(E195/L195, 0)</f>
        <v>#DIV/0!</v>
      </c>
      <c r="Q195" t="str">
        <f t="shared" ref="Q195:Q258" si="20">LEFT(N195,FIND("/",N195)-1)</f>
        <v>film &amp; video</v>
      </c>
      <c r="R195" t="str">
        <f t="shared" ref="R195:R258" si="21">RIGHT(N195, LEN(N195)-FIND("/", N195))</f>
        <v>drama</v>
      </c>
      <c r="S195" s="9">
        <f t="shared" ref="S195:S258" si="22">(J195/86400)+DATE(1970, 1, 1)+(-6/24)</f>
        <v>41911.684791666667</v>
      </c>
      <c r="T195" s="9">
        <f t="shared" ref="T195:T258" si="23">I195/86400+DATE(1970, 1, 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41866.833368055552</v>
      </c>
      <c r="T202" s="9">
        <f t="shared" si="23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42235.909918981481</v>
      </c>
      <c r="T213" s="9">
        <f t="shared" si="2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42129.52721064815</v>
      </c>
      <c r="T232" s="9">
        <f t="shared" si="2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42341.708923611106</v>
      </c>
      <c r="T233" s="9">
        <f t="shared" si="23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42320.834479166668</v>
      </c>
      <c r="T238" s="9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42713.712500000001</v>
      </c>
      <c r="T240" s="9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</v>
      </c>
      <c r="T254" s="9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42263.702662037038</v>
      </c>
      <c r="T256" s="9">
        <f t="shared" si="2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ROUND(E259/L259, 0)</f>
        <v>67</v>
      </c>
      <c r="Q259" t="str">
        <f t="shared" ref="Q259:Q322" si="26">LEFT(N259,FIND("/",N259)-1)</f>
        <v>film &amp; video</v>
      </c>
      <c r="R259" t="str">
        <f t="shared" ref="R259:R322" si="27">RIGHT(N259, LEN(N259)-FIND("/", N259))</f>
        <v>documentary</v>
      </c>
      <c r="S259" s="9">
        <f t="shared" ref="S259:S322" si="28">(J259/86400)+DATE(1970, 1, 1)+(-6/24)</f>
        <v>42479.376875000002</v>
      </c>
      <c r="T259" s="9">
        <f t="shared" ref="T259:T322" si="29">I259/86400+DATE(1970, 1, 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40266.995717592596</v>
      </c>
      <c r="T267" s="9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40637.61655092593</v>
      </c>
      <c r="T272" s="9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41611.850243055553</v>
      </c>
      <c r="T273" s="9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40966.831875000003</v>
      </c>
      <c r="T278" s="9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41744.340682870374</v>
      </c>
      <c r="T282" s="9">
        <f t="shared" si="2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41313.566250000003</v>
      </c>
      <c r="T288" s="9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42089.478020833332</v>
      </c>
      <c r="T299" s="9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41031.821134259255</v>
      </c>
      <c r="T305" s="9">
        <f t="shared" si="2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41282.694456018522</v>
      </c>
      <c r="T309" s="9">
        <f t="shared" si="2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ROUND(E323/L323, 0)</f>
        <v>107</v>
      </c>
      <c r="Q323" t="str">
        <f t="shared" ref="Q323:Q386" si="32">LEFT(N323,FIND("/",N323)-1)</f>
        <v>film &amp; video</v>
      </c>
      <c r="R323" t="str">
        <f t="shared" ref="R323:R386" si="33">RIGHT(N323, LEN(N323)-FIND("/", N323))</f>
        <v>documentary</v>
      </c>
      <c r="S323" s="9">
        <f t="shared" ref="S323:S386" si="34">(J323/86400)+DATE(1970, 1, 1)+(-6/24)</f>
        <v>42647.196597222224</v>
      </c>
      <c r="T323" s="9">
        <f t="shared" ref="T323:T386" si="35">I323/86400+DATE(1970, 1, 1)+(-6/24)</f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42261.250243055554</v>
      </c>
      <c r="T348" s="9">
        <f t="shared" si="35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41934.820486111115</v>
      </c>
      <c r="T361" s="9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41019.543032407411</v>
      </c>
      <c r="T368" s="9">
        <f t="shared" si="35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ROUND(E387/L387, 0)</f>
        <v>112</v>
      </c>
      <c r="Q387" t="str">
        <f t="shared" ref="Q387:Q450" si="38">LEFT(N387,FIND("/",N387)-1)</f>
        <v>film &amp; video</v>
      </c>
      <c r="R387" t="str">
        <f t="shared" ref="R387:R450" si="39">RIGHT(N387, LEN(N387)-FIND("/", N387))</f>
        <v>documentary</v>
      </c>
      <c r="S387" s="9">
        <f t="shared" ref="S387:S450" si="40">(J387/86400)+DATE(1970, 1, 1)+(-6/24)</f>
        <v>41934.334502314814</v>
      </c>
      <c r="T387" s="9">
        <f t="shared" ref="T387:T450" si="41">I387/86400+DATE(1970, 1, 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42548.826157407406</v>
      </c>
      <c r="T390" s="9">
        <f t="shared" si="41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41673.813078703708</v>
      </c>
      <c r="T391" s="9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40864.792256944442</v>
      </c>
      <c r="T393" s="9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41082.314884259264</v>
      </c>
      <c r="T398" s="9">
        <f t="shared" si="41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41646.378032407403</v>
      </c>
      <c r="T406" s="9">
        <f t="shared" si="41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42113.731446759259</v>
      </c>
      <c r="T412" s="9">
        <f t="shared" si="41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41360.720601851848</v>
      </c>
      <c r="T419" s="9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41863.010381944448</v>
      </c>
      <c r="T424" s="9">
        <f t="shared" si="41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42285.65902777778</v>
      </c>
      <c r="T429" s="9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42526.621331018519</v>
      </c>
      <c r="T433" s="9">
        <f t="shared" si="41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42228.379884259259</v>
      </c>
      <c r="T435" s="9">
        <f t="shared" si="41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41919.511782407411</v>
      </c>
      <c r="T441" s="9">
        <f t="shared" si="41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ROUND(E451/L451, 0)</f>
        <v>9</v>
      </c>
      <c r="Q451" t="str">
        <f t="shared" ref="Q451:Q514" si="44">LEFT(N451,FIND("/",N451)-1)</f>
        <v>film &amp; video</v>
      </c>
      <c r="R451" t="str">
        <f t="shared" ref="R451:R514" si="45">RIGHT(N451, LEN(N451)-FIND("/", N451))</f>
        <v>animation</v>
      </c>
      <c r="S451" s="9">
        <f t="shared" ref="S451:S514" si="46">(J451/86400)+DATE(1970, 1, 1)+(-6/24)</f>
        <v>41534.318113425928</v>
      </c>
      <c r="T451" s="9">
        <f t="shared" ref="T451:T514" si="47">I451/86400+DATE(1970, 1, 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42107.453877314816</v>
      </c>
      <c r="T454" s="9">
        <f t="shared" si="47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40970.752569444448</v>
      </c>
      <c r="T457" s="9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41547.444456018522</v>
      </c>
      <c r="T458" s="9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</v>
      </c>
      <c r="T464" s="9">
        <f t="shared" si="47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</v>
      </c>
      <c r="T466" s="9">
        <f t="shared" si="47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41040.917627314819</v>
      </c>
      <c r="T470" s="9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41465.250173611115</v>
      </c>
      <c r="T482" s="9">
        <f t="shared" si="47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42447.646874999999</v>
      </c>
      <c r="T484" s="9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41381.255775462967</v>
      </c>
      <c r="T487" s="9">
        <f t="shared" si="47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41113.718576388885</v>
      </c>
      <c r="T492" s="9">
        <f t="shared" si="47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42366.732627314814</v>
      </c>
      <c r="T493" s="9">
        <f t="shared" si="47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42114.476134259261</v>
      </c>
      <c r="T495" s="9">
        <f t="shared" si="47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40247.636006944442</v>
      </c>
      <c r="T502" s="9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ROUND(E515/L515, 0)</f>
        <v>102</v>
      </c>
      <c r="Q515" t="str">
        <f t="shared" ref="Q515:Q578" si="50">LEFT(N515,FIND("/",N515)-1)</f>
        <v>film &amp; video</v>
      </c>
      <c r="R515" t="str">
        <f t="shared" ref="R515:R578" si="51">RIGHT(N515, LEN(N515)-FIND("/", N515))</f>
        <v>animation</v>
      </c>
      <c r="S515" s="9">
        <f t="shared" ref="S515:S578" si="52">(J515/86400)+DATE(1970, 1, 1)+(-6/24)</f>
        <v>42552.403993055559</v>
      </c>
      <c r="T515" s="9">
        <f t="shared" ref="T515:T578" si="53">I515/86400+DATE(1970, 1, 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41218.141446759255</v>
      </c>
      <c r="T521" s="9">
        <f t="shared" si="53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42711.29519675926</v>
      </c>
      <c r="T537" s="9">
        <f t="shared" si="5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42179.094988425924</v>
      </c>
      <c r="T538" s="9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42692.139062499999</v>
      </c>
      <c r="T564" s="9">
        <f t="shared" si="5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</v>
      </c>
      <c r="T567" s="9">
        <f t="shared" si="5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42388.548252314809</v>
      </c>
      <c r="T572" s="9">
        <f t="shared" si="53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42282.466296296298</v>
      </c>
      <c r="T574" s="9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ROUND(E579/L579, 0)</f>
        <v>10</v>
      </c>
      <c r="Q579" t="str">
        <f t="shared" ref="Q579:Q642" si="56">LEFT(N579,FIND("/",N579)-1)</f>
        <v>technology</v>
      </c>
      <c r="R579" t="str">
        <f t="shared" ref="R579:R642" si="57">RIGHT(N579, LEN(N579)-FIND("/", N579))</f>
        <v>web</v>
      </c>
      <c r="S579" s="9">
        <f t="shared" ref="S579:S642" si="58">(J579/86400)+DATE(1970, 1, 1)+(-6/24)</f>
        <v>42450.339143518519</v>
      </c>
      <c r="T579" s="9">
        <f t="shared" ref="T579:T642" si="59">I579/86400+DATE(1970, 1, 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42631.519513888888</v>
      </c>
      <c r="T590" s="9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42082.819884259261</v>
      </c>
      <c r="T597" s="9">
        <f t="shared" si="5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42194.107731481483</v>
      </c>
      <c r="T607" s="9">
        <f t="shared" si="5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42584.781782407408</v>
      </c>
      <c r="T614" s="9">
        <f t="shared" si="5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42761.126238425924</v>
      </c>
      <c r="T618" s="9">
        <f t="shared" si="5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42507.049328703702</v>
      </c>
      <c r="T635" s="9">
        <f t="shared" si="5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42683.170312499999</v>
      </c>
      <c r="T642" s="9">
        <f t="shared" si="5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ROUND(E643/L643, 0)</f>
        <v>151</v>
      </c>
      <c r="Q643" t="str">
        <f t="shared" ref="Q643:Q706" si="62">LEFT(N643,FIND("/",N643)-1)</f>
        <v>technology</v>
      </c>
      <c r="R643" t="str">
        <f t="shared" ref="R643:R706" si="63">RIGHT(N643, LEN(N643)-FIND("/", N643))</f>
        <v>wearables</v>
      </c>
      <c r="S643" s="9">
        <f t="shared" ref="S643:S706" si="64">(J643/86400)+DATE(1970, 1, 1)+(-6/24)</f>
        <v>42199.32</v>
      </c>
      <c r="T643" s="9">
        <f t="shared" ref="T643:T706" si="65">I643/86400+DATE(1970, 1, 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41838.582152777773</v>
      </c>
      <c r="T668" s="9">
        <f t="shared" si="65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</v>
      </c>
      <c r="T678" s="9">
        <f t="shared" si="65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41866.681076388893</v>
      </c>
      <c r="T700" s="9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ROUND(E707/L707, 0)</f>
        <v>195</v>
      </c>
      <c r="Q707" t="str">
        <f t="shared" ref="Q707:Q770" si="68">LEFT(N707,FIND("/",N707)-1)</f>
        <v>technology</v>
      </c>
      <c r="R707" t="str">
        <f t="shared" ref="R707:R770" si="69">RIGHT(N707, LEN(N707)-FIND("/", N707))</f>
        <v>wearables</v>
      </c>
      <c r="S707" s="9">
        <f t="shared" ref="S707:S770" si="70">(J707/86400)+DATE(1970, 1, 1)+(-6/24)</f>
        <v>42726.241643518515</v>
      </c>
      <c r="T707" s="9">
        <f t="shared" ref="T707:T770" si="71">I707/86400+DATE(1970, 1, 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42384.430925925924</v>
      </c>
      <c r="T714" s="9">
        <f t="shared" si="71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41857.604189814811</v>
      </c>
      <c r="T719" s="9">
        <f t="shared" si="71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</v>
      </c>
      <c r="T725" s="9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41246.770243055558</v>
      </c>
      <c r="T729" s="9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41943.354097222225</v>
      </c>
      <c r="T740" s="9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41471.196851851855</v>
      </c>
      <c r="T765" s="9">
        <f t="shared" si="71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ROUND(E771/L771, 0)</f>
        <v>32</v>
      </c>
      <c r="Q771" t="str">
        <f t="shared" ref="Q771:Q834" si="74">LEFT(N771,FIND("/",N771)-1)</f>
        <v>publishing</v>
      </c>
      <c r="R771" t="str">
        <f t="shared" ref="R771:R834" si="75">RIGHT(N771, LEN(N771)-FIND("/", N771))</f>
        <v>fiction</v>
      </c>
      <c r="S771" s="9">
        <f t="shared" ref="S771:S834" si="76">(J771/86400)+DATE(1970, 1, 1)+(-6/24)</f>
        <v>41604.746458333335</v>
      </c>
      <c r="T771" s="9">
        <f t="shared" ref="T771:T834" si="77">I771/86400+DATE(1970, 1, 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</v>
      </c>
      <c r="T772" s="9">
        <f t="shared" si="77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42100.485937500001</v>
      </c>
      <c r="T775" s="9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41402.750856481478</v>
      </c>
      <c r="T783" s="9">
        <f t="shared" si="77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41303.343923611115</v>
      </c>
      <c r="T787" s="9">
        <f t="shared" si="77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41276.936111111107</v>
      </c>
      <c r="T791" s="9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</v>
      </c>
      <c r="T794" s="9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41122.772268518514</v>
      </c>
      <c r="T804" s="9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9">
        <f t="shared" si="76"/>
        <v>40729.855624999997</v>
      </c>
      <c r="T806" s="9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41072.800717592589</v>
      </c>
      <c r="T830" s="9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ROUND(E835/L835, 0)</f>
        <v>149</v>
      </c>
      <c r="Q835" t="str">
        <f t="shared" ref="Q835:Q898" si="80">LEFT(N835,FIND("/",N835)-1)</f>
        <v>music</v>
      </c>
      <c r="R835" t="str">
        <f t="shared" ref="R835:R898" si="81">RIGHT(N835, LEN(N835)-FIND("/", N835))</f>
        <v>rock</v>
      </c>
      <c r="S835" s="9">
        <f t="shared" ref="S835:S898" si="82">(J835/86400)+DATE(1970, 1, 1)+(-6/24)</f>
        <v>41718.628182870372</v>
      </c>
      <c r="T835" s="9">
        <f t="shared" ref="T835:T898" si="83">I835/86400+DATE(1970, 1, 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41923.588692129633</v>
      </c>
      <c r="T843" s="9">
        <f t="shared" si="8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</v>
      </c>
      <c r="T844" s="9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42165.548333333332</v>
      </c>
      <c r="T849" s="9">
        <f t="shared" si="8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42544.875196759254</v>
      </c>
      <c r="T857" s="9">
        <f t="shared" si="83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41230.523113425923</v>
      </c>
      <c r="T867" s="9">
        <f t="shared" si="8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41342.595567129625</v>
      </c>
      <c r="T871" s="9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41183.917129629626</v>
      </c>
      <c r="T875" s="9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41597.538888888885</v>
      </c>
      <c r="T879" s="9">
        <f t="shared" si="83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40981.552615740744</v>
      </c>
      <c r="T886" s="9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</v>
      </c>
      <c r="T896" s="9">
        <f t="shared" si="8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42218.622986111106</v>
      </c>
      <c r="T898" s="9">
        <f t="shared" si="83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e">
        <f t="shared" ref="P899:P962" si="85">ROUND(E899/L899, 0)</f>
        <v>#DIV/0!</v>
      </c>
      <c r="Q899" t="str">
        <f t="shared" ref="Q899:Q962" si="86">LEFT(N899,FIND("/",N899)-1)</f>
        <v>music</v>
      </c>
      <c r="R899" t="str">
        <f t="shared" ref="R899:R962" si="87">RIGHT(N899, LEN(N899)-FIND("/", N899))</f>
        <v>indie rock</v>
      </c>
      <c r="S899" s="9">
        <f t="shared" ref="S899:S962" si="88">(J899/86400)+DATE(1970, 1, 1)+(-6/24)</f>
        <v>41211.438750000001</v>
      </c>
      <c r="T899" s="9">
        <f t="shared" ref="T899:T962" si="89">I899/86400+DATE(1970, 1, 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41116.513275462959</v>
      </c>
      <c r="T916" s="9">
        <f t="shared" si="8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41562.421550925923</v>
      </c>
      <c r="T922" s="9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40846.921018518522</v>
      </c>
      <c r="T923" s="9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41288.692928240736</v>
      </c>
      <c r="T926" s="9">
        <f t="shared" si="8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41710.919085648144</v>
      </c>
      <c r="T935" s="9">
        <f t="shared" si="8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42382.593287037038</v>
      </c>
      <c r="T944" s="9">
        <f t="shared" si="8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42732.622986111106</v>
      </c>
      <c r="T947" s="9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42480.403611111113</v>
      </c>
      <c r="T953" s="9">
        <f t="shared" si="8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ROUND(E963/L963, 0)</f>
        <v>364</v>
      </c>
      <c r="Q963" t="str">
        <f t="shared" ref="Q963:Q1026" si="92">LEFT(N963,FIND("/",N963)-1)</f>
        <v>technology</v>
      </c>
      <c r="R963" t="str">
        <f t="shared" ref="R963:R1026" si="93">RIGHT(N963, LEN(N963)-FIND("/", N963))</f>
        <v>wearables</v>
      </c>
      <c r="S963" s="9">
        <f t="shared" ref="S963:S1026" si="94">(J963/86400)+DATE(1970, 1, 1)+(-6/24)</f>
        <v>42740.443692129629</v>
      </c>
      <c r="T963" s="9">
        <f t="shared" ref="T963:T1026" si="95">I963/86400+DATE(1970, 1, 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42506.166990740741</v>
      </c>
      <c r="T981" s="9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42574.417650462958</v>
      </c>
      <c r="T985" s="9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</v>
      </c>
      <c r="T1002" s="9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42276.374803240746</v>
      </c>
      <c r="T1007" s="9">
        <f t="shared" si="95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42111.396724537037</v>
      </c>
      <c r="T1024" s="9">
        <f t="shared" si="95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ROUND(E1027/L1027, 0)</f>
        <v>72</v>
      </c>
      <c r="Q1027" t="str">
        <f t="shared" ref="Q1027:Q1090" si="98">LEFT(N1027,FIND("/",N1027)-1)</f>
        <v>music</v>
      </c>
      <c r="R1027" t="str">
        <f t="shared" ref="R1027:R1090" si="99">RIGHT(N1027, LEN(N1027)-FIND("/", N1027))</f>
        <v>electronic music</v>
      </c>
      <c r="S1027" s="9">
        <f t="shared" ref="S1027:S1090" si="100">(J1027/86400)+DATE(1970, 1, 1)+(-6/24)</f>
        <v>42049.583761574075</v>
      </c>
      <c r="T1027" s="9">
        <f t="shared" ref="T1027:T1090" si="101">I1027/86400+DATE(1970, 1, 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42688.482407407406</v>
      </c>
      <c r="T1035" s="9">
        <f t="shared" si="101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</v>
      </c>
      <c r="T1043" s="9">
        <f t="shared" si="101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41844.624421296292</v>
      </c>
      <c r="T1047" s="9">
        <f t="shared" si="101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41918.568460648152</v>
      </c>
      <c r="T1049" s="9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42678.621331018519</v>
      </c>
      <c r="T1059" s="9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41445.712754629625</v>
      </c>
      <c r="T1068" s="9">
        <f t="shared" si="101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42440.121111111112</v>
      </c>
      <c r="T1070" s="9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42479.316388888888</v>
      </c>
      <c r="T1081" s="9">
        <f t="shared" si="101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41101.656111111108</v>
      </c>
      <c r="T1084" s="9">
        <f t="shared" si="101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41775.463969907403</v>
      </c>
      <c r="T1089" s="9">
        <f t="shared" si="101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ROUND(E1091/L1091, 0)</f>
        <v>24</v>
      </c>
      <c r="Q1091" t="str">
        <f t="shared" ref="Q1091:Q1154" si="104">LEFT(N1091,FIND("/",N1091)-1)</f>
        <v>games</v>
      </c>
      <c r="R1091" t="str">
        <f t="shared" ref="R1091:R1154" si="105">RIGHT(N1091, LEN(N1091)-FIND("/", N1091))</f>
        <v>video games</v>
      </c>
      <c r="S1091" s="9">
        <f t="shared" ref="S1091:S1154" si="106">(J1091/86400)+DATE(1970, 1, 1)+(-6/24)</f>
        <v>42150.939525462964</v>
      </c>
      <c r="T1091" s="9">
        <f t="shared" ref="T1091:T1154" si="107">I1091/86400+DATE(1970, 1, 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40795.46334490741</v>
      </c>
      <c r="T1096" s="9">
        <f t="shared" si="107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42346.953587962962</v>
      </c>
      <c r="T1113" s="9">
        <f t="shared" si="107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41009.597314814819</v>
      </c>
      <c r="T1118" s="9">
        <f t="shared" si="107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42535.077476851853</v>
      </c>
      <c r="T1128" s="9">
        <f t="shared" si="107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42558.73951388889</v>
      </c>
      <c r="T1137" s="9">
        <f t="shared" si="107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42327.421631944446</v>
      </c>
      <c r="T1138" s="9">
        <f t="shared" si="107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41975.09752314815</v>
      </c>
      <c r="T1141" s="9">
        <f t="shared" si="107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42021.756099537037</v>
      </c>
      <c r="T1144" s="9">
        <f t="shared" si="107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</v>
      </c>
      <c r="T1147" s="9">
        <f t="shared" si="107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42223.852581018524</v>
      </c>
      <c r="T1153" s="9">
        <f t="shared" si="107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ROUND(E1155/L1155,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 LEN(N1155)-FIND("/", N1155))</f>
        <v>food trucks</v>
      </c>
      <c r="S1155" s="9">
        <f t="shared" ref="S1155:S1218" si="112">(J1155/86400)+DATE(1970, 1, 1)+(-6/24)</f>
        <v>42143.464178240742</v>
      </c>
      <c r="T1155" s="9">
        <f t="shared" ref="T1155:T1218" si="113">I1155/86400+DATE(1970, 1, 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41791.964467592596</v>
      </c>
      <c r="T1167" s="9">
        <f t="shared" si="11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41841.432314814811</v>
      </c>
      <c r="T1174" s="9">
        <f t="shared" si="113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42409.526076388887</v>
      </c>
      <c r="T1195" s="9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42152.038819444446</v>
      </c>
      <c r="T1204" s="9">
        <f t="shared" si="11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42772.526076388887</v>
      </c>
      <c r="T1208" s="9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ROUND(E1219/L1219, 0)</f>
        <v>149</v>
      </c>
      <c r="Q1219" t="str">
        <f t="shared" ref="Q1219:Q1282" si="116">LEFT(N1219,FIND("/",N1219)-1)</f>
        <v>photography</v>
      </c>
      <c r="R1219" t="str">
        <f t="shared" ref="R1219:R1282" si="117">RIGHT(N1219, LEN(N1219)-FIND("/", N1219))</f>
        <v>photobooks</v>
      </c>
      <c r="S1219" s="9">
        <f t="shared" ref="S1219:S1282" si="118">(J1219/86400)+DATE(1970, 1, 1)+(-6/24)</f>
        <v>42535.559490740736</v>
      </c>
      <c r="T1219" s="9">
        <f t="shared" ref="T1219:T1282" si="119">I1219/86400+DATE(1970, 1, 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42633.211956018524</v>
      </c>
      <c r="T1221" s="9">
        <f t="shared" si="11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41506.598032407404</v>
      </c>
      <c r="T1234" s="9">
        <f t="shared" si="11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41355.575497685189</v>
      </c>
      <c r="T1246" s="9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41774.34993055556</v>
      </c>
      <c r="T1247" s="9">
        <f t="shared" si="11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41067.490868055553</v>
      </c>
      <c r="T1251" s="9">
        <f t="shared" si="11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40921.669340277775</v>
      </c>
      <c r="T1258" s="9">
        <f t="shared" si="11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42445.573055555556</v>
      </c>
      <c r="T1271" s="9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</v>
      </c>
      <c r="T1272" s="9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ROUND(E1283/L1283, 0)</f>
        <v>105</v>
      </c>
      <c r="Q1283" t="str">
        <f t="shared" ref="Q1283:Q1346" si="122">LEFT(N1283,FIND("/",N1283)-1)</f>
        <v>music</v>
      </c>
      <c r="R1283" t="str">
        <f t="shared" ref="R1283:R1346" si="123">RIGHT(N1283, LEN(N1283)-FIND("/", N1283))</f>
        <v>rock</v>
      </c>
      <c r="S1283" s="9">
        <f t="shared" ref="S1283:S1346" si="124">(J1283/86400)+DATE(1970, 1, 1)+(-6/24)</f>
        <v>41463.493472222224</v>
      </c>
      <c r="T1283" s="9">
        <f t="shared" ref="T1283:T1346" si="125">I1283/86400+DATE(1970, 1, 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41586.225173611107</v>
      </c>
      <c r="T1284" s="9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42708.884780092594</v>
      </c>
      <c r="T1291" s="9">
        <f t="shared" si="125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42458.430925925924</v>
      </c>
      <c r="T1300" s="9">
        <f t="shared" si="125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42387.253229166672</v>
      </c>
      <c r="T1309" s="9">
        <f t="shared" si="125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42393.711909722224</v>
      </c>
      <c r="T1318" s="9">
        <f t="shared" si="125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41974.541990740741</v>
      </c>
      <c r="T1328" s="9">
        <f t="shared" si="125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42172.566423611112</v>
      </c>
      <c r="T1344" s="9">
        <f t="shared" si="125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ROUND(E1347/L1347, 0)</f>
        <v>54</v>
      </c>
      <c r="Q1347" t="str">
        <f t="shared" ref="Q1347:Q1410" si="128">LEFT(N1347,FIND("/",N1347)-1)</f>
        <v>publishing</v>
      </c>
      <c r="R1347" t="str">
        <f t="shared" ref="R1347:R1410" si="129">RIGHT(N1347, LEN(N1347)-FIND("/", N1347))</f>
        <v>nonfiction</v>
      </c>
      <c r="S1347" s="9">
        <f t="shared" ref="S1347:S1410" si="130">(J1347/86400)+DATE(1970, 1, 1)+(-6/24)</f>
        <v>41799.564340277779</v>
      </c>
      <c r="T1347" s="9">
        <f t="shared" ref="T1347:T1410" si="131">I1347/86400+DATE(1970, 1, 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41963.256168981483</v>
      </c>
      <c r="T1350" s="9">
        <f t="shared" si="131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41429.788888888885</v>
      </c>
      <c r="T1358" s="9">
        <f t="shared" si="131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41951.4456712963</v>
      </c>
      <c r="T1366" s="9">
        <f t="shared" si="131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42568.509375000001</v>
      </c>
      <c r="T1380" s="9">
        <f t="shared" si="131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42130.241620370369</v>
      </c>
      <c r="T1381" s="9">
        <f t="shared" si="131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42087.553310185191</v>
      </c>
      <c r="T1392" s="9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e">
        <f t="shared" ref="P1411:P1474" si="133">ROUND(E1411/L1411, 0)</f>
        <v>#DIV/0!</v>
      </c>
      <c r="Q1411" t="str">
        <f t="shared" ref="Q1411:Q1474" si="134">LEFT(N1411,FIND("/",N1411)-1)</f>
        <v>publishing</v>
      </c>
      <c r="R1411" t="str">
        <f t="shared" ref="R1411:R1474" si="135">RIGHT(N1411, LEN(N1411)-FIND("/", N1411))</f>
        <v>translations</v>
      </c>
      <c r="S1411" s="9">
        <f t="shared" ref="S1411:S1474" si="136">(J1411/86400)+DATE(1970, 1, 1)+(-6/24)</f>
        <v>41944.883506944447</v>
      </c>
      <c r="T1411" s="9">
        <f t="shared" ref="T1411:T1474" si="137">I1411/86400+DATE(1970, 1, 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42073.810671296298</v>
      </c>
      <c r="T1431" s="9">
        <f t="shared" si="137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41961.563518518524</v>
      </c>
      <c r="T1432" s="9">
        <f t="shared" si="137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42040.579872685186</v>
      </c>
      <c r="T1441" s="9">
        <f t="shared" si="137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40645.764456018514</v>
      </c>
      <c r="T1470" s="9">
        <f t="shared" si="137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ROUND(E1475/L1475, 0)</f>
        <v>38</v>
      </c>
      <c r="Q1475" t="str">
        <f t="shared" ref="Q1475:Q1538" si="140">LEFT(N1475,FIND("/",N1475)-1)</f>
        <v>publishing</v>
      </c>
      <c r="R1475" t="str">
        <f t="shared" ref="R1475:R1538" si="141">RIGHT(N1475, LEN(N1475)-FIND("/", N1475))</f>
        <v>radio &amp; podcasts</v>
      </c>
      <c r="S1475" s="9">
        <f t="shared" ref="S1475:S1538" si="142">(J1475/86400)+DATE(1970, 1, 1)+(-6/24)</f>
        <v>40939.729618055557</v>
      </c>
      <c r="T1475" s="9">
        <f t="shared" ref="T1475:T1538" si="143">I1475/86400+DATE(1970, 1, 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41500.47791666667</v>
      </c>
      <c r="T1476" s="9">
        <f t="shared" si="143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41136.608055555553</v>
      </c>
      <c r="T1484" s="9">
        <f t="shared" si="143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41411.616608796292</v>
      </c>
      <c r="T1495" s="9">
        <f t="shared" si="143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40254.200335648144</v>
      </c>
      <c r="T1509" s="9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41809.135162037041</v>
      </c>
      <c r="T1512" s="9">
        <f t="shared" si="14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</v>
      </c>
      <c r="T1532" s="9">
        <f t="shared" si="14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42221.424328703702</v>
      </c>
      <c r="T1536" s="9">
        <f t="shared" si="14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ROUND(E1539/L1539, 0)</f>
        <v>96</v>
      </c>
      <c r="Q1539" t="str">
        <f t="shared" ref="Q1539:Q1602" si="146">LEFT(N1539,FIND("/",N1539)-1)</f>
        <v>photography</v>
      </c>
      <c r="R1539" t="str">
        <f t="shared" ref="R1539:R1602" si="147">RIGHT(N1539, LEN(N1539)-FIND("/", N1539))</f>
        <v>photobooks</v>
      </c>
      <c r="S1539" s="9">
        <f t="shared" ref="S1539:S1602" si="148">(J1539/86400)+DATE(1970, 1, 1)+(-6/24)</f>
        <v>42552.065127314811</v>
      </c>
      <c r="T1539" s="9">
        <f t="shared" ref="T1539:T1602" si="149">I1539/86400+DATE(1970, 1, 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42705.66920138889</v>
      </c>
      <c r="T1541" s="9">
        <f t="shared" si="14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42107.803229166668</v>
      </c>
      <c r="T1561" s="9">
        <f t="shared" si="14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41671.68686342593</v>
      </c>
      <c r="T1569" s="9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42144.519479166665</v>
      </c>
      <c r="T1573" s="9">
        <f t="shared" si="14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41799.274259259255</v>
      </c>
      <c r="T1577" s="9">
        <f t="shared" si="14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41054.597777777773</v>
      </c>
      <c r="T1579" s="9">
        <f t="shared" si="14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40989.800069444442</v>
      </c>
      <c r="T1582" s="9">
        <f t="shared" si="14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42068.854421296295</v>
      </c>
      <c r="T1588" s="9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41790.807314814811</v>
      </c>
      <c r="T1602" s="9">
        <f t="shared" si="14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ROUND(E1603/L1603, 0)</f>
        <v>48</v>
      </c>
      <c r="Q1603" t="str">
        <f t="shared" ref="Q1603:Q1666" si="152">LEFT(N1603,FIND("/",N1603)-1)</f>
        <v>music</v>
      </c>
      <c r="R1603" t="str">
        <f t="shared" ref="R1603:R1666" si="153">RIGHT(N1603, LEN(N1603)-FIND("/", N1603))</f>
        <v>rock</v>
      </c>
      <c r="S1603" s="9">
        <f t="shared" ref="S1603:S1666" si="154">(J1603/86400)+DATE(1970, 1, 1)+(-6/24)</f>
        <v>40637.842974537038</v>
      </c>
      <c r="T1603" s="9">
        <f t="shared" ref="T1603:T1666" si="155">I1603/86400+DATE(1970, 1, 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41794.731122685189</v>
      </c>
      <c r="T1616" s="9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41875.936180555553</v>
      </c>
      <c r="T1621" s="9">
        <f t="shared" si="155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41950.044837962967</v>
      </c>
      <c r="T1624" s="9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41579.597997685181</v>
      </c>
      <c r="T1628" s="9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40750.090902777782</v>
      </c>
      <c r="T1634" s="9">
        <f t="shared" si="155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41521.367361111115</v>
      </c>
      <c r="T1647" s="9">
        <f t="shared" si="155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40939.511782407411</v>
      </c>
      <c r="T1666" s="9">
        <f t="shared" si="155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ROUND(E1667/L1667, 0)</f>
        <v>45</v>
      </c>
      <c r="Q1667" t="str">
        <f t="shared" ref="Q1667:Q1730" si="158">LEFT(N1667,FIND("/",N1667)-1)</f>
        <v>music</v>
      </c>
      <c r="R1667" t="str">
        <f t="shared" ref="R1667:R1730" si="159">RIGHT(N1667, LEN(N1667)-FIND("/", N1667))</f>
        <v>pop</v>
      </c>
      <c r="S1667" s="9">
        <f t="shared" ref="S1667:S1730" si="160">(J1667/86400)+DATE(1970, 1, 1)+(-6/24)</f>
        <v>40564.399456018517</v>
      </c>
      <c r="T1667" s="9">
        <f t="shared" ref="T1667:T1730" si="161">I1667/86400+DATE(1970, 1, 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40844.899756944447</v>
      </c>
      <c r="T1670" s="9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40313.680543981478</v>
      </c>
      <c r="T1672" s="9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40973.476238425923</v>
      </c>
      <c r="T1678" s="9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42795.451481481483</v>
      </c>
      <c r="T1693" s="9">
        <f t="shared" si="161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42804.782962962963</v>
      </c>
      <c r="T1699" s="9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42187.031678240739</v>
      </c>
      <c r="T1705" s="9">
        <f t="shared" si="161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41841.313819444447</v>
      </c>
      <c r="T1711" s="9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42341.341296296298</v>
      </c>
      <c r="T1712" s="9">
        <f t="shared" si="161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42460.731921296298</v>
      </c>
      <c r="T1719" s="9">
        <f t="shared" si="161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42044.677974537037</v>
      </c>
      <c r="T1729" s="9">
        <f t="shared" si="161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e">
        <f t="shared" ref="P1731:P1794" si="163">ROUND(E1731/L1731, 0)</f>
        <v>#DIV/0!</v>
      </c>
      <c r="Q1731" t="str">
        <f t="shared" ref="Q1731:Q1794" si="164">LEFT(N1731,FIND("/",N1731)-1)</f>
        <v>music</v>
      </c>
      <c r="R1731" t="str">
        <f t="shared" ref="R1731:R1794" si="165">RIGHT(N1731, LEN(N1731)-FIND("/", N1731))</f>
        <v>faith</v>
      </c>
      <c r="S1731" s="9">
        <f t="shared" ref="S1731:S1794" si="166">(J1731/86400)+DATE(1970, 1, 1)+(-6/24)</f>
        <v>42470.802152777775</v>
      </c>
      <c r="T1731" s="9">
        <f t="shared" ref="T1731:T1794" si="167">I1731/86400+DATE(1970, 1, 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42271.837766203702</v>
      </c>
      <c r="T1732" s="9">
        <f t="shared" si="167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</v>
      </c>
      <c r="T1737" s="9">
        <f t="shared" si="167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42175.698981481481</v>
      </c>
      <c r="T1739" s="9">
        <f t="shared" si="167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42171.567384259259</v>
      </c>
      <c r="T1742" s="9">
        <f t="shared" si="167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42710.626967592594</v>
      </c>
      <c r="T1744" s="9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42292.185532407406</v>
      </c>
      <c r="T1749" s="9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41905.729629629626</v>
      </c>
      <c r="T1773" s="9">
        <f t="shared" si="167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41891.726388888885</v>
      </c>
      <c r="T1777" s="9">
        <f t="shared" si="167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42493.350810185184</v>
      </c>
      <c r="T1782" s="9">
        <f t="shared" si="167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42010.424513888887</v>
      </c>
      <c r="T1792" s="9">
        <f t="shared" si="167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ROUND(E1795/L1795,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LEN(N1795)-FIND("/", N1795))</f>
        <v>photobooks</v>
      </c>
      <c r="S1795" s="9">
        <f t="shared" ref="S1795:S1858" si="172">(J1795/86400)+DATE(1970, 1, 1)+(-6/24)</f>
        <v>41940.641666666663</v>
      </c>
      <c r="T1795" s="9">
        <f t="shared" ref="T1795:T1858" si="173">I1795/86400+DATE(1970, 1, 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42017.821550925924</v>
      </c>
      <c r="T1805" s="9">
        <f t="shared" si="17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42172.656678240739</v>
      </c>
      <c r="T1817" s="9">
        <f t="shared" si="17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42064.834374999999</v>
      </c>
      <c r="T1822" s="9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41634.547013888892</v>
      </c>
      <c r="T1824" s="9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41626.666284722218</v>
      </c>
      <c r="T1826" s="9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ROUND(E1859/L1859, 0)</f>
        <v>136</v>
      </c>
      <c r="Q1859" t="str">
        <f t="shared" ref="Q1859:Q1922" si="176">LEFT(N1859,FIND("/",N1859)-1)</f>
        <v>music</v>
      </c>
      <c r="R1859" t="str">
        <f t="shared" ref="R1859:R1922" si="177">RIGHT(N1859, LEN(N1859)-FIND("/", N1859))</f>
        <v>rock</v>
      </c>
      <c r="S1859" s="9">
        <f t="shared" ref="S1859:S1922" si="178">(J1859/86400)+DATE(1970, 1, 1)+(-6/24)</f>
        <v>41864.51866898148</v>
      </c>
      <c r="T1859" s="9">
        <f t="shared" ref="T1859:T1922" si="179">I1859/86400+DATE(1970, 1, 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41655.45930555556</v>
      </c>
      <c r="T1862" s="9">
        <f t="shared" si="17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42755.242754629631</v>
      </c>
      <c r="T1864" s="9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41776.034780092596</v>
      </c>
      <c r="T1878" s="9">
        <f t="shared" si="17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</v>
      </c>
      <c r="T1896" s="9">
        <f t="shared" si="17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41680.333402777775</v>
      </c>
      <c r="T1899" s="9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42113.625567129631</v>
      </c>
      <c r="T1921" s="9">
        <f t="shared" si="17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ROUND(E1923/L1923,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 LEN(N1923)-FIND("/", N1923))</f>
        <v>indie rock</v>
      </c>
      <c r="S1923" s="9">
        <f t="shared" ref="S1923:S1986" si="184">(J1923/86400)+DATE(1970, 1, 1)+(-6/24)</f>
        <v>41073.971562500003</v>
      </c>
      <c r="T1923" s="9">
        <f t="shared" ref="T1923:T1986" si="185">I1923/86400+DATE(1970, 1, 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</v>
      </c>
      <c r="T1930" s="9">
        <f t="shared" si="185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40911.559872685189</v>
      </c>
      <c r="T1934" s="9">
        <f t="shared" si="185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41773.682534722218</v>
      </c>
      <c r="T1937" s="9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42157.001828703702</v>
      </c>
      <c r="T1947" s="9">
        <f t="shared" si="185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41688.900011574078</v>
      </c>
      <c r="T1948" s="9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41800.173043981486</v>
      </c>
      <c r="T1951" s="9">
        <f t="shared" si="185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41178.848530092597</v>
      </c>
      <c r="T1959" s="9">
        <f t="shared" si="185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41871.595601851848</v>
      </c>
      <c r="T1961" s="9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ROUND(E1987/L1987, 0)</f>
        <v>13</v>
      </c>
      <c r="Q1987" t="str">
        <f t="shared" ref="Q1987:Q2050" si="188">LEFT(N1987,FIND("/",N1987)-1)</f>
        <v>photography</v>
      </c>
      <c r="R1987" t="str">
        <f t="shared" ref="R1987:R2050" si="189">RIGHT(N1987, LEN(N1987)-FIND("/", N1987))</f>
        <v>people</v>
      </c>
      <c r="S1987" s="9">
        <f t="shared" ref="S1987:S2050" si="190">(J1987/86400)+DATE(1970, 1, 1)+(-6/24)</f>
        <v>42555.448738425926</v>
      </c>
      <c r="T1987" s="9">
        <f t="shared" ref="T1987:T2050" si="191">I1987/86400+DATE(1970, 1, 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42413.183831018519</v>
      </c>
      <c r="T1988" s="9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42329.338391203702</v>
      </c>
      <c r="T1995" s="9">
        <f t="shared" si="191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41312.630775462967</v>
      </c>
      <c r="T2018" s="9">
        <f t="shared" si="191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41736.847500000003</v>
      </c>
      <c r="T2022" s="9">
        <f t="shared" si="191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42048.563877314809</v>
      </c>
      <c r="T2029" s="9">
        <f t="shared" si="191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41738.614803240736</v>
      </c>
      <c r="T2038" s="9">
        <f t="shared" si="191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41578.677118055552</v>
      </c>
      <c r="T2042" s="9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41068.838506944448</v>
      </c>
      <c r="T2047" s="9">
        <f t="shared" si="191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ROUND(E2051/L2051, 0)</f>
        <v>81</v>
      </c>
      <c r="Q2051" t="str">
        <f t="shared" ref="Q2051:Q2114" si="194">LEFT(N2051,FIND("/",N2051)-1)</f>
        <v>technology</v>
      </c>
      <c r="R2051" t="str">
        <f t="shared" ref="R2051:R2114" si="195">RIGHT(N2051, LEN(N2051)-FIND("/", N2051))</f>
        <v>hardware</v>
      </c>
      <c r="S2051" s="9">
        <f t="shared" ref="S2051:S2114" si="196">(J2051/86400)+DATE(1970, 1, 1)+(-6/24)</f>
        <v>41575.277349537035</v>
      </c>
      <c r="T2051" s="9">
        <f t="shared" ref="T2051:T2114" si="197">I2051/86400+DATE(1970, 1, 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</v>
      </c>
      <c r="T2083" s="9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40395.464722222227</v>
      </c>
      <c r="T2090" s="9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41299.131423611107</v>
      </c>
      <c r="T2092" s="9">
        <f t="shared" si="197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40555.072662037041</v>
      </c>
      <c r="T2093" s="9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40758.483483796299</v>
      </c>
      <c r="T2097" s="9">
        <f t="shared" si="197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40818.334895833337</v>
      </c>
      <c r="T2099" s="9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ROUND(E2115/L2115, 0)</f>
        <v>69</v>
      </c>
      <c r="Q2115" t="str">
        <f t="shared" ref="Q2115:Q2178" si="200">LEFT(N2115,FIND("/",N2115)-1)</f>
        <v>music</v>
      </c>
      <c r="R2115" t="str">
        <f t="shared" ref="R2115:R2178" si="201">RIGHT(N2115, LEN(N2115)-FIND("/", N2115))</f>
        <v>indie rock</v>
      </c>
      <c r="S2115" s="9">
        <f t="shared" ref="S2115:S2178" si="202">(J2115/86400)+DATE(1970, 1, 1)+(-6/24)</f>
        <v>41870.61546296296</v>
      </c>
      <c r="T2115" s="9">
        <f t="shared" ref="T2115:T2178" si="203">I2115/86400+DATE(1970, 1, 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40463.778182870374</v>
      </c>
      <c r="T2126" s="9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42045.255358796298</v>
      </c>
      <c r="T2129" s="9">
        <f t="shared" si="20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41156.71334490741</v>
      </c>
      <c r="T2137" s="9">
        <f t="shared" si="20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42520.597384259258</v>
      </c>
      <c r="T2153" s="9">
        <f t="shared" si="20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40710.481180555558</v>
      </c>
      <c r="T2161" s="9">
        <f t="shared" si="20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42240.602534722224</v>
      </c>
      <c r="T2163" s="9">
        <f t="shared" si="20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42082.330092592594</v>
      </c>
      <c r="T2174" s="9">
        <f t="shared" si="20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ROUND(E2179/L2179, 0)</f>
        <v>66</v>
      </c>
      <c r="Q2179" t="str">
        <f t="shared" ref="Q2179:Q2242" si="206">LEFT(N2179,FIND("/",N2179)-1)</f>
        <v>music</v>
      </c>
      <c r="R2179" t="str">
        <f t="shared" ref="R2179:R2242" si="207">RIGHT(N2179, LEN(N2179)-FIND("/", N2179))</f>
        <v>rock</v>
      </c>
      <c r="S2179" s="9">
        <f t="shared" ref="S2179:S2242" si="208">(J2179/86400)+DATE(1970, 1, 1)+(-6/24)</f>
        <v>42502.000775462962</v>
      </c>
      <c r="T2179" s="9">
        <f t="shared" ref="T2179:T2242" si="209">I2179/86400+DATE(1970, 1, 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42745.115474537037</v>
      </c>
      <c r="T2185" s="9">
        <f t="shared" si="20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41319.099988425922</v>
      </c>
      <c r="T2187" s="9">
        <f t="shared" si="20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41276.596817129626</v>
      </c>
      <c r="T2203" s="9">
        <f t="shared" si="20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41031.571631944447</v>
      </c>
      <c r="T2207" s="9">
        <f t="shared" si="20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</v>
      </c>
      <c r="T2218" s="9">
        <f t="shared" si="20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42331.128923611112</v>
      </c>
      <c r="T2235" s="9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ROUND(E2243/L2243, 0)</f>
        <v>49</v>
      </c>
      <c r="Q2243" t="str">
        <f t="shared" ref="Q2243:Q2306" si="212">LEFT(N2243,FIND("/",N2243)-1)</f>
        <v>games</v>
      </c>
      <c r="R2243" t="str">
        <f t="shared" ref="R2243:R2306" si="213">RIGHT(N2243, LEN(N2243)-FIND("/", N2243))</f>
        <v>tabletop games</v>
      </c>
      <c r="S2243" s="9">
        <f t="shared" ref="S2243:S2306" si="214">(J2243/86400)+DATE(1970, 1, 1)+(-6/24)</f>
        <v>42766.577546296292</v>
      </c>
      <c r="T2243" s="9">
        <f t="shared" ref="T2243:T2306" si="215">I2243/86400+DATE(1970, 1, 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</v>
      </c>
      <c r="T2247" s="9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41336.453298611115</v>
      </c>
      <c r="T2251" s="9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42775.832349537042</v>
      </c>
      <c r="T2270" s="9">
        <f t="shared" si="215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42315.449490740742</v>
      </c>
      <c r="T2274" s="9">
        <f t="shared" si="215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41965.366655092592</v>
      </c>
      <c r="T2277" s="9">
        <f t="shared" si="215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42338.459108796298</v>
      </c>
      <c r="T2280" s="9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42020.556701388894</v>
      </c>
      <c r="T2281" s="9">
        <f t="shared" si="215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41058.935682870375</v>
      </c>
      <c r="T2287" s="9">
        <f t="shared" si="215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ROUND(E2307/L2307, 0)</f>
        <v>109</v>
      </c>
      <c r="Q2307" t="str">
        <f t="shared" ref="Q2307:Q2370" si="218">LEFT(N2307,FIND("/",N2307)-1)</f>
        <v>music</v>
      </c>
      <c r="R2307" t="str">
        <f t="shared" ref="R2307:R2370" si="219">RIGHT(N2307, LEN(N2307)-FIND("/", N2307))</f>
        <v>indie rock</v>
      </c>
      <c r="S2307" s="9">
        <f t="shared" ref="S2307:S2370" si="220">(J2307/86400)+DATE(1970, 1, 1)+(-6/24)</f>
        <v>41834.445277777777</v>
      </c>
      <c r="T2307" s="9">
        <f t="shared" ref="T2307:T2370" si="221">I2307/86400+DATE(1970, 1, 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41004.552465277782</v>
      </c>
      <c r="T2309" s="9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42804.645474537036</v>
      </c>
      <c r="T2324" s="9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42807.505173611113</v>
      </c>
      <c r="T2325" s="9">
        <f t="shared" si="221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41842.667129629626</v>
      </c>
      <c r="T2329" s="9">
        <f t="shared" si="221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42139.531678240739</v>
      </c>
      <c r="T2330" s="9">
        <f t="shared" si="221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41789.64680555556</v>
      </c>
      <c r="T2340" s="9">
        <f t="shared" si="221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42577.357361111106</v>
      </c>
      <c r="T2349" s="9">
        <f t="shared" si="221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42096.668240740742</v>
      </c>
      <c r="T2357" s="9">
        <f t="shared" si="221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42264.370115740741</v>
      </c>
      <c r="T2359" s="9">
        <f t="shared" si="221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e">
        <f t="shared" ref="P2371:P2434" si="223">ROUND(E2371/L2371, 0)</f>
        <v>#DIV/0!</v>
      </c>
      <c r="Q2371" t="str">
        <f t="shared" ref="Q2371:Q2434" si="224">LEFT(N2371,FIND("/",N2371)-1)</f>
        <v>technology</v>
      </c>
      <c r="R2371" t="str">
        <f t="shared" ref="R2371:R2434" si="225">RIGHT(N2371, LEN(N2371)-FIND("/", N2371))</f>
        <v>web</v>
      </c>
      <c r="S2371" s="9">
        <f t="shared" ref="S2371:S2434" si="226">(J2371/86400)+DATE(1970, 1, 1)+(-6/24)</f>
        <v>42380.562627314815</v>
      </c>
      <c r="T2371" s="9">
        <f t="shared" ref="T2371:T2434" si="227">I2371/86400+DATE(1970, 1, 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42215.412314814814</v>
      </c>
      <c r="T2375" s="9">
        <f t="shared" si="227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42017.593287037038</v>
      </c>
      <c r="T2376" s="9">
        <f t="shared" si="227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42399.632615740746</v>
      </c>
      <c r="T2405" s="9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41993.488298611112</v>
      </c>
      <c r="T2421" s="9">
        <f t="shared" si="227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42163.920046296298</v>
      </c>
      <c r="T2428" s="9">
        <f t="shared" si="227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42412.068668981483</v>
      </c>
      <c r="T2429" s="9">
        <f t="shared" si="227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e">
        <f t="shared" ref="P2435:P2498" si="229">ROUND(E2435/L2435, 0)</f>
        <v>#DIV/0!</v>
      </c>
      <c r="Q2435" t="str">
        <f t="shared" ref="Q2435:Q2498" si="230">LEFT(N2435,FIND("/",N2435)-1)</f>
        <v>food</v>
      </c>
      <c r="R2435" t="str">
        <f t="shared" ref="R2435:R2498" si="231">RIGHT(N2435, LEN(N2435)-FIND("/", N2435))</f>
        <v>food trucks</v>
      </c>
      <c r="S2435" s="9">
        <f t="shared" ref="S2435:S2498" si="232">(J2435/86400)+DATE(1970, 1, 1)+(-6/24)</f>
        <v>42397.64980324074</v>
      </c>
      <c r="T2435" s="9">
        <f t="shared" ref="T2435:T2498" si="233">I2435/86400+DATE(1970, 1, 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42179.936041666668</v>
      </c>
      <c r="T2436" s="9">
        <f t="shared" si="23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42252.027615740742</v>
      </c>
      <c r="T2437" s="9">
        <f t="shared" si="23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42383.649456018524</v>
      </c>
      <c r="T2442" s="9">
        <f t="shared" si="233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42052.416990740741</v>
      </c>
      <c r="T2444" s="9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42769.951481481483</v>
      </c>
      <c r="T2456" s="9">
        <f t="shared" si="23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41173.904178240744</v>
      </c>
      <c r="T2470" s="9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40310.037673611107</v>
      </c>
      <c r="T2477" s="9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41022.977731481486</v>
      </c>
      <c r="T2492" s="9">
        <f t="shared" si="233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41022.395185185189</v>
      </c>
      <c r="T2496" s="9">
        <f t="shared" si="233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41327.746435185181</v>
      </c>
      <c r="T2498" s="9">
        <f t="shared" si="233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ROUND(E2499/L2499, 0)</f>
        <v>81</v>
      </c>
      <c r="Q2499" t="str">
        <f t="shared" ref="Q2499:Q2562" si="236">LEFT(N2499,FIND("/",N2499)-1)</f>
        <v>music</v>
      </c>
      <c r="R2499" t="str">
        <f t="shared" ref="R2499:R2562" si="237">RIGHT(N2499, LEN(N2499)-FIND("/", N2499))</f>
        <v>indie rock</v>
      </c>
      <c r="S2499" s="9">
        <f t="shared" ref="S2499:S2562" si="238">(J2499/86400)+DATE(1970, 1, 1)+(-6/24)</f>
        <v>40730.628912037035</v>
      </c>
      <c r="T2499" s="9">
        <f t="shared" ref="T2499:T2562" si="239">I2499/86400+DATE(1970, 1, 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41226.398576388892</v>
      </c>
      <c r="T2501" s="9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41053.522858796292</v>
      </c>
      <c r="T2502" s="9">
        <f t="shared" si="23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42244.526666666672</v>
      </c>
      <c r="T2503" s="9">
        <f t="shared" si="23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42078.747361111113</v>
      </c>
      <c r="T2512" s="9">
        <f t="shared" si="23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41058.594571759255</v>
      </c>
      <c r="T2527" s="9">
        <f t="shared" si="23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40127.450370370367</v>
      </c>
      <c r="T2536" s="9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41483.199282407411</v>
      </c>
      <c r="T2543" s="9">
        <f t="shared" si="23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42026.888171296298</v>
      </c>
      <c r="T2547" s="9">
        <f t="shared" si="23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41524.608553240745</v>
      </c>
      <c r="T2548" s="9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42618.375428240739</v>
      </c>
      <c r="T2550" s="9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41112.949155092589</v>
      </c>
      <c r="T2555" s="9">
        <f t="shared" si="23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42093.610023148147</v>
      </c>
      <c r="T2560" s="9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e">
        <f t="shared" ref="P2563:P2626" si="241">ROUND(E2563/L2563, 0)</f>
        <v>#DIV/0!</v>
      </c>
      <c r="Q2563" t="str">
        <f t="shared" ref="Q2563:Q2626" si="242">LEFT(N2563,FIND("/",N2563)-1)</f>
        <v>food</v>
      </c>
      <c r="R2563" t="str">
        <f t="shared" ref="R2563:R2626" si="243">RIGHT(N2563, LEN(N2563)-FIND("/", N2563))</f>
        <v>food trucks</v>
      </c>
      <c r="S2563" s="9">
        <f t="shared" ref="S2563:S2626" si="244">(J2563/86400)+DATE(1970, 1, 1)+(-6/24)</f>
        <v>42260.278807870374</v>
      </c>
      <c r="T2563" s="9">
        <f t="shared" ref="T2563:T2626" si="245">I2563/86400+DATE(1970, 1, 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41985.858726851853</v>
      </c>
      <c r="T2577" s="9">
        <f t="shared" si="245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42237.772905092592</v>
      </c>
      <c r="T2580" s="9">
        <f t="shared" si="245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42139.923252314809</v>
      </c>
      <c r="T2586" s="9">
        <f t="shared" si="245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42089.595208333332</v>
      </c>
      <c r="T2595" s="9">
        <f t="shared" si="245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41150.652187500003</v>
      </c>
      <c r="T2603" s="9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41726.462754629625</v>
      </c>
      <c r="T2608" s="9">
        <f t="shared" si="245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42115.497546296298</v>
      </c>
      <c r="T2623" s="9">
        <f t="shared" si="245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41144.171550925923</v>
      </c>
      <c r="T2626" s="9">
        <f t="shared" si="245"/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ROUND(E2627/L2627, 0)</f>
        <v>28</v>
      </c>
      <c r="Q2627" t="str">
        <f t="shared" ref="Q2627:Q2690" si="248">LEFT(N2627,FIND("/",N2627)-1)</f>
        <v>technology</v>
      </c>
      <c r="R2627" t="str">
        <f t="shared" ref="R2627:R2690" si="249">RIGHT(N2627, LEN(N2627)-FIND("/", N2627))</f>
        <v>space exploration</v>
      </c>
      <c r="S2627" s="9">
        <f t="shared" ref="S2627:S2690" si="250">(J2627/86400)+DATE(1970, 1, 1)+(-6/24)</f>
        <v>42658.560277777782</v>
      </c>
      <c r="T2627" s="9">
        <f t="shared" ref="T2627:T2690" si="251">I2627/86400+DATE(1970, 1, 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42612.406493055554</v>
      </c>
      <c r="T2636" s="9">
        <f t="shared" si="251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42689.332349537042</v>
      </c>
      <c r="T2645" s="9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42327.555659722224</v>
      </c>
      <c r="T2653" s="9">
        <f t="shared" si="251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42055.350995370369</v>
      </c>
      <c r="T2656" s="9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42767.438518518524</v>
      </c>
      <c r="T2658" s="9">
        <f t="shared" si="251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42551.634189814809</v>
      </c>
      <c r="T2660" s="9">
        <f t="shared" si="251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42081.819560185184</v>
      </c>
      <c r="T2661" s="9">
        <f t="shared" si="251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42275.33871527778</v>
      </c>
      <c r="T2670" s="9">
        <f t="shared" si="251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42318.785833333328</v>
      </c>
      <c r="T2671" s="9">
        <f t="shared" si="251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41962.499027777776</v>
      </c>
      <c r="T2673" s="9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41792.779432870375</v>
      </c>
      <c r="T2679" s="9">
        <f t="shared" si="251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41820.664641203708</v>
      </c>
      <c r="T2686" s="9">
        <f t="shared" si="251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</v>
      </c>
      <c r="T2690" s="9">
        <f t="shared" si="251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ROUND(E2691/L2691,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 LEN(N2691)-FIND("/", N2691))</f>
        <v>food trucks</v>
      </c>
      <c r="S2691" s="9">
        <f t="shared" ref="S2691:S2754" si="256">(J2691/86400)+DATE(1970, 1, 1)+(-6/24)</f>
        <v>42551.711689814816</v>
      </c>
      <c r="T2691" s="9">
        <f t="shared" ref="T2691:T2754" si="257">I2691/86400+DATE(1970, 1, 1)+(-6/24)</f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41870.624675925923</v>
      </c>
      <c r="T2702" s="9">
        <f t="shared" si="257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41780.495254629626</v>
      </c>
      <c r="T2713" s="9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41934.664918981478</v>
      </c>
      <c r="T2719" s="9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42655.215891203705</v>
      </c>
      <c r="T2722" s="9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41044.398113425923</v>
      </c>
      <c r="T2749" s="9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41078.649826388893</v>
      </c>
      <c r="T2752" s="9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41747.637060185181</v>
      </c>
      <c r="T2753" s="9">
        <f t="shared" si="257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ROUND(E2755/L2755, 0)</f>
        <v>48</v>
      </c>
      <c r="Q2755" t="str">
        <f t="shared" ref="Q2755:Q2818" si="260">LEFT(N2755,FIND("/",N2755)-1)</f>
        <v>publishing</v>
      </c>
      <c r="R2755" t="str">
        <f t="shared" ref="R2755:R2818" si="261">RIGHT(N2755, LEN(N2755)-FIND("/", N2755))</f>
        <v>children's books</v>
      </c>
      <c r="S2755" s="9">
        <f t="shared" ref="S2755:S2818" si="262">(J2755/86400)+DATE(1970, 1, 1)+(-6/24)</f>
        <v>41117.650729166664</v>
      </c>
      <c r="T2755" s="9">
        <f t="shared" ref="T2755:T2818" si="263">I2755/86400+DATE(1970, 1, 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41863.386006944442</v>
      </c>
      <c r="T2756" s="9">
        <f t="shared" si="26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41620.650474537033</v>
      </c>
      <c r="T2758" s="9">
        <f t="shared" si="263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40736.418032407411</v>
      </c>
      <c r="T2768" s="9">
        <f t="shared" si="263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41745.576273148152</v>
      </c>
      <c r="T2771" s="9">
        <f t="shared" si="263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42550.451886574076</v>
      </c>
      <c r="T2790" s="9">
        <f t="shared" si="26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ROUND(E2819/L2819, 0)</f>
        <v>24</v>
      </c>
      <c r="Q2819" t="str">
        <f t="shared" ref="Q2819:Q2882" si="266">LEFT(N2819,FIND("/",N2819)-1)</f>
        <v>theater</v>
      </c>
      <c r="R2819" t="str">
        <f t="shared" ref="R2819:R2882" si="267">RIGHT(N2819, LEN(N2819)-FIND("/", N2819))</f>
        <v>plays</v>
      </c>
      <c r="S2819" s="9">
        <f t="shared" ref="S2819:S2882" si="268">(J2819/86400)+DATE(1970, 1, 1)+(-6/24)</f>
        <v>42023.384976851856</v>
      </c>
      <c r="T2819" s="9">
        <f t="shared" ref="T2819:T2882" si="269">I2819/86400+DATE(1970, 1, 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42291.489548611113</v>
      </c>
      <c r="T2843" s="9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41784.70248842593</v>
      </c>
      <c r="T2844" s="9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42480.55064814815</v>
      </c>
      <c r="T2862" s="9">
        <f t="shared" si="26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42672.705138888894</v>
      </c>
      <c r="T2879" s="9">
        <f t="shared" si="26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e">
        <f t="shared" ref="P2883:P2946" si="271">ROUND(E2883/L2883, 0)</f>
        <v>#DIV/0!</v>
      </c>
      <c r="Q2883" t="str">
        <f t="shared" ref="Q2883:Q2946" si="272">LEFT(N2883,FIND("/",N2883)-1)</f>
        <v>theater</v>
      </c>
      <c r="R2883" t="str">
        <f t="shared" ref="R2883:R2946" si="273">RIGHT(N2883, LEN(N2883)-FIND("/", N2883))</f>
        <v>plays</v>
      </c>
      <c r="S2883" s="9">
        <f t="shared" ref="S2883:S2946" si="274">(J2883/86400)+DATE(1970, 1, 1)+(-6/24)</f>
        <v>41916.347638888888</v>
      </c>
      <c r="T2883" s="9">
        <f t="shared" ref="T2883:T2946" si="275">I2883/86400+DATE(1970, 1, 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42444.627743055556</v>
      </c>
      <c r="T2909" s="9">
        <f t="shared" si="275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42499.48170138889</v>
      </c>
      <c r="T2910" s="9">
        <f t="shared" si="275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41863.334120370375</v>
      </c>
      <c r="T2927" s="9">
        <f t="shared" si="275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e">
        <f t="shared" ref="P2947:P3010" si="277">ROUND(E2947/L2947, 0)</f>
        <v>#DIV/0!</v>
      </c>
      <c r="Q2947" t="str">
        <f t="shared" ref="Q2947:Q3010" si="278">LEFT(N2947,FIND("/",N2947)-1)</f>
        <v>theater</v>
      </c>
      <c r="R2947" t="str">
        <f t="shared" ref="R2947:R3010" si="279">RIGHT(N2947, LEN(N2947)-FIND("/", N2947))</f>
        <v>spaces</v>
      </c>
      <c r="S2947" s="9">
        <f t="shared" ref="S2947:S3010" si="280">(J2947/86400)+DATE(1970, 1, 1)+(-6/24)</f>
        <v>42117.889583333337</v>
      </c>
      <c r="T2947" s="9">
        <f t="shared" ref="T2947:T3010" si="281">I2947/86400+DATE(1970, 1, 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42654.723703703705</v>
      </c>
      <c r="T2987" s="9">
        <f t="shared" si="281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</v>
      </c>
      <c r="T2990" s="9">
        <f t="shared" si="281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42090.662499999999</v>
      </c>
      <c r="T2998" s="9">
        <f t="shared" si="281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41957.506840277776</v>
      </c>
      <c r="T3008" s="9">
        <f t="shared" si="281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ROUND(E3011/L3011, 0)</f>
        <v>234</v>
      </c>
      <c r="Q3011" t="str">
        <f t="shared" ref="Q3011:Q3074" si="284">LEFT(N3011,FIND("/",N3011)-1)</f>
        <v>theater</v>
      </c>
      <c r="R3011" t="str">
        <f t="shared" ref="R3011:R3074" si="285">RIGHT(N3011, LEN(N3011)-FIND("/", N3011))</f>
        <v>spaces</v>
      </c>
      <c r="S3011" s="9">
        <f t="shared" ref="S3011:S3074" si="286">(J3011/86400)+DATE(1970, 1, 1)+(-6/24)</f>
        <v>41939.319907407407</v>
      </c>
      <c r="T3011" s="9">
        <f t="shared" ref="T3011:T3074" si="287">I3011/86400+DATE(1970, 1, 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41919.873611111107</v>
      </c>
      <c r="T3016" s="9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42163.048333333332</v>
      </c>
      <c r="T3020" s="9">
        <f t="shared" si="287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42121.425763888888</v>
      </c>
      <c r="T3025" s="9">
        <f t="shared" si="287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41975.651180555556</v>
      </c>
      <c r="T3050" s="9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42744.166030092594</v>
      </c>
      <c r="T3053" s="9">
        <f t="shared" si="287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42630.672893518524</v>
      </c>
      <c r="T3065" s="9">
        <f t="shared" si="287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ROUND(E3075/L3075, 0)</f>
        <v>92</v>
      </c>
      <c r="Q3075" t="str">
        <f t="shared" ref="Q3075:Q3138" si="290">LEFT(N3075,FIND("/",N3075)-1)</f>
        <v>theater</v>
      </c>
      <c r="R3075" t="str">
        <f t="shared" ref="R3075:R3138" si="291">RIGHT(N3075, LEN(N3075)-FIND("/", N3075))</f>
        <v>spaces</v>
      </c>
      <c r="S3075" s="9">
        <f t="shared" ref="S3075:S3138" si="292">(J3075/86400)+DATE(1970, 1, 1)+(-6/24)</f>
        <v>42111.434027777781</v>
      </c>
      <c r="T3075" s="9">
        <f t="shared" ref="T3075:T3138" si="293">I3075/86400+DATE(1970, 1, 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42409.321284722224</v>
      </c>
      <c r="T3076" s="9">
        <f t="shared" si="2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42550.852314814816</v>
      </c>
      <c r="T3077" s="9">
        <f t="shared" si="2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42246.633784722224</v>
      </c>
      <c r="T3087" s="9">
        <f t="shared" si="2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41760.659039351856</v>
      </c>
      <c r="T3095" s="9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42241.179120370369</v>
      </c>
      <c r="T3108" s="9">
        <f t="shared" si="2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42128.564247685186</v>
      </c>
      <c r="T3109" s="9">
        <f t="shared" si="2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41885.345138888893</v>
      </c>
      <c r="T3113" s="9">
        <f t="shared" si="293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42509.124537037038</v>
      </c>
      <c r="T3119" s="9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42435.692083333328</v>
      </c>
      <c r="T3122" s="9">
        <f t="shared" si="2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42426.768078703702</v>
      </c>
      <c r="T3128" s="9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42800.470127314809</v>
      </c>
      <c r="T3136" s="9">
        <f t="shared" si="2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ROUND(E3139/L3139,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 LEN(N3139)-FIND("/", N3139))</f>
        <v>plays</v>
      </c>
      <c r="S3139" s="9">
        <f t="shared" ref="S3139:S3202" si="298">(J3139/86400)+DATE(1970, 1, 1)+(-6/24)</f>
        <v>42807.635057870371</v>
      </c>
      <c r="T3139" s="9">
        <f t="shared" ref="T3139:T3202" si="299">I3139/86400+DATE(1970, 1, 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</v>
      </c>
      <c r="T3149" s="9">
        <f t="shared" si="2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41447.589722222227</v>
      </c>
      <c r="T3160" s="9">
        <f t="shared" si="2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41766.555729166663</v>
      </c>
      <c r="T3166" s="9">
        <f t="shared" si="2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41878.628379629634</v>
      </c>
      <c r="T3175" s="9">
        <f t="shared" si="2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41858.511782407411</v>
      </c>
      <c r="T3201" s="9">
        <f t="shared" si="2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ROUND(E3203/L3203, 0)</f>
        <v>13</v>
      </c>
      <c r="Q3203" t="str">
        <f t="shared" ref="Q3203:Q3266" si="302">LEFT(N3203,FIND("/",N3203)-1)</f>
        <v>theater</v>
      </c>
      <c r="R3203" t="str">
        <f t="shared" ref="R3203:R3266" si="303">RIGHT(N3203, LEN(N3203)-FIND("/", N3203))</f>
        <v>musical</v>
      </c>
      <c r="S3203" s="9">
        <f t="shared" ref="S3203:S3266" si="304">(J3203/86400)+DATE(1970, 1, 1)+(-6/24)</f>
        <v>41861.517094907409</v>
      </c>
      <c r="T3203" s="9">
        <f t="shared" ref="T3203:T3266" si="305">I3203/86400+DATE(1970, 1, 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41778.387245370366</v>
      </c>
      <c r="T3211" s="9">
        <f t="shared" si="305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</v>
      </c>
      <c r="T3213" s="9">
        <f t="shared" si="305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42206.585370370369</v>
      </c>
      <c r="T3225" s="9">
        <f t="shared" si="305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41897.918124999997</v>
      </c>
      <c r="T3232" s="9">
        <f t="shared" si="305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ROUND(E3267/L3267, 0)</f>
        <v>70</v>
      </c>
      <c r="Q3267" t="str">
        <f t="shared" ref="Q3267:Q3330" si="308">LEFT(N3267,FIND("/",N3267)-1)</f>
        <v>theater</v>
      </c>
      <c r="R3267" t="str">
        <f t="shared" ref="R3267:R3330" si="309">RIGHT(N3267, LEN(N3267)-FIND("/", N3267))</f>
        <v>plays</v>
      </c>
      <c r="S3267" s="9">
        <f t="shared" ref="S3267:S3330" si="310">(J3267/86400)+DATE(1970, 1, 1)+(-6/24)</f>
        <v>42311.461979166663</v>
      </c>
      <c r="T3267" s="9">
        <f t="shared" ref="T3267:T3330" si="311">I3267/86400+DATE(1970, 1, 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42136.286134259259</v>
      </c>
      <c r="T3268" s="9">
        <f t="shared" si="311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42137.145798611113</v>
      </c>
      <c r="T3271" s="9">
        <f t="shared" si="311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41931.432939814811</v>
      </c>
      <c r="T3279" s="9">
        <f t="shared" si="311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42430.852534722224</v>
      </c>
      <c r="T3281" s="9">
        <f t="shared" si="311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42538.485833333332</v>
      </c>
      <c r="T3303" s="9">
        <f t="shared" si="311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42466.053715277776</v>
      </c>
      <c r="T3317" s="9">
        <f t="shared" si="311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42498.789629629631</v>
      </c>
      <c r="T3319" s="9">
        <f t="shared" si="311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ROUND(E3331/L3331, 0)</f>
        <v>45</v>
      </c>
      <c r="Q3331" t="str">
        <f t="shared" ref="Q3331:Q3394" si="314">LEFT(N3331,FIND("/",N3331)-1)</f>
        <v>theater</v>
      </c>
      <c r="R3331" t="str">
        <f t="shared" ref="R3331:R3394" si="315">RIGHT(N3331, LEN(N3331)-FIND("/", N3331))</f>
        <v>plays</v>
      </c>
      <c r="S3331" s="9">
        <f t="shared" ref="S3331:S3394" si="316">(J3331/86400)+DATE(1970, 1, 1)+(-6/24)</f>
        <v>41837.073009259257</v>
      </c>
      <c r="T3331" s="9">
        <f t="shared" ref="T3331:T3394" si="317">I3331/86400+DATE(1970, 1, 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42437.148680555554</v>
      </c>
      <c r="T3338" s="9">
        <f t="shared" si="317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42062.046412037038</v>
      </c>
      <c r="T3344" s="9">
        <f t="shared" si="317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42320.851759259254</v>
      </c>
      <c r="T3367" s="9">
        <f t="shared" si="317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42053.482627314814</v>
      </c>
      <c r="T3379" s="9">
        <f t="shared" si="317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41937.703449074077</v>
      </c>
      <c r="T3382" s="9">
        <f t="shared" si="317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41947.512592592597</v>
      </c>
      <c r="T3389" s="9">
        <f t="shared" si="317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41815.524826388893</v>
      </c>
      <c r="T3392" s="9">
        <f t="shared" si="317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ROUND(E3395/L3395, 0)</f>
        <v>36</v>
      </c>
      <c r="Q3395" t="str">
        <f t="shared" ref="Q3395:Q3458" si="320">LEFT(N3395,FIND("/",N3395)-1)</f>
        <v>theater</v>
      </c>
      <c r="R3395" t="str">
        <f t="shared" ref="R3395:R3458" si="321">RIGHT(N3395, LEN(N3395)-FIND("/", N3395))</f>
        <v>plays</v>
      </c>
      <c r="S3395" s="9">
        <f t="shared" ref="S3395:S3458" si="322">(J3395/86400)+DATE(1970, 1, 1)+(-6/24)</f>
        <v>41923.671643518523</v>
      </c>
      <c r="T3395" s="9">
        <f t="shared" ref="T3395:T3458" si="323">I3395/86400+DATE(1970, 1, 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42140.462314814809</v>
      </c>
      <c r="T3397" s="9">
        <f t="shared" si="32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41764.196631944447</v>
      </c>
      <c r="T3398" s="9">
        <f t="shared" si="32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41941.502037037033</v>
      </c>
      <c r="T3400" s="9">
        <f t="shared" si="32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42544.564328703702</v>
      </c>
      <c r="T3411" s="9">
        <f t="shared" si="32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</v>
      </c>
      <c r="T3435" s="9">
        <f t="shared" si="32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41800.130428240736</v>
      </c>
      <c r="T3436" s="9">
        <f t="shared" si="323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42100.677858796298</v>
      </c>
      <c r="T3440" s="9">
        <f t="shared" si="32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42124.591111111113</v>
      </c>
      <c r="T3444" s="9">
        <f t="shared" si="323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ROUND(E3459/L3459, 0)</f>
        <v>51</v>
      </c>
      <c r="Q3459" t="str">
        <f t="shared" ref="Q3459:Q3522" si="326">LEFT(N3459,FIND("/",N3459)-1)</f>
        <v>theater</v>
      </c>
      <c r="R3459" t="str">
        <f t="shared" ref="R3459:R3522" si="327">RIGHT(N3459, LEN(N3459)-FIND("/", N3459))</f>
        <v>plays</v>
      </c>
      <c r="S3459" s="9">
        <f t="shared" ref="S3459:S3522" si="328">(J3459/86400)+DATE(1970, 1, 1)+(-6/24)</f>
        <v>42016.456678240742</v>
      </c>
      <c r="T3459" s="9">
        <f t="shared" ref="T3459:T3522" si="329">I3459/86400+DATE(1970, 1, 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41852.277222222227</v>
      </c>
      <c r="T3462" s="9">
        <f t="shared" si="32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42605.515381944446</v>
      </c>
      <c r="T3470" s="9">
        <f t="shared" si="32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41841.570486111115</v>
      </c>
      <c r="T3473" s="9">
        <f t="shared" si="32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42053.666921296295</v>
      </c>
      <c r="T3480" s="9">
        <f t="shared" si="32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41781.605092592596</v>
      </c>
      <c r="T3481" s="9">
        <f t="shared" si="32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41988.997546296298</v>
      </c>
      <c r="T3483" s="9">
        <f t="shared" si="32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41915.512835648144</v>
      </c>
      <c r="T3497" s="9">
        <f t="shared" si="32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42511.491944444446</v>
      </c>
      <c r="T3499" s="9">
        <f t="shared" si="32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42419.669421296298</v>
      </c>
      <c r="T3502" s="9">
        <f t="shared" si="32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41794.567523148144</v>
      </c>
      <c r="T3519" s="9">
        <f t="shared" si="32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ROUND(E3523/L3523, 0)</f>
        <v>46</v>
      </c>
      <c r="Q3523" t="str">
        <f t="shared" ref="Q3523:Q3586" si="332">LEFT(N3523,FIND("/",N3523)-1)</f>
        <v>theater</v>
      </c>
      <c r="R3523" t="str">
        <f t="shared" ref="R3523:R3586" si="333">RIGHT(N3523, LEN(N3523)-FIND("/", N3523))</f>
        <v>plays</v>
      </c>
      <c r="S3523" s="9">
        <f t="shared" ref="S3523:S3586" si="334">(J3523/86400)+DATE(1970, 1, 1)+(-6/24)</f>
        <v>41881.111342592594</v>
      </c>
      <c r="T3523" s="9">
        <f t="shared" ref="T3523:T3586" si="335">I3523/86400+DATE(1970, 1, 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42248.390162037038</v>
      </c>
      <c r="T3537" s="9">
        <f t="shared" si="335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41923.104351851856</v>
      </c>
      <c r="T3539" s="9">
        <f t="shared" si="335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42115.639652777776</v>
      </c>
      <c r="T3562" s="9">
        <f t="shared" si="335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42236.373252314814</v>
      </c>
      <c r="T3566" s="9">
        <f t="shared" si="335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41976.081979166665</v>
      </c>
      <c r="T3572" s="9">
        <f t="shared" si="335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41926.692685185189</v>
      </c>
      <c r="T3576" s="9">
        <f t="shared" si="335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ROUND(E3587/L3587, 0)</f>
        <v>176</v>
      </c>
      <c r="Q3587" t="str">
        <f t="shared" ref="Q3587:Q3650" si="338">LEFT(N3587,FIND("/",N3587)-1)</f>
        <v>theater</v>
      </c>
      <c r="R3587" t="str">
        <f t="shared" ref="R3587:R3650" si="339">RIGHT(N3587, LEN(N3587)-FIND("/", N3587))</f>
        <v>plays</v>
      </c>
      <c r="S3587" s="9">
        <f t="shared" ref="S3587:S3650" si="340">(J3587/86400)+DATE(1970, 1, 1)+(-6/24)</f>
        <v>41964.466319444444</v>
      </c>
      <c r="T3587" s="9">
        <f t="shared" ref="T3587:T3650" si="341">I3587/86400+DATE(1970, 1, 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42506.459374999999</v>
      </c>
      <c r="T3610" s="9">
        <f t="shared" si="341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42429.741724537038</v>
      </c>
      <c r="T3611" s="9">
        <f t="shared" si="341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41789.476979166662</v>
      </c>
      <c r="T3614" s="9">
        <f t="shared" si="341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42660.882245370369</v>
      </c>
      <c r="T3621" s="9">
        <f t="shared" si="341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42545.524189814816</v>
      </c>
      <c r="T3626" s="9">
        <f t="shared" si="341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42226.444780092592</v>
      </c>
      <c r="T3638" s="9">
        <f t="shared" si="341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41899.377071759256</v>
      </c>
      <c r="T3643" s="9">
        <f t="shared" si="341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ROUND(E3651/L3651, 0)</f>
        <v>98</v>
      </c>
      <c r="Q3651" t="str">
        <f t="shared" ref="Q3651:Q3714" si="344">LEFT(N3651,FIND("/",N3651)-1)</f>
        <v>theater</v>
      </c>
      <c r="R3651" t="str">
        <f t="shared" ref="R3651:R3714" si="345">RIGHT(N3651, LEN(N3651)-FIND("/", N3651))</f>
        <v>plays</v>
      </c>
      <c r="S3651" s="9">
        <f t="shared" ref="S3651:S3714" si="346">(J3651/86400)+DATE(1970, 1, 1)+(-6/24)</f>
        <v>41780.462893518517</v>
      </c>
      <c r="T3651" s="9">
        <f t="shared" ref="T3651:T3714" si="347">I3651/86400+DATE(1970, 1, 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42737.660138888888</v>
      </c>
      <c r="T3658" s="9">
        <f t="shared" si="347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42499.379849537036</v>
      </c>
      <c r="T3659" s="9">
        <f t="shared" si="347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42173.720127314809</v>
      </c>
      <c r="T3669" s="9">
        <f t="shared" si="347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41802.324282407411</v>
      </c>
      <c r="T3679" s="9">
        <f t="shared" si="347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42627.204097222224</v>
      </c>
      <c r="T3682" s="9">
        <f t="shared" si="347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41940.348182870366</v>
      </c>
      <c r="T3692" s="9">
        <f t="shared" si="347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41809.892199074078</v>
      </c>
      <c r="T3710" s="9">
        <f t="shared" si="347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42133.922071759254</v>
      </c>
      <c r="T3714" s="9">
        <f t="shared" si="347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ROUND(E3715/L3715, 0)</f>
        <v>107</v>
      </c>
      <c r="Q3715" t="str">
        <f t="shared" ref="Q3715:Q3778" si="350">LEFT(N3715,FIND("/",N3715)-1)</f>
        <v>theater</v>
      </c>
      <c r="R3715" t="str">
        <f t="shared" ref="R3715:R3778" si="351">RIGHT(N3715, LEN(N3715)-FIND("/", N3715))</f>
        <v>plays</v>
      </c>
      <c r="S3715" s="9">
        <f t="shared" ref="S3715:S3778" si="352">(J3715/86400)+DATE(1970, 1, 1)+(-6/24)</f>
        <v>42505.488032407404</v>
      </c>
      <c r="T3715" s="9">
        <f t="shared" ref="T3715:T3778" si="353">I3715/86400+DATE(1970, 1, 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42118.306331018517</v>
      </c>
      <c r="T3716" s="9">
        <f t="shared" si="35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41943.503032407403</v>
      </c>
      <c r="T3725" s="9">
        <f t="shared" si="35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42465.241435185184</v>
      </c>
      <c r="T3726" s="9">
        <f t="shared" si="35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42461.890868055554</v>
      </c>
      <c r="T3728" s="9">
        <f t="shared" si="35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41831.447939814811</v>
      </c>
      <c r="T3747" s="9">
        <f t="shared" si="353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41747.221504629633</v>
      </c>
      <c r="T3760" s="9">
        <f t="shared" si="35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42655.755173611113</v>
      </c>
      <c r="T3775" s="9">
        <f t="shared" si="35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ROUND(E3779/L3779, 0)</f>
        <v>49</v>
      </c>
      <c r="Q3779" t="str">
        <f t="shared" ref="Q3779:Q3842" si="356">LEFT(N3779,FIND("/",N3779)-1)</f>
        <v>theater</v>
      </c>
      <c r="R3779" t="str">
        <f t="shared" ref="R3779:R3842" si="357">RIGHT(N3779, LEN(N3779)-FIND("/", N3779))</f>
        <v>musical</v>
      </c>
      <c r="S3779" s="9">
        <f t="shared" ref="S3779:S3842" si="358">(J3779/86400)+DATE(1970, 1, 1)+(-6/24)</f>
        <v>41886.861354166671</v>
      </c>
      <c r="T3779" s="9">
        <f t="shared" ref="T3779:T3842" si="359">I3779/86400+DATE(1970, 1, 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42546.612233796295</v>
      </c>
      <c r="T3784" s="9">
        <f t="shared" si="35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41831.472777777773</v>
      </c>
      <c r="T3800" s="9">
        <f t="shared" si="35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41963.622361111113</v>
      </c>
      <c r="T3835" s="9">
        <f t="shared" si="35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42154.892638888894</v>
      </c>
      <c r="T3841" s="9">
        <f t="shared" si="35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ROUND(E3843/L3843, 0)</f>
        <v>26</v>
      </c>
      <c r="Q3843" t="str">
        <f t="shared" ref="Q3843:Q3906" si="362">LEFT(N3843,FIND("/",N3843)-1)</f>
        <v>theater</v>
      </c>
      <c r="R3843" t="str">
        <f t="shared" ref="R3843:R3906" si="363">RIGHT(N3843, LEN(N3843)-FIND("/", N3843))</f>
        <v>plays</v>
      </c>
      <c r="S3843" s="9">
        <f t="shared" ref="S3843:S3906" si="364">(J3843/86400)+DATE(1970, 1, 1)+(-6/24)</f>
        <v>41780.535729166666</v>
      </c>
      <c r="T3843" s="9">
        <f t="shared" ref="T3843:T3906" si="365">I3843/86400+DATE(1970, 1, 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42248.377013888894</v>
      </c>
      <c r="T3847" s="9">
        <f t="shared" si="365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42128.181064814809</v>
      </c>
      <c r="T3860" s="9">
        <f t="shared" si="365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41833.410995370374</v>
      </c>
      <c r="T3862" s="9">
        <f t="shared" si="365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41865.409780092596</v>
      </c>
      <c r="T3870" s="9">
        <f t="shared" si="365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41792.922199074077</v>
      </c>
      <c r="T3872" s="9">
        <f t="shared" si="365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41867.402280092589</v>
      </c>
      <c r="T3894" s="9">
        <f t="shared" si="365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41843.525011574078</v>
      </c>
      <c r="T3901" s="9">
        <f t="shared" si="365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42317.576377314814</v>
      </c>
      <c r="T3903" s="9">
        <f t="shared" si="365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ROUND(E3907/L3907, 0)</f>
        <v>25</v>
      </c>
      <c r="Q3907" t="str">
        <f t="shared" ref="Q3907:Q3970" si="368">LEFT(N3907,FIND("/",N3907)-1)</f>
        <v>theater</v>
      </c>
      <c r="R3907" t="str">
        <f t="shared" ref="R3907:R3970" si="369">RIGHT(N3907, LEN(N3907)-FIND("/", N3907))</f>
        <v>plays</v>
      </c>
      <c r="S3907" s="9">
        <f t="shared" ref="S3907:S3970" si="370">(J3907/86400)+DATE(1970, 1, 1)+(-6/24)</f>
        <v>42124.373877314814</v>
      </c>
      <c r="T3907" s="9">
        <f t="shared" ref="T3907:T3970" si="371">I3907/86400+DATE(1970, 1, 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42114.568935185191</v>
      </c>
      <c r="T3916" s="9">
        <f t="shared" si="371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42221.406782407408</v>
      </c>
      <c r="T3937" s="9">
        <f t="shared" si="371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42151.655717592592</v>
      </c>
      <c r="T3940" s="9">
        <f t="shared" si="371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41829.075497685189</v>
      </c>
      <c r="T3950" s="9">
        <f t="shared" si="371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42513.726319444446</v>
      </c>
      <c r="T3959" s="9">
        <f t="shared" si="371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41816.700370370367</v>
      </c>
      <c r="T3960" s="9">
        <f t="shared" si="371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ROUND(E3971/L3971, 0)</f>
        <v>35</v>
      </c>
      <c r="Q3971" t="str">
        <f t="shared" ref="Q3971:Q4034" si="374">LEFT(N3971,FIND("/",N3971)-1)</f>
        <v>theater</v>
      </c>
      <c r="R3971" t="str">
        <f t="shared" ref="R3971:R4034" si="375">RIGHT(N3971, LEN(N3971)-FIND("/", N3971))</f>
        <v>plays</v>
      </c>
      <c r="S3971" s="9">
        <f t="shared" ref="S3971:S4034" si="376">(J3971/86400)+DATE(1970, 1, 1)+(-6/24)</f>
        <v>42601.604699074072</v>
      </c>
      <c r="T3971" s="9">
        <f t="shared" ref="T3971:T4034" si="377">I3971/86400+DATE(1970, 1, 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42447.613553240742</v>
      </c>
      <c r="T3972" s="9">
        <f t="shared" si="377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41920.713472222225</v>
      </c>
      <c r="T3986" s="9">
        <f t="shared" si="377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41950.016944444447</v>
      </c>
      <c r="T3998" s="9">
        <f t="shared" si="377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42174.530821759261</v>
      </c>
      <c r="T4017" s="9">
        <f t="shared" si="377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41990.334108796298</v>
      </c>
      <c r="T4024" s="9">
        <f t="shared" si="377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42408.749571759261</v>
      </c>
      <c r="T4025" s="9">
        <f t="shared" si="377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</v>
      </c>
      <c r="T4031" s="9">
        <f t="shared" si="377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ROUND(E4035/L4035, 0)</f>
        <v>65</v>
      </c>
      <c r="Q4035" t="str">
        <f t="shared" ref="Q4035:Q4098" si="380">LEFT(N4035,FIND("/",N4035)-1)</f>
        <v>theater</v>
      </c>
      <c r="R4035" t="str">
        <f t="shared" ref="R4035:R4098" si="381">RIGHT(N4035, LEN(N4035)-FIND("/", N4035))</f>
        <v>plays</v>
      </c>
      <c r="S4035" s="9">
        <f t="shared" ref="S4035:S4098" si="382">(J4035/86400)+DATE(1970, 1, 1)+(-6/24)</f>
        <v>42614.018796296295</v>
      </c>
      <c r="T4035" s="9">
        <f t="shared" ref="T4035:T4098" si="383">I4035/86400+DATE(1970, 1, 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41903.632951388892</v>
      </c>
      <c r="T4037" s="9">
        <f t="shared" si="383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41804.687083333338</v>
      </c>
      <c r="T4038" s="9">
        <f t="shared" si="38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42496.820775462962</v>
      </c>
      <c r="T4039" s="9">
        <f t="shared" si="38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41869.548726851848</v>
      </c>
      <c r="T4040" s="9">
        <f t="shared" si="383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41761.560150462959</v>
      </c>
      <c r="T4053" s="9">
        <f t="shared" si="38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42534.683321759258</v>
      </c>
      <c r="T4058" s="9">
        <f t="shared" si="38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42078.095208333332</v>
      </c>
      <c r="T4075" s="9">
        <f t="shared" si="38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41905.545706018514</v>
      </c>
      <c r="T4078" s="9">
        <f t="shared" si="383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e">
        <f t="shared" ref="P4099:P4115" si="385">ROUND(E4099/L4099, 0)</f>
        <v>#DIV/0!</v>
      </c>
      <c r="Q4099" t="str">
        <f t="shared" ref="Q4099:Q4115" si="386">LEFT(N4099,FIND("/",N4099)-1)</f>
        <v>theater</v>
      </c>
      <c r="R4099" t="str">
        <f t="shared" ref="R4099:R4115" si="387">RIGHT(N4099, LEN(N4099)-FIND("/", N4099))</f>
        <v>plays</v>
      </c>
      <c r="S4099" s="9">
        <f t="shared" ref="S4099:S4115" si="388">(J4099/86400)+DATE(1970, 1, 1)+(-6/24)</f>
        <v>42344.574502314819</v>
      </c>
      <c r="T4099" s="9">
        <f t="shared" ref="T4099:T4115" si="389">I4099/86400+DATE(1970, 1, 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42766.781678240739</v>
      </c>
      <c r="T4110" s="9">
        <f t="shared" si="38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42512.376747685186</v>
      </c>
      <c r="T4112" s="9">
        <f t="shared" si="38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{BFC312F8-F234-5A46-9058-9FA7A1F84D3F}</x14:id>
        </ext>
      </extLst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C312F8-F234-5A46-9058-9FA7A1F84D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B0BA-7116-FD4E-82D7-09248B94323B}">
  <dimension ref="A1:H13"/>
  <sheetViews>
    <sheetView topLeftCell="A2" workbookViewId="0">
      <selection activeCell="I7" sqref="I7"/>
    </sheetView>
  </sheetViews>
  <sheetFormatPr baseColWidth="10" defaultRowHeight="15" x14ac:dyDescent="0.2"/>
  <cols>
    <col min="1" max="1" width="24.5" customWidth="1"/>
    <col min="2" max="2" width="16.83203125" customWidth="1"/>
    <col min="3" max="3" width="12.5" customWidth="1"/>
    <col min="4" max="4" width="15" customWidth="1"/>
    <col min="5" max="5" width="12.1640625" customWidth="1"/>
    <col min="6" max="6" width="20.83203125" customWidth="1"/>
    <col min="7" max="7" width="15.33203125" customWidth="1"/>
    <col min="8" max="8" width="17.33203125" customWidth="1"/>
  </cols>
  <sheetData>
    <row r="1" spans="1:8" s="10" customFormat="1" x14ac:dyDescent="0.2">
      <c r="A1" s="1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8400</v>
      </c>
      <c r="G1" s="10" t="s">
        <v>8386</v>
      </c>
      <c r="H1" s="10" t="s">
        <v>8387</v>
      </c>
    </row>
    <row r="2" spans="1:8" x14ac:dyDescent="0.2">
      <c r="A2" t="s">
        <v>8388</v>
      </c>
      <c r="B2">
        <f>COUNTIFS(Sheet1!$D$2:D4115, "&lt;1000", Sheet1!$F$2:F4115,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8389</v>
      </c>
      <c r="B3">
        <f>COUNTIFS(Sheet1!$D$2:$D$4115, "&lt;=4999",Sheet1!$D$2:$D$4115, "&gt;=1000", Sheet1!$F$2:$F$4115, "successful")</f>
        <v>932</v>
      </c>
      <c r="C3">
        <f>COUNTIFS(Sheet1!$D$2:$D$4115, "&lt;=4999",Sheet1!$D$2:$D$4115, "&gt;=1000", Sheet1!$F$2:$F$4115, "failed")</f>
        <v>420</v>
      </c>
      <c r="D3">
        <f>COUNTIFS(Sheet1!$D$2:$D$4115, "&lt;=4999",Sheet1!$D$2:$D$4115, "&gt;=1000", Sheet1!$F$2:$F$4115, 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8390</v>
      </c>
      <c r="B4">
        <f>COUNTIFS(Sheet1!D2:D4115, "&lt;=9999",Sheet1!D2:D4115, "&gt;=5000", Sheet1!F2:F4115, "successful")</f>
        <v>381</v>
      </c>
      <c r="C4">
        <f>COUNTIFS(Sheet1!$D$2:$D$4115, "&lt;=9999",Sheet1!$D$2:$D$4115, "&gt;=5000", Sheet1!$F$2:$F$4115, "failed")</f>
        <v>283</v>
      </c>
      <c r="D4">
        <f>COUNTIFS(Sheet1!$D$2:$D$4115, "&lt;=9999",Sheet1!$D$2:$D$4115, "&gt;=5000", Sheet1!$F$2:$F$4115,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8391</v>
      </c>
      <c r="B5">
        <f>COUNTIFS(Sheet1!$D$2:$D$4115, "&lt;=14999",Sheet1!$D$2:$D$4115, "&gt;=10000", Sheet1!$F$2:$F$4115, "successful")</f>
        <v>168</v>
      </c>
      <c r="C5">
        <f>COUNTIFS(Sheet1!$D$2:$D$4115, "&lt;=14999",Sheet1!$D$2:$D$4115, "&gt;=10000", Sheet1!$F$2:$F$4115, "failed")</f>
        <v>144</v>
      </c>
      <c r="D5">
        <f>COUNTIFS(Sheet1!$D$2:$D$4115, "&lt;=14999",Sheet1!$D$2:$D$4115, "&gt;=10000", Sheet1!$F$2:$F$4115,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8392</v>
      </c>
      <c r="B6">
        <f>COUNTIFS(Sheet1!$D$2:$D$4115, "&lt;=19999",Sheet1!$D$2:$D$4115, "&gt;=15000", Sheet1!$F$2:$F$4115, "successful")</f>
        <v>94</v>
      </c>
      <c r="C6">
        <f>COUNTIFS(Sheet1!$D$2:$D$4115, "&lt;=19999",Sheet1!$D$2:$D$4115, "&gt;=15000", Sheet1!$F$2:$F$4115, "failed")</f>
        <v>90</v>
      </c>
      <c r="D6">
        <f>COUNTIFS(Sheet1!$D$2:$D$4115, "&lt;=19999",Sheet1!$D$2:$D$4115, "&gt;=15000", Sheet1!$F$2:$F$4115,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8393</v>
      </c>
      <c r="B7">
        <f>COUNTIFS(Sheet1!$D$2:$D$4115, "&lt;=24999",Sheet1!$D$2:$D$4115, "&gt;=20000", Sheet1!$F$2:$F$4115, "successful")</f>
        <v>62</v>
      </c>
      <c r="C7">
        <f>COUNTIFS(Sheet1!$D$2:$D$4115, "&lt;=24999",Sheet1!$D$2:$D$4115, "&gt;=20000", Sheet1!$F$2:$F$4115, "failed")</f>
        <v>72</v>
      </c>
      <c r="D7">
        <f>COUNTIFS(Sheet1!$D$2:$D$4115, "&lt;=24999",Sheet1!$D$2:$D$4115, "&gt;=20000", Sheet1!$F$2:$F$4115,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8394</v>
      </c>
      <c r="B8">
        <f>COUNTIFS(Sheet1!$D$2:$D$4115, "&lt;=29999",Sheet1!$D$2:$D$4115, "&gt;=25000", Sheet1!$F$2:$F$4115, "successful")</f>
        <v>55</v>
      </c>
      <c r="C8">
        <f>COUNTIFS(Sheet1!$D$2:$D$4115, "&lt;=29999",Sheet1!$D$2:$D$4115, "&gt;=25000", Sheet1!$F$2:$F$4115, "failed")</f>
        <v>64</v>
      </c>
      <c r="D8">
        <f>COUNTIFS(Sheet1!$D$2:$D$4115, "&lt;=29999",Sheet1!$D$2:$D$4115, "&gt;=25000", Sheet1!$F$2:$F$4115,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8395</v>
      </c>
      <c r="B9">
        <f>COUNTIFS(Sheet1!$D$2:$D$4115, "&lt;=34999",Sheet1!$D$2:$D$4115, "&gt;=30000", Sheet1!$F$2:$F$4115, "successful")</f>
        <v>32</v>
      </c>
      <c r="C9">
        <f>COUNTIFS(Sheet1!$D$2:$D$4115, "&lt;=34999",Sheet1!$D$2:$D$4115, "&gt;=30000", Sheet1!$F$2:$F$4115, "failed")</f>
        <v>37</v>
      </c>
      <c r="D9">
        <f>COUNTIFS(Sheet1!$D$2:$D$4115, "&lt;=34999",Sheet1!$D$2:$D$4115, "&gt;=30000", Sheet1!$F$2:$F$4115,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8396</v>
      </c>
      <c r="B10">
        <f>COUNTIFS(Sheet1!$D$2:$D$4115, "&lt;=39999",Sheet1!$D$2:$D$4115, "&gt;=35000", Sheet1!$F$2:$F$4115, "successful")</f>
        <v>26</v>
      </c>
      <c r="C10">
        <f>COUNTIFS(Sheet1!$D$2:$D$4115, "&lt;=39999",Sheet1!$D$2:$D$4115, "&gt;=35000", Sheet1!$F$2:$F$4115, "failed")</f>
        <v>22</v>
      </c>
      <c r="D10">
        <f>COUNTIFS(Sheet1!$D$2:$D$4115, "&lt;=39999",Sheet1!$D$2:$D$4115, "&gt;=35000", Sheet1!$F$2:$F$4115,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8397</v>
      </c>
      <c r="B11">
        <f>COUNTIFS(Sheet1!$D$2:$D$4115, "&lt;=44999",Sheet1!$D$2:$D$4115, "&gt;=40000", Sheet1!$F$2:$F$4115, "successful")</f>
        <v>21</v>
      </c>
      <c r="C11">
        <f>COUNTIFS(Sheet1!$D$2:$D$4115, "&lt;=44999",Sheet1!$D$2:$D$4115, "&gt;=40000", Sheet1!$F$2:$F$4115, "failed")</f>
        <v>16</v>
      </c>
      <c r="D11">
        <f>COUNTIFS(Sheet1!$D$2:$D$4115, "&lt;=44999",Sheet1!$D$2:$D$4115, "&gt;=40000", Sheet1!$F$2:$F$4115,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8398</v>
      </c>
      <c r="B12">
        <f>COUNTIFS(Sheet1!$D$2:$D$4115, "&lt;=49999",Sheet1!$D$2:$D$4115, "&gt;=45000", Sheet1!$F$2:$F$4115, "successful")</f>
        <v>6</v>
      </c>
      <c r="C12">
        <f>COUNTIFS(Sheet1!$D$2:$D$4115, "&lt;=49999",Sheet1!$D$2:$D$4115, "&gt;=45000", Sheet1!$F$2:$F$4115, "failed")</f>
        <v>11</v>
      </c>
      <c r="D12">
        <f>COUNTIFS(Sheet1!$D$2:$D$4115, "&lt;=49999",Sheet1!$D$2:$D$4115, "&gt;=45000", Sheet1!$F$2:$F$4115,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8399</v>
      </c>
      <c r="B13">
        <f>COUNTIFS(Sheet1!D10:D4123, "&gt;=50000", Sheet1!F10:F4123,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Sheet4</vt:lpstr>
      <vt:lpstr>Sheet2</vt:lpstr>
      <vt:lpstr>Sheet1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Sujin Guo</cp:lastModifiedBy>
  <dcterms:created xsi:type="dcterms:W3CDTF">2017-04-20T15:17:24Z</dcterms:created>
  <dcterms:modified xsi:type="dcterms:W3CDTF">2018-11-13T21:33:22Z</dcterms:modified>
</cp:coreProperties>
</file>