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Besant Technologies\Projects\Excel\Sales Report\"/>
    </mc:Choice>
  </mc:AlternateContent>
  <xr:revisionPtr revIDLastSave="0" documentId="13_ncr:1_{FAE3AC9D-1E96-4213-A7D9-A8B336DD89E7}" xr6:coauthVersionLast="47" xr6:coauthVersionMax="47" xr10:uidLastSave="{00000000-0000-0000-0000-000000000000}"/>
  <bookViews>
    <workbookView xWindow="-108" yWindow="-108" windowWidth="23256" windowHeight="12456" activeTab="3" xr2:uid="{62ABEAB2-52AC-4E0A-82A0-9B30E8D39595}"/>
  </bookViews>
  <sheets>
    <sheet name="Catalogue" sheetId="1" r:id="rId1"/>
    <sheet name="Sales Report" sheetId="2" r:id="rId2"/>
    <sheet name="Pivot " sheetId="5" r:id="rId3"/>
    <sheet name="Dashboard" sheetId="4" r:id="rId4"/>
  </sheets>
  <definedNames>
    <definedName name="_xlcn.WorksheetConnection_Sujiritha_SalesReport_Dashboard.xlsxsales_report" hidden="1">sales_report[]</definedName>
    <definedName name="NativeTimeline_DATE">#N/A</definedName>
    <definedName name="Slicer_SALES_TYPE">#N/A</definedName>
  </definedNames>
  <calcPr calcId="18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report" name="sales_report" connection="WorksheetConnection_Sujiritha_Sales Report_Dashboard.xlsx!sales_report"/>
        </x15:modelTables>
      </x15:dataModel>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G2" i="2"/>
  <c r="I2" i="2" s="1"/>
  <c r="J2" i="2" s="1"/>
  <c r="G3" i="2"/>
  <c r="I3" i="2" s="1"/>
  <c r="J3" i="2" s="1"/>
  <c r="G4" i="2"/>
  <c r="I4" i="2" s="1"/>
  <c r="J4" i="2" s="1"/>
  <c r="G5" i="2"/>
  <c r="I5" i="2" s="1"/>
  <c r="J5" i="2" s="1"/>
  <c r="G6" i="2"/>
  <c r="I6" i="2" s="1"/>
  <c r="J6" i="2" s="1"/>
  <c r="G7" i="2"/>
  <c r="I7" i="2" s="1"/>
  <c r="J7" i="2" s="1"/>
  <c r="G8" i="2"/>
  <c r="I8" i="2" s="1"/>
  <c r="J8" i="2" s="1"/>
  <c r="G9" i="2"/>
  <c r="I9" i="2" s="1"/>
  <c r="J9" i="2" s="1"/>
  <c r="G10" i="2"/>
  <c r="I10" i="2" s="1"/>
  <c r="J10" i="2" s="1"/>
  <c r="G11" i="2"/>
  <c r="I11" i="2" s="1"/>
  <c r="J11" i="2" s="1"/>
  <c r="G12" i="2"/>
  <c r="I12" i="2" s="1"/>
  <c r="J12" i="2" s="1"/>
  <c r="G13" i="2"/>
  <c r="I13" i="2" s="1"/>
  <c r="J13" i="2" s="1"/>
  <c r="G14" i="2"/>
  <c r="I14" i="2" s="1"/>
  <c r="J14" i="2" s="1"/>
  <c r="G15" i="2"/>
  <c r="I15" i="2" s="1"/>
  <c r="J15" i="2" s="1"/>
  <c r="G16" i="2"/>
  <c r="I16" i="2" s="1"/>
  <c r="J16" i="2" s="1"/>
  <c r="G17" i="2"/>
  <c r="I17" i="2" s="1"/>
  <c r="J17" i="2" s="1"/>
  <c r="G18" i="2"/>
  <c r="I18" i="2" s="1"/>
  <c r="J18" i="2" s="1"/>
  <c r="G19" i="2"/>
  <c r="I19" i="2" s="1"/>
  <c r="J19" i="2" s="1"/>
  <c r="G20" i="2"/>
  <c r="I20" i="2" s="1"/>
  <c r="J20" i="2" s="1"/>
  <c r="G21" i="2"/>
  <c r="I21" i="2" s="1"/>
  <c r="J21" i="2" s="1"/>
  <c r="G22" i="2"/>
  <c r="I22" i="2" s="1"/>
  <c r="J22" i="2" s="1"/>
  <c r="G23" i="2"/>
  <c r="I23" i="2" s="1"/>
  <c r="J23" i="2" s="1"/>
  <c r="G24" i="2"/>
  <c r="I24" i="2" s="1"/>
  <c r="J24" i="2" s="1"/>
  <c r="G25" i="2"/>
  <c r="I25" i="2" s="1"/>
  <c r="J25" i="2" s="1"/>
  <c r="G26" i="2"/>
  <c r="I26" i="2" s="1"/>
  <c r="J26" i="2" s="1"/>
  <c r="G27" i="2"/>
  <c r="I27" i="2" s="1"/>
  <c r="J27" i="2" s="1"/>
  <c r="G28" i="2"/>
  <c r="I28" i="2" s="1"/>
  <c r="J28" i="2" s="1"/>
  <c r="G29" i="2"/>
  <c r="I29" i="2" s="1"/>
  <c r="J29" i="2" s="1"/>
  <c r="G30" i="2"/>
  <c r="I30" i="2" s="1"/>
  <c r="J30" i="2" s="1"/>
  <c r="G31" i="2"/>
  <c r="I31" i="2" s="1"/>
  <c r="J31" i="2" s="1"/>
  <c r="G32" i="2"/>
  <c r="I32" i="2" s="1"/>
  <c r="J32" i="2" s="1"/>
  <c r="G33" i="2"/>
  <c r="I33" i="2" s="1"/>
  <c r="J33" i="2" s="1"/>
  <c r="G34" i="2"/>
  <c r="I34" i="2" s="1"/>
  <c r="J34" i="2" s="1"/>
  <c r="G35" i="2"/>
  <c r="I35" i="2" s="1"/>
  <c r="J35" i="2" s="1"/>
  <c r="G36" i="2"/>
  <c r="I36" i="2" s="1"/>
  <c r="J36" i="2" s="1"/>
  <c r="G37" i="2"/>
  <c r="I37" i="2" s="1"/>
  <c r="J37" i="2" s="1"/>
  <c r="G38" i="2"/>
  <c r="I38" i="2" s="1"/>
  <c r="J38" i="2" s="1"/>
  <c r="G39" i="2"/>
  <c r="I39" i="2" s="1"/>
  <c r="J39" i="2" s="1"/>
  <c r="G40" i="2"/>
  <c r="I40" i="2" s="1"/>
  <c r="J40" i="2" s="1"/>
  <c r="G41" i="2"/>
  <c r="I41" i="2" s="1"/>
  <c r="J41" i="2" s="1"/>
  <c r="G42" i="2"/>
  <c r="I42" i="2" s="1"/>
  <c r="J42" i="2" s="1"/>
  <c r="G43" i="2"/>
  <c r="I43" i="2" s="1"/>
  <c r="J43" i="2" s="1"/>
  <c r="G44" i="2"/>
  <c r="I44" i="2" s="1"/>
  <c r="J44" i="2" s="1"/>
  <c r="G45" i="2"/>
  <c r="I45" i="2" s="1"/>
  <c r="J45" i="2" s="1"/>
  <c r="G46" i="2"/>
  <c r="I46" i="2" s="1"/>
  <c r="J46" i="2" s="1"/>
  <c r="G47" i="2"/>
  <c r="I47" i="2" s="1"/>
  <c r="J47" i="2" s="1"/>
  <c r="G48" i="2"/>
  <c r="I48" i="2" s="1"/>
  <c r="J48" i="2" s="1"/>
  <c r="G49" i="2"/>
  <c r="I49" i="2" s="1"/>
  <c r="J49" i="2" s="1"/>
  <c r="G50" i="2"/>
  <c r="I50" i="2" s="1"/>
  <c r="J50" i="2" s="1"/>
  <c r="G51" i="2"/>
  <c r="I51" i="2" s="1"/>
  <c r="J51" i="2" s="1"/>
  <c r="G52" i="2"/>
  <c r="I52" i="2" s="1"/>
  <c r="J52" i="2" s="1"/>
  <c r="G53" i="2"/>
  <c r="I53" i="2" s="1"/>
  <c r="J53" i="2" s="1"/>
  <c r="G54" i="2"/>
  <c r="I54" i="2" s="1"/>
  <c r="J54" i="2" s="1"/>
  <c r="G55" i="2"/>
  <c r="I55" i="2" s="1"/>
  <c r="J55" i="2" s="1"/>
  <c r="G56" i="2"/>
  <c r="I56" i="2" s="1"/>
  <c r="J56" i="2" s="1"/>
  <c r="G57" i="2"/>
  <c r="I57" i="2" s="1"/>
  <c r="J57" i="2" s="1"/>
  <c r="G58" i="2"/>
  <c r="I58" i="2" s="1"/>
  <c r="J58" i="2" s="1"/>
  <c r="G59" i="2"/>
  <c r="I59" i="2" s="1"/>
  <c r="J59" i="2" s="1"/>
  <c r="G60" i="2"/>
  <c r="I60" i="2" s="1"/>
  <c r="J60" i="2" s="1"/>
  <c r="G61" i="2"/>
  <c r="I61" i="2" s="1"/>
  <c r="J61" i="2" s="1"/>
  <c r="G62" i="2"/>
  <c r="I62" i="2" s="1"/>
  <c r="J62" i="2" s="1"/>
  <c r="G63" i="2"/>
  <c r="I63" i="2" s="1"/>
  <c r="J63" i="2" s="1"/>
  <c r="G64" i="2"/>
  <c r="I64" i="2" s="1"/>
  <c r="J64" i="2" s="1"/>
  <c r="G65" i="2"/>
  <c r="I65" i="2" s="1"/>
  <c r="J65" i="2" s="1"/>
  <c r="G66" i="2"/>
  <c r="I66" i="2" s="1"/>
  <c r="J66" i="2" s="1"/>
  <c r="G67" i="2"/>
  <c r="I67" i="2" s="1"/>
  <c r="J67" i="2" s="1"/>
  <c r="G68" i="2"/>
  <c r="I68" i="2" s="1"/>
  <c r="J68" i="2" s="1"/>
  <c r="G69" i="2"/>
  <c r="I69" i="2" s="1"/>
  <c r="J69" i="2" s="1"/>
  <c r="G70" i="2"/>
  <c r="I70" i="2" s="1"/>
  <c r="J70" i="2" s="1"/>
  <c r="G71" i="2"/>
  <c r="I71" i="2" s="1"/>
  <c r="J71" i="2" s="1"/>
  <c r="G72" i="2"/>
  <c r="I72" i="2" s="1"/>
  <c r="J72" i="2" s="1"/>
  <c r="G73" i="2"/>
  <c r="I73" i="2" s="1"/>
  <c r="J73" i="2" s="1"/>
  <c r="G74" i="2"/>
  <c r="I74" i="2" s="1"/>
  <c r="J74" i="2" s="1"/>
  <c r="G75" i="2"/>
  <c r="I75" i="2" s="1"/>
  <c r="J75" i="2" s="1"/>
  <c r="G76" i="2"/>
  <c r="I76" i="2" s="1"/>
  <c r="J76" i="2" s="1"/>
  <c r="G77" i="2"/>
  <c r="I77" i="2" s="1"/>
  <c r="J77" i="2" s="1"/>
  <c r="G78" i="2"/>
  <c r="I78" i="2" s="1"/>
  <c r="J78" i="2" s="1"/>
  <c r="G79" i="2"/>
  <c r="I79" i="2" s="1"/>
  <c r="J79" i="2" s="1"/>
  <c r="G80" i="2"/>
  <c r="I80" i="2" s="1"/>
  <c r="J80" i="2" s="1"/>
  <c r="G81" i="2"/>
  <c r="I81" i="2" s="1"/>
  <c r="J81" i="2" s="1"/>
  <c r="G82" i="2"/>
  <c r="I82" i="2" s="1"/>
  <c r="J82" i="2" s="1"/>
  <c r="G83" i="2"/>
  <c r="I83" i="2" s="1"/>
  <c r="J83" i="2" s="1"/>
  <c r="G84" i="2"/>
  <c r="I84" i="2" s="1"/>
  <c r="J84" i="2" s="1"/>
  <c r="G85" i="2"/>
  <c r="I85" i="2" s="1"/>
  <c r="J85" i="2" s="1"/>
  <c r="G86" i="2"/>
  <c r="I86" i="2" s="1"/>
  <c r="J86" i="2" s="1"/>
  <c r="G87" i="2"/>
  <c r="I87" i="2" s="1"/>
  <c r="J87" i="2" s="1"/>
  <c r="G88" i="2"/>
  <c r="I88" i="2" s="1"/>
  <c r="J88" i="2" s="1"/>
  <c r="G89" i="2"/>
  <c r="I89" i="2" s="1"/>
  <c r="J89" i="2" s="1"/>
  <c r="G90" i="2"/>
  <c r="I90" i="2" s="1"/>
  <c r="J90" i="2" s="1"/>
  <c r="G91" i="2"/>
  <c r="I91" i="2" s="1"/>
  <c r="J91" i="2" s="1"/>
  <c r="G92" i="2"/>
  <c r="I92" i="2" s="1"/>
  <c r="J92" i="2" s="1"/>
  <c r="G93" i="2"/>
  <c r="I93" i="2" s="1"/>
  <c r="J93" i="2" s="1"/>
  <c r="G94" i="2"/>
  <c r="I94" i="2" s="1"/>
  <c r="J94" i="2" s="1"/>
  <c r="G95" i="2"/>
  <c r="I95" i="2" s="1"/>
  <c r="J95" i="2" s="1"/>
  <c r="G96" i="2"/>
  <c r="I96" i="2" s="1"/>
  <c r="J96" i="2" s="1"/>
  <c r="G97" i="2"/>
  <c r="I97" i="2" s="1"/>
  <c r="J97" i="2" s="1"/>
  <c r="G98" i="2"/>
  <c r="I98" i="2" s="1"/>
  <c r="J98" i="2" s="1"/>
  <c r="G99" i="2"/>
  <c r="I99" i="2" s="1"/>
  <c r="J99" i="2" s="1"/>
  <c r="G100" i="2"/>
  <c r="I100" i="2" s="1"/>
  <c r="J100" i="2" s="1"/>
  <c r="G101" i="2"/>
  <c r="I101" i="2" s="1"/>
  <c r="J101" i="2" s="1"/>
  <c r="G102" i="2"/>
  <c r="I102" i="2" s="1"/>
  <c r="J102" i="2" s="1"/>
  <c r="G103" i="2"/>
  <c r="I103" i="2" s="1"/>
  <c r="J103" i="2" s="1"/>
  <c r="G104" i="2"/>
  <c r="I104" i="2" s="1"/>
  <c r="J104" i="2" s="1"/>
  <c r="G105" i="2"/>
  <c r="I105" i="2" s="1"/>
  <c r="J105" i="2" s="1"/>
  <c r="G106" i="2"/>
  <c r="I106" i="2" s="1"/>
  <c r="J106" i="2" s="1"/>
  <c r="G107" i="2"/>
  <c r="I107" i="2" s="1"/>
  <c r="J107" i="2" s="1"/>
  <c r="G108" i="2"/>
  <c r="I108" i="2" s="1"/>
  <c r="J108" i="2" s="1"/>
  <c r="G109" i="2"/>
  <c r="I109" i="2" s="1"/>
  <c r="J109" i="2" s="1"/>
  <c r="G110" i="2"/>
  <c r="I110" i="2" s="1"/>
  <c r="J110" i="2" s="1"/>
  <c r="G111" i="2"/>
  <c r="I111" i="2" s="1"/>
  <c r="J111" i="2" s="1"/>
  <c r="G112" i="2"/>
  <c r="I112" i="2" s="1"/>
  <c r="J112" i="2" s="1"/>
  <c r="G113" i="2"/>
  <c r="I113" i="2" s="1"/>
  <c r="J113" i="2" s="1"/>
  <c r="G114" i="2"/>
  <c r="I114" i="2" s="1"/>
  <c r="J114" i="2" s="1"/>
  <c r="G115" i="2"/>
  <c r="I115" i="2" s="1"/>
  <c r="J115" i="2" s="1"/>
  <c r="G116" i="2"/>
  <c r="I116" i="2" s="1"/>
  <c r="J116" i="2" s="1"/>
  <c r="G117" i="2"/>
  <c r="I117" i="2" s="1"/>
  <c r="J117" i="2" s="1"/>
  <c r="G118" i="2"/>
  <c r="I118" i="2" s="1"/>
  <c r="J118" i="2" s="1"/>
  <c r="G119" i="2"/>
  <c r="I119" i="2" s="1"/>
  <c r="J119" i="2" s="1"/>
  <c r="G120" i="2"/>
  <c r="I120" i="2" s="1"/>
  <c r="J120" i="2" s="1"/>
  <c r="G121" i="2"/>
  <c r="I121" i="2" s="1"/>
  <c r="J121" i="2" s="1"/>
  <c r="G122" i="2"/>
  <c r="I122" i="2" s="1"/>
  <c r="J122" i="2" s="1"/>
  <c r="G123" i="2"/>
  <c r="I123" i="2" s="1"/>
  <c r="J123" i="2" s="1"/>
  <c r="G124" i="2"/>
  <c r="I124" i="2" s="1"/>
  <c r="J124" i="2" s="1"/>
  <c r="G125" i="2"/>
  <c r="I125" i="2" s="1"/>
  <c r="J125" i="2" s="1"/>
  <c r="G126" i="2"/>
  <c r="I126" i="2" s="1"/>
  <c r="J126" i="2" s="1"/>
  <c r="G127" i="2"/>
  <c r="I127" i="2" s="1"/>
  <c r="J127" i="2" s="1"/>
  <c r="G128" i="2"/>
  <c r="I128" i="2" s="1"/>
  <c r="J128" i="2" s="1"/>
  <c r="G129" i="2"/>
  <c r="I129" i="2" s="1"/>
  <c r="J129" i="2" s="1"/>
  <c r="G130" i="2"/>
  <c r="I130" i="2" s="1"/>
  <c r="J130" i="2" s="1"/>
  <c r="G131" i="2"/>
  <c r="I131" i="2" s="1"/>
  <c r="J131" i="2" s="1"/>
  <c r="G132" i="2"/>
  <c r="I132" i="2" s="1"/>
  <c r="J132" i="2" s="1"/>
  <c r="G133" i="2"/>
  <c r="I133" i="2" s="1"/>
  <c r="J133" i="2" s="1"/>
  <c r="G134" i="2"/>
  <c r="I134" i="2" s="1"/>
  <c r="J134" i="2" s="1"/>
  <c r="G135" i="2"/>
  <c r="I135" i="2" s="1"/>
  <c r="J135" i="2" s="1"/>
  <c r="G136" i="2"/>
  <c r="I136" i="2" s="1"/>
  <c r="J136" i="2" s="1"/>
  <c r="G137" i="2"/>
  <c r="I137" i="2" s="1"/>
  <c r="J137" i="2" s="1"/>
  <c r="G138" i="2"/>
  <c r="I138" i="2" s="1"/>
  <c r="J138" i="2" s="1"/>
  <c r="G139" i="2"/>
  <c r="I139" i="2" s="1"/>
  <c r="J139" i="2" s="1"/>
  <c r="G140" i="2"/>
  <c r="I140" i="2" s="1"/>
  <c r="J140" i="2" s="1"/>
  <c r="G141" i="2"/>
  <c r="I141" i="2" s="1"/>
  <c r="J141" i="2" s="1"/>
  <c r="G142" i="2"/>
  <c r="I142" i="2" s="1"/>
  <c r="J142" i="2" s="1"/>
  <c r="G143" i="2"/>
  <c r="I143" i="2" s="1"/>
  <c r="J143" i="2" s="1"/>
  <c r="G144" i="2"/>
  <c r="I144" i="2" s="1"/>
  <c r="J144" i="2" s="1"/>
  <c r="G145" i="2"/>
  <c r="I145" i="2" s="1"/>
  <c r="J145" i="2" s="1"/>
  <c r="G146" i="2"/>
  <c r="I146" i="2" s="1"/>
  <c r="J146" i="2" s="1"/>
  <c r="G147" i="2"/>
  <c r="I147" i="2" s="1"/>
  <c r="J147" i="2" s="1"/>
  <c r="G148" i="2"/>
  <c r="I148" i="2" s="1"/>
  <c r="J148" i="2" s="1"/>
  <c r="G149" i="2"/>
  <c r="I149" i="2" s="1"/>
  <c r="J149" i="2" s="1"/>
  <c r="G150" i="2"/>
  <c r="I150" i="2" s="1"/>
  <c r="J150" i="2" s="1"/>
  <c r="G151" i="2"/>
  <c r="I151" i="2" s="1"/>
  <c r="J151" i="2" s="1"/>
  <c r="G152" i="2"/>
  <c r="I152" i="2" s="1"/>
  <c r="J152" i="2" s="1"/>
  <c r="G153" i="2"/>
  <c r="I153" i="2" s="1"/>
  <c r="J153" i="2" s="1"/>
  <c r="G154" i="2"/>
  <c r="I154" i="2" s="1"/>
  <c r="J154" i="2" s="1"/>
  <c r="G155" i="2"/>
  <c r="I155" i="2" s="1"/>
  <c r="J155" i="2" s="1"/>
  <c r="G156" i="2"/>
  <c r="I156" i="2" s="1"/>
  <c r="J156" i="2" s="1"/>
  <c r="G157" i="2"/>
  <c r="I157" i="2" s="1"/>
  <c r="J157" i="2" s="1"/>
  <c r="G158" i="2"/>
  <c r="I158" i="2" s="1"/>
  <c r="J158" i="2" s="1"/>
  <c r="G159" i="2"/>
  <c r="I159" i="2" s="1"/>
  <c r="J159" i="2" s="1"/>
  <c r="G160" i="2"/>
  <c r="I160" i="2" s="1"/>
  <c r="J160" i="2" s="1"/>
  <c r="G161" i="2"/>
  <c r="I161" i="2" s="1"/>
  <c r="J161" i="2" s="1"/>
  <c r="G162" i="2"/>
  <c r="I162" i="2" s="1"/>
  <c r="J162" i="2" s="1"/>
  <c r="G163" i="2"/>
  <c r="I163" i="2" s="1"/>
  <c r="J163" i="2" s="1"/>
  <c r="G164" i="2"/>
  <c r="I164" i="2" s="1"/>
  <c r="J164" i="2" s="1"/>
  <c r="G165" i="2"/>
  <c r="I165" i="2" s="1"/>
  <c r="J165" i="2" s="1"/>
  <c r="G166" i="2"/>
  <c r="I166" i="2" s="1"/>
  <c r="J166" i="2" s="1"/>
  <c r="G167" i="2"/>
  <c r="I167" i="2" s="1"/>
  <c r="J167" i="2" s="1"/>
  <c r="G168" i="2"/>
  <c r="I168" i="2" s="1"/>
  <c r="J168" i="2" s="1"/>
  <c r="G169" i="2"/>
  <c r="I169" i="2" s="1"/>
  <c r="J169" i="2" s="1"/>
  <c r="G170" i="2"/>
  <c r="I170" i="2" s="1"/>
  <c r="J170" i="2" s="1"/>
  <c r="G171" i="2"/>
  <c r="I171" i="2" s="1"/>
  <c r="J171" i="2" s="1"/>
  <c r="G172" i="2"/>
  <c r="I172" i="2" s="1"/>
  <c r="J172" i="2" s="1"/>
  <c r="G173" i="2"/>
  <c r="I173" i="2" s="1"/>
  <c r="J173" i="2" s="1"/>
  <c r="G174" i="2"/>
  <c r="I174" i="2" s="1"/>
  <c r="J174" i="2" s="1"/>
  <c r="G175" i="2"/>
  <c r="I175" i="2" s="1"/>
  <c r="J175" i="2" s="1"/>
  <c r="G176" i="2"/>
  <c r="I176" i="2" s="1"/>
  <c r="J176" i="2" s="1"/>
  <c r="G177" i="2"/>
  <c r="I177" i="2" s="1"/>
  <c r="J177" i="2" s="1"/>
  <c r="G178" i="2"/>
  <c r="I178" i="2" s="1"/>
  <c r="J178" i="2" s="1"/>
  <c r="G179" i="2"/>
  <c r="I179" i="2" s="1"/>
  <c r="J179" i="2" s="1"/>
  <c r="G180" i="2"/>
  <c r="I180" i="2" s="1"/>
  <c r="J180" i="2" s="1"/>
  <c r="G181" i="2"/>
  <c r="I181" i="2" s="1"/>
  <c r="J181" i="2" s="1"/>
  <c r="G182" i="2"/>
  <c r="I182" i="2" s="1"/>
  <c r="J182" i="2" s="1"/>
  <c r="G183" i="2"/>
  <c r="I183" i="2" s="1"/>
  <c r="J183" i="2" s="1"/>
  <c r="G184" i="2"/>
  <c r="I184" i="2" s="1"/>
  <c r="J184" i="2" s="1"/>
  <c r="G185" i="2"/>
  <c r="I185" i="2" s="1"/>
  <c r="J185" i="2" s="1"/>
  <c r="G186" i="2"/>
  <c r="I186" i="2" s="1"/>
  <c r="J186" i="2" s="1"/>
  <c r="G187" i="2"/>
  <c r="I187" i="2" s="1"/>
  <c r="J187" i="2" s="1"/>
  <c r="G188" i="2"/>
  <c r="I188" i="2" s="1"/>
  <c r="J188" i="2" s="1"/>
  <c r="G189" i="2"/>
  <c r="I189" i="2" s="1"/>
  <c r="J189" i="2" s="1"/>
  <c r="G190" i="2"/>
  <c r="I190" i="2" s="1"/>
  <c r="J190" i="2" s="1"/>
  <c r="G191" i="2"/>
  <c r="I191" i="2" s="1"/>
  <c r="J191" i="2" s="1"/>
  <c r="G192" i="2"/>
  <c r="I192" i="2" s="1"/>
  <c r="J192" i="2" s="1"/>
  <c r="G193" i="2"/>
  <c r="I193" i="2" s="1"/>
  <c r="J193" i="2" s="1"/>
  <c r="G194" i="2"/>
  <c r="I194" i="2" s="1"/>
  <c r="J194" i="2" s="1"/>
  <c r="G195" i="2"/>
  <c r="I195" i="2" s="1"/>
  <c r="J195" i="2" s="1"/>
  <c r="G196" i="2"/>
  <c r="I196" i="2" s="1"/>
  <c r="J196" i="2" s="1"/>
  <c r="G197" i="2"/>
  <c r="I197" i="2" s="1"/>
  <c r="J197" i="2" s="1"/>
  <c r="G198" i="2"/>
  <c r="I198" i="2" s="1"/>
  <c r="J198" i="2" s="1"/>
  <c r="G199" i="2"/>
  <c r="I199" i="2" s="1"/>
  <c r="J199" i="2" s="1"/>
  <c r="G200" i="2"/>
  <c r="I200" i="2" s="1"/>
  <c r="J200" i="2" s="1"/>
  <c r="G201" i="2"/>
  <c r="I201" i="2" s="1"/>
  <c r="J201" i="2" s="1"/>
  <c r="G202" i="2"/>
  <c r="I202" i="2" s="1"/>
  <c r="J202" i="2" s="1"/>
  <c r="G203" i="2"/>
  <c r="I203" i="2" s="1"/>
  <c r="J203" i="2" s="1"/>
  <c r="G204" i="2"/>
  <c r="I204" i="2" s="1"/>
  <c r="J204" i="2" s="1"/>
  <c r="G205" i="2"/>
  <c r="I205" i="2" s="1"/>
  <c r="J205" i="2" s="1"/>
  <c r="G206" i="2"/>
  <c r="I206" i="2" s="1"/>
  <c r="J206" i="2" s="1"/>
  <c r="G207" i="2"/>
  <c r="I207" i="2" s="1"/>
  <c r="J207" i="2" s="1"/>
  <c r="G208" i="2"/>
  <c r="I208" i="2" s="1"/>
  <c r="J208" i="2" s="1"/>
  <c r="G209" i="2"/>
  <c r="I209" i="2" s="1"/>
  <c r="J209" i="2" s="1"/>
  <c r="G210" i="2"/>
  <c r="I210" i="2" s="1"/>
  <c r="J210" i="2" s="1"/>
  <c r="G211" i="2"/>
  <c r="I211" i="2" s="1"/>
  <c r="J211" i="2" s="1"/>
  <c r="G212" i="2"/>
  <c r="I212" i="2" s="1"/>
  <c r="J212" i="2" s="1"/>
  <c r="G213" i="2"/>
  <c r="I213" i="2" s="1"/>
  <c r="J213" i="2" s="1"/>
  <c r="G214" i="2"/>
  <c r="I214" i="2" s="1"/>
  <c r="J214" i="2" s="1"/>
  <c r="G215" i="2"/>
  <c r="I215" i="2" s="1"/>
  <c r="J215" i="2" s="1"/>
  <c r="G216" i="2"/>
  <c r="I216" i="2" s="1"/>
  <c r="J216" i="2" s="1"/>
  <c r="G217" i="2"/>
  <c r="I217" i="2" s="1"/>
  <c r="J217" i="2" s="1"/>
  <c r="G218" i="2"/>
  <c r="I218" i="2" s="1"/>
  <c r="J218" i="2" s="1"/>
  <c r="G219" i="2"/>
  <c r="I219" i="2" s="1"/>
  <c r="J219" i="2" s="1"/>
  <c r="G220" i="2"/>
  <c r="I220" i="2" s="1"/>
  <c r="J220" i="2" s="1"/>
  <c r="G221" i="2"/>
  <c r="I221" i="2" s="1"/>
  <c r="J221" i="2" s="1"/>
  <c r="G222" i="2"/>
  <c r="I222" i="2" s="1"/>
  <c r="J222" i="2" s="1"/>
  <c r="G223" i="2"/>
  <c r="I223" i="2" s="1"/>
  <c r="J223" i="2" s="1"/>
  <c r="G224" i="2"/>
  <c r="I224" i="2" s="1"/>
  <c r="J224" i="2" s="1"/>
  <c r="G225" i="2"/>
  <c r="I225" i="2" s="1"/>
  <c r="J225" i="2" s="1"/>
  <c r="G226" i="2"/>
  <c r="I226" i="2" s="1"/>
  <c r="J226" i="2" s="1"/>
  <c r="G227" i="2"/>
  <c r="I227" i="2" s="1"/>
  <c r="J227" i="2" s="1"/>
  <c r="G228" i="2"/>
  <c r="I228" i="2" s="1"/>
  <c r="J228" i="2" s="1"/>
  <c r="G229" i="2"/>
  <c r="I229" i="2" s="1"/>
  <c r="J229" i="2" s="1"/>
  <c r="G230" i="2"/>
  <c r="I230" i="2" s="1"/>
  <c r="J230" i="2" s="1"/>
  <c r="G231" i="2"/>
  <c r="I231" i="2" s="1"/>
  <c r="J231" i="2" s="1"/>
  <c r="G232" i="2"/>
  <c r="I232" i="2" s="1"/>
  <c r="J232" i="2" s="1"/>
  <c r="G233" i="2"/>
  <c r="I233" i="2" s="1"/>
  <c r="J233" i="2" s="1"/>
  <c r="G234" i="2"/>
  <c r="I234" i="2" s="1"/>
  <c r="J234" i="2" s="1"/>
  <c r="G235" i="2"/>
  <c r="I235" i="2" s="1"/>
  <c r="J235" i="2" s="1"/>
  <c r="G236" i="2"/>
  <c r="I236" i="2" s="1"/>
  <c r="J236" i="2" s="1"/>
  <c r="G237" i="2"/>
  <c r="I237" i="2" s="1"/>
  <c r="J237" i="2" s="1"/>
  <c r="G238" i="2"/>
  <c r="I238" i="2" s="1"/>
  <c r="J238" i="2" s="1"/>
  <c r="G239" i="2"/>
  <c r="I239" i="2" s="1"/>
  <c r="J239" i="2" s="1"/>
  <c r="G240" i="2"/>
  <c r="I240" i="2" s="1"/>
  <c r="J240" i="2" s="1"/>
  <c r="G241" i="2"/>
  <c r="I241" i="2" s="1"/>
  <c r="J241" i="2" s="1"/>
  <c r="G242" i="2"/>
  <c r="I242" i="2" s="1"/>
  <c r="J242" i="2" s="1"/>
  <c r="G243" i="2"/>
  <c r="I243" i="2" s="1"/>
  <c r="J243" i="2" s="1"/>
  <c r="G244" i="2"/>
  <c r="I244" i="2" s="1"/>
  <c r="J244" i="2" s="1"/>
  <c r="G245" i="2"/>
  <c r="I245" i="2" s="1"/>
  <c r="J245" i="2" s="1"/>
  <c r="G246" i="2"/>
  <c r="I246" i="2" s="1"/>
  <c r="J246" i="2" s="1"/>
  <c r="G247" i="2"/>
  <c r="I247" i="2" s="1"/>
  <c r="J247" i="2" s="1"/>
  <c r="G248" i="2"/>
  <c r="I248" i="2" s="1"/>
  <c r="J248" i="2" s="1"/>
  <c r="G249" i="2"/>
  <c r="I249" i="2" s="1"/>
  <c r="J249" i="2" s="1"/>
  <c r="G250" i="2"/>
  <c r="I250" i="2" s="1"/>
  <c r="J250" i="2" s="1"/>
  <c r="G251" i="2"/>
  <c r="I251" i="2" s="1"/>
  <c r="J251" i="2" s="1"/>
  <c r="G252" i="2"/>
  <c r="I252" i="2" s="1"/>
  <c r="J252" i="2" s="1"/>
  <c r="G253" i="2"/>
  <c r="I253" i="2" s="1"/>
  <c r="J253" i="2" s="1"/>
  <c r="G254" i="2"/>
  <c r="I254" i="2" s="1"/>
  <c r="J254" i="2" s="1"/>
  <c r="G255" i="2"/>
  <c r="I255" i="2" s="1"/>
  <c r="J255" i="2" s="1"/>
  <c r="G256" i="2"/>
  <c r="I256" i="2" s="1"/>
  <c r="J256" i="2" s="1"/>
  <c r="G257" i="2"/>
  <c r="I257" i="2" s="1"/>
  <c r="J257" i="2" s="1"/>
  <c r="G258" i="2"/>
  <c r="I258" i="2" s="1"/>
  <c r="J258" i="2" s="1"/>
  <c r="G259" i="2"/>
  <c r="I259" i="2" s="1"/>
  <c r="J259" i="2" s="1"/>
  <c r="G260" i="2"/>
  <c r="I260" i="2" s="1"/>
  <c r="J260" i="2" s="1"/>
  <c r="G261" i="2"/>
  <c r="I261" i="2" s="1"/>
  <c r="J261" i="2" s="1"/>
  <c r="G262" i="2"/>
  <c r="I262" i="2" s="1"/>
  <c r="J262" i="2" s="1"/>
  <c r="G263" i="2"/>
  <c r="I263" i="2" s="1"/>
  <c r="J263" i="2" s="1"/>
  <c r="G264" i="2"/>
  <c r="I264" i="2" s="1"/>
  <c r="J264" i="2" s="1"/>
  <c r="G265" i="2"/>
  <c r="I265" i="2" s="1"/>
  <c r="J265" i="2" s="1"/>
  <c r="G266" i="2"/>
  <c r="I266" i="2" s="1"/>
  <c r="J266" i="2" s="1"/>
  <c r="G267" i="2"/>
  <c r="I267" i="2" s="1"/>
  <c r="J267" i="2" s="1"/>
  <c r="G268" i="2"/>
  <c r="I268" i="2" s="1"/>
  <c r="J268" i="2" s="1"/>
  <c r="G269" i="2"/>
  <c r="I269" i="2" s="1"/>
  <c r="J269" i="2" s="1"/>
  <c r="G270" i="2"/>
  <c r="I270" i="2" s="1"/>
  <c r="J270" i="2" s="1"/>
  <c r="G271" i="2"/>
  <c r="I271" i="2" s="1"/>
  <c r="J271" i="2" s="1"/>
  <c r="G272" i="2"/>
  <c r="I272" i="2" s="1"/>
  <c r="J272" i="2" s="1"/>
  <c r="G273" i="2"/>
  <c r="I273" i="2" s="1"/>
  <c r="J273" i="2" s="1"/>
  <c r="G274" i="2"/>
  <c r="I274" i="2" s="1"/>
  <c r="J274" i="2" s="1"/>
  <c r="G275" i="2"/>
  <c r="I275" i="2" s="1"/>
  <c r="J275" i="2" s="1"/>
  <c r="G276" i="2"/>
  <c r="I276" i="2" s="1"/>
  <c r="J276" i="2" s="1"/>
  <c r="G277" i="2"/>
  <c r="I277" i="2" s="1"/>
  <c r="J277" i="2" s="1"/>
  <c r="G278" i="2"/>
  <c r="I278" i="2" s="1"/>
  <c r="J278" i="2" s="1"/>
  <c r="G279" i="2"/>
  <c r="I279" i="2" s="1"/>
  <c r="J279" i="2" s="1"/>
  <c r="G280" i="2"/>
  <c r="I280" i="2" s="1"/>
  <c r="J280" i="2" s="1"/>
  <c r="G281" i="2"/>
  <c r="I281" i="2" s="1"/>
  <c r="J281" i="2" s="1"/>
  <c r="G282" i="2"/>
  <c r="I282" i="2" s="1"/>
  <c r="J282" i="2" s="1"/>
  <c r="G283" i="2"/>
  <c r="I283" i="2" s="1"/>
  <c r="J283" i="2" s="1"/>
  <c r="G284" i="2"/>
  <c r="I284" i="2" s="1"/>
  <c r="J284" i="2" s="1"/>
  <c r="G285" i="2"/>
  <c r="I285" i="2" s="1"/>
  <c r="J285" i="2" s="1"/>
  <c r="G286" i="2"/>
  <c r="I286" i="2" s="1"/>
  <c r="J286" i="2" s="1"/>
  <c r="G287" i="2"/>
  <c r="I287" i="2" s="1"/>
  <c r="J287" i="2" s="1"/>
  <c r="G288" i="2"/>
  <c r="I288" i="2" s="1"/>
  <c r="J288" i="2" s="1"/>
  <c r="G289" i="2"/>
  <c r="I289" i="2" s="1"/>
  <c r="J289" i="2" s="1"/>
  <c r="G290" i="2"/>
  <c r="I290" i="2" s="1"/>
  <c r="J290" i="2" s="1"/>
  <c r="G291" i="2"/>
  <c r="I291" i="2" s="1"/>
  <c r="J291" i="2" s="1"/>
  <c r="G292" i="2"/>
  <c r="I292" i="2" s="1"/>
  <c r="J292" i="2" s="1"/>
  <c r="G293" i="2"/>
  <c r="I293" i="2" s="1"/>
  <c r="J293" i="2" s="1"/>
  <c r="G294" i="2"/>
  <c r="I294" i="2" s="1"/>
  <c r="J294" i="2" s="1"/>
  <c r="G295" i="2"/>
  <c r="I295" i="2" s="1"/>
  <c r="J295" i="2" s="1"/>
  <c r="G296" i="2"/>
  <c r="I296" i="2" s="1"/>
  <c r="J296" i="2" s="1"/>
  <c r="G297" i="2"/>
  <c r="I297" i="2" s="1"/>
  <c r="J297" i="2" s="1"/>
  <c r="G298" i="2"/>
  <c r="I298" i="2" s="1"/>
  <c r="J298" i="2" s="1"/>
  <c r="G299" i="2"/>
  <c r="I299" i="2" s="1"/>
  <c r="J299" i="2" s="1"/>
  <c r="G300" i="2"/>
  <c r="I300" i="2" s="1"/>
  <c r="J300" i="2" s="1"/>
  <c r="G301" i="2"/>
  <c r="I301" i="2" s="1"/>
  <c r="J301" i="2" s="1"/>
  <c r="G302" i="2"/>
  <c r="I302" i="2" s="1"/>
  <c r="J302" i="2" s="1"/>
  <c r="G303" i="2"/>
  <c r="I303" i="2" s="1"/>
  <c r="J303" i="2" s="1"/>
  <c r="G304" i="2"/>
  <c r="I304" i="2" s="1"/>
  <c r="J304" i="2" s="1"/>
  <c r="G305" i="2"/>
  <c r="I305" i="2" s="1"/>
  <c r="J305" i="2" s="1"/>
  <c r="G306" i="2"/>
  <c r="I306" i="2" s="1"/>
  <c r="J306" i="2" s="1"/>
  <c r="G307" i="2"/>
  <c r="I307" i="2" s="1"/>
  <c r="J307" i="2" s="1"/>
  <c r="G308" i="2"/>
  <c r="I308" i="2" s="1"/>
  <c r="J308" i="2" s="1"/>
  <c r="G309" i="2"/>
  <c r="I309" i="2" s="1"/>
  <c r="J309" i="2" s="1"/>
  <c r="G310" i="2"/>
  <c r="I310" i="2" s="1"/>
  <c r="J310" i="2" s="1"/>
  <c r="G311" i="2"/>
  <c r="I311" i="2" s="1"/>
  <c r="J311" i="2" s="1"/>
  <c r="G312" i="2"/>
  <c r="I312" i="2" s="1"/>
  <c r="J312" i="2" s="1"/>
  <c r="G313" i="2"/>
  <c r="I313" i="2" s="1"/>
  <c r="J313" i="2" s="1"/>
  <c r="G314" i="2"/>
  <c r="I314" i="2" s="1"/>
  <c r="J314" i="2" s="1"/>
  <c r="G315" i="2"/>
  <c r="I315" i="2" s="1"/>
  <c r="J315" i="2" s="1"/>
  <c r="G316" i="2"/>
  <c r="I316" i="2" s="1"/>
  <c r="J316" i="2" s="1"/>
  <c r="G317" i="2"/>
  <c r="I317" i="2" s="1"/>
  <c r="J317" i="2" s="1"/>
  <c r="G318" i="2"/>
  <c r="I318" i="2" s="1"/>
  <c r="J318" i="2" s="1"/>
  <c r="G319" i="2"/>
  <c r="I319" i="2" s="1"/>
  <c r="J319" i="2" s="1"/>
  <c r="G320" i="2"/>
  <c r="I320" i="2" s="1"/>
  <c r="J320" i="2" s="1"/>
  <c r="G321" i="2"/>
  <c r="I321" i="2" s="1"/>
  <c r="J321" i="2" s="1"/>
  <c r="G322" i="2"/>
  <c r="I322" i="2" s="1"/>
  <c r="J322" i="2" s="1"/>
  <c r="G323" i="2"/>
  <c r="I323" i="2" s="1"/>
  <c r="J323" i="2" s="1"/>
  <c r="G324" i="2"/>
  <c r="I324" i="2" s="1"/>
  <c r="J324" i="2" s="1"/>
  <c r="G325" i="2"/>
  <c r="I325" i="2" s="1"/>
  <c r="J325" i="2" s="1"/>
  <c r="G326" i="2"/>
  <c r="I326" i="2" s="1"/>
  <c r="J326" i="2" s="1"/>
  <c r="G327" i="2"/>
  <c r="I327" i="2" s="1"/>
  <c r="J327" i="2" s="1"/>
  <c r="G328" i="2"/>
  <c r="I328" i="2" s="1"/>
  <c r="J328" i="2" s="1"/>
  <c r="G329" i="2"/>
  <c r="I329" i="2" s="1"/>
  <c r="J329" i="2" s="1"/>
  <c r="G330" i="2"/>
  <c r="I330" i="2" s="1"/>
  <c r="J330" i="2" s="1"/>
  <c r="G331" i="2"/>
  <c r="I331" i="2" s="1"/>
  <c r="J331" i="2" s="1"/>
  <c r="G332" i="2"/>
  <c r="I332" i="2" s="1"/>
  <c r="J332" i="2" s="1"/>
  <c r="G333" i="2"/>
  <c r="I333" i="2" s="1"/>
  <c r="J333" i="2" s="1"/>
  <c r="G334" i="2"/>
  <c r="I334" i="2" s="1"/>
  <c r="J334" i="2" s="1"/>
  <c r="G335" i="2"/>
  <c r="I335" i="2" s="1"/>
  <c r="J335" i="2" s="1"/>
  <c r="G336" i="2"/>
  <c r="I336" i="2" s="1"/>
  <c r="J336" i="2" s="1"/>
  <c r="G337" i="2"/>
  <c r="I337" i="2" s="1"/>
  <c r="J337" i="2" s="1"/>
  <c r="G338" i="2"/>
  <c r="I338" i="2" s="1"/>
  <c r="J338" i="2" s="1"/>
  <c r="G339" i="2"/>
  <c r="I339" i="2" s="1"/>
  <c r="J339" i="2" s="1"/>
  <c r="G340" i="2"/>
  <c r="I340" i="2" s="1"/>
  <c r="J340" i="2" s="1"/>
  <c r="G341" i="2"/>
  <c r="I341" i="2" s="1"/>
  <c r="J341" i="2" s="1"/>
  <c r="G342" i="2"/>
  <c r="I342" i="2" s="1"/>
  <c r="J342" i="2" s="1"/>
  <c r="G343" i="2"/>
  <c r="I343" i="2" s="1"/>
  <c r="J343" i="2" s="1"/>
  <c r="G344" i="2"/>
  <c r="I344" i="2" s="1"/>
  <c r="J344" i="2" s="1"/>
  <c r="G345" i="2"/>
  <c r="I345" i="2" s="1"/>
  <c r="J345" i="2" s="1"/>
  <c r="G346" i="2"/>
  <c r="I346" i="2" s="1"/>
  <c r="J346" i="2" s="1"/>
  <c r="G347" i="2"/>
  <c r="I347" i="2" s="1"/>
  <c r="J347" i="2" s="1"/>
  <c r="G348" i="2"/>
  <c r="I348" i="2" s="1"/>
  <c r="J348" i="2" s="1"/>
  <c r="G349" i="2"/>
  <c r="I349" i="2" s="1"/>
  <c r="J349" i="2" s="1"/>
  <c r="G350" i="2"/>
  <c r="I350" i="2" s="1"/>
  <c r="J350" i="2" s="1"/>
  <c r="G351" i="2"/>
  <c r="I351" i="2" s="1"/>
  <c r="J351" i="2" s="1"/>
  <c r="G352" i="2"/>
  <c r="I352" i="2" s="1"/>
  <c r="J352" i="2" s="1"/>
  <c r="G353" i="2"/>
  <c r="I353" i="2" s="1"/>
  <c r="J353" i="2" s="1"/>
  <c r="G354" i="2"/>
  <c r="I354" i="2" s="1"/>
  <c r="J354" i="2" s="1"/>
  <c r="G355" i="2"/>
  <c r="I355" i="2" s="1"/>
  <c r="J355" i="2" s="1"/>
  <c r="G356" i="2"/>
  <c r="I356" i="2" s="1"/>
  <c r="J356" i="2" s="1"/>
  <c r="G357" i="2"/>
  <c r="I357" i="2" s="1"/>
  <c r="J357" i="2" s="1"/>
  <c r="G358" i="2"/>
  <c r="I358" i="2" s="1"/>
  <c r="J358" i="2" s="1"/>
  <c r="G359" i="2"/>
  <c r="I359" i="2" s="1"/>
  <c r="J359" i="2" s="1"/>
  <c r="G360" i="2"/>
  <c r="I360" i="2" s="1"/>
  <c r="J360" i="2" s="1"/>
  <c r="G361" i="2"/>
  <c r="I361" i="2" s="1"/>
  <c r="J361" i="2" s="1"/>
  <c r="G362" i="2"/>
  <c r="I362" i="2" s="1"/>
  <c r="J362" i="2" s="1"/>
  <c r="G363" i="2"/>
  <c r="I363" i="2" s="1"/>
  <c r="J363" i="2" s="1"/>
  <c r="G364" i="2"/>
  <c r="I364" i="2" s="1"/>
  <c r="J364" i="2" s="1"/>
  <c r="G365" i="2"/>
  <c r="I365" i="2" s="1"/>
  <c r="J365" i="2" s="1"/>
  <c r="G366" i="2"/>
  <c r="I366" i="2" s="1"/>
  <c r="J366" i="2" s="1"/>
  <c r="G367" i="2"/>
  <c r="I367" i="2" s="1"/>
  <c r="J367" i="2" s="1"/>
  <c r="G368" i="2"/>
  <c r="I368" i="2" s="1"/>
  <c r="J368" i="2" s="1"/>
  <c r="G369" i="2"/>
  <c r="I369" i="2" s="1"/>
  <c r="J369" i="2" s="1"/>
  <c r="G370" i="2"/>
  <c r="I370" i="2" s="1"/>
  <c r="J370" i="2" s="1"/>
  <c r="G371" i="2"/>
  <c r="I371" i="2" s="1"/>
  <c r="J371" i="2" s="1"/>
  <c r="G372" i="2"/>
  <c r="I372" i="2" s="1"/>
  <c r="J372" i="2" s="1"/>
  <c r="G373" i="2"/>
  <c r="I373" i="2" s="1"/>
  <c r="J373" i="2" s="1"/>
  <c r="G374" i="2"/>
  <c r="I374" i="2" s="1"/>
  <c r="J374" i="2" s="1"/>
  <c r="G375" i="2"/>
  <c r="I375" i="2" s="1"/>
  <c r="J375" i="2" s="1"/>
  <c r="G376" i="2"/>
  <c r="I376" i="2" s="1"/>
  <c r="J376" i="2" s="1"/>
  <c r="G377" i="2"/>
  <c r="I377" i="2" s="1"/>
  <c r="J377" i="2" s="1"/>
  <c r="G378" i="2"/>
  <c r="I378" i="2" s="1"/>
  <c r="J378" i="2" s="1"/>
  <c r="G379" i="2"/>
  <c r="I379" i="2" s="1"/>
  <c r="J379" i="2" s="1"/>
  <c r="G380" i="2"/>
  <c r="I380" i="2" s="1"/>
  <c r="J380" i="2" s="1"/>
  <c r="G381" i="2"/>
  <c r="I381" i="2" s="1"/>
  <c r="J381" i="2" s="1"/>
  <c r="G382" i="2"/>
  <c r="I382" i="2" s="1"/>
  <c r="J382" i="2" s="1"/>
  <c r="G383" i="2"/>
  <c r="I383" i="2" s="1"/>
  <c r="J383" i="2" s="1"/>
  <c r="G384" i="2"/>
  <c r="I384" i="2" s="1"/>
  <c r="J384" i="2" s="1"/>
  <c r="G385" i="2"/>
  <c r="I385" i="2" s="1"/>
  <c r="J385" i="2" s="1"/>
  <c r="G386" i="2"/>
  <c r="I386" i="2" s="1"/>
  <c r="J386" i="2" s="1"/>
  <c r="G387" i="2"/>
  <c r="I387" i="2" s="1"/>
  <c r="J387" i="2" s="1"/>
  <c r="G388" i="2"/>
  <c r="I388" i="2" s="1"/>
  <c r="J388" i="2" s="1"/>
  <c r="G389" i="2"/>
  <c r="I389" i="2" s="1"/>
  <c r="J389" i="2" s="1"/>
  <c r="G390" i="2"/>
  <c r="I390" i="2" s="1"/>
  <c r="J390" i="2" s="1"/>
  <c r="G391" i="2"/>
  <c r="I391" i="2" s="1"/>
  <c r="J391" i="2" s="1"/>
  <c r="G392" i="2"/>
  <c r="I392" i="2" s="1"/>
  <c r="J392" i="2" s="1"/>
  <c r="G393" i="2"/>
  <c r="I393" i="2" s="1"/>
  <c r="J393" i="2" s="1"/>
  <c r="G394" i="2"/>
  <c r="I394" i="2" s="1"/>
  <c r="J394" i="2" s="1"/>
  <c r="G395" i="2"/>
  <c r="I395" i="2" s="1"/>
  <c r="J395" i="2" s="1"/>
  <c r="G396" i="2"/>
  <c r="I396" i="2" s="1"/>
  <c r="J396" i="2" s="1"/>
  <c r="G397" i="2"/>
  <c r="I397" i="2" s="1"/>
  <c r="J397" i="2" s="1"/>
  <c r="G398" i="2"/>
  <c r="I398" i="2" s="1"/>
  <c r="J398" i="2" s="1"/>
  <c r="G399" i="2"/>
  <c r="I399" i="2" s="1"/>
  <c r="J399" i="2" s="1"/>
  <c r="G400" i="2"/>
  <c r="I400" i="2" s="1"/>
  <c r="J400" i="2" s="1"/>
  <c r="G401" i="2"/>
  <c r="I401" i="2" s="1"/>
  <c r="J401" i="2" s="1"/>
  <c r="G402" i="2"/>
  <c r="I402" i="2" s="1"/>
  <c r="J402" i="2" s="1"/>
  <c r="G403" i="2"/>
  <c r="I403" i="2" s="1"/>
  <c r="J403" i="2" s="1"/>
  <c r="G404" i="2"/>
  <c r="I404" i="2" s="1"/>
  <c r="J404" i="2" s="1"/>
  <c r="G405" i="2"/>
  <c r="I405" i="2" s="1"/>
  <c r="J405" i="2" s="1"/>
  <c r="G406" i="2"/>
  <c r="I406" i="2" s="1"/>
  <c r="J406" i="2" s="1"/>
  <c r="G407" i="2"/>
  <c r="I407" i="2" s="1"/>
  <c r="J407" i="2" s="1"/>
  <c r="G408" i="2"/>
  <c r="I408" i="2" s="1"/>
  <c r="J408" i="2" s="1"/>
  <c r="G409" i="2"/>
  <c r="I409" i="2" s="1"/>
  <c r="J409" i="2" s="1"/>
  <c r="G410" i="2"/>
  <c r="I410" i="2" s="1"/>
  <c r="J410" i="2" s="1"/>
  <c r="G411" i="2"/>
  <c r="I411" i="2" s="1"/>
  <c r="J411" i="2" s="1"/>
  <c r="G412" i="2"/>
  <c r="I412" i="2" s="1"/>
  <c r="J412" i="2" s="1"/>
  <c r="G413" i="2"/>
  <c r="I413" i="2" s="1"/>
  <c r="J413" i="2" s="1"/>
  <c r="G414" i="2"/>
  <c r="I414" i="2" s="1"/>
  <c r="J414" i="2" s="1"/>
  <c r="G415" i="2"/>
  <c r="I415" i="2" s="1"/>
  <c r="J415" i="2" s="1"/>
  <c r="G416" i="2"/>
  <c r="I416" i="2" s="1"/>
  <c r="J416" i="2" s="1"/>
  <c r="G417" i="2"/>
  <c r="I417" i="2" s="1"/>
  <c r="J417" i="2" s="1"/>
  <c r="G418" i="2"/>
  <c r="I418" i="2" s="1"/>
  <c r="J418" i="2" s="1"/>
  <c r="G419" i="2"/>
  <c r="I419" i="2" s="1"/>
  <c r="J419" i="2" s="1"/>
  <c r="G420" i="2"/>
  <c r="I420" i="2" s="1"/>
  <c r="J420" i="2" s="1"/>
  <c r="G421" i="2"/>
  <c r="I421" i="2" s="1"/>
  <c r="J421" i="2" s="1"/>
  <c r="G422" i="2"/>
  <c r="I422" i="2" s="1"/>
  <c r="J422" i="2" s="1"/>
  <c r="G423" i="2"/>
  <c r="I423" i="2" s="1"/>
  <c r="J423" i="2" s="1"/>
  <c r="G424" i="2"/>
  <c r="I424" i="2" s="1"/>
  <c r="J424" i="2" s="1"/>
  <c r="G425" i="2"/>
  <c r="I425" i="2" s="1"/>
  <c r="J425" i="2" s="1"/>
  <c r="G426" i="2"/>
  <c r="I426" i="2" s="1"/>
  <c r="J426" i="2" s="1"/>
  <c r="G427" i="2"/>
  <c r="I427" i="2" s="1"/>
  <c r="J427" i="2" s="1"/>
  <c r="G428" i="2"/>
  <c r="I428" i="2" s="1"/>
  <c r="J428" i="2"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2" i="2"/>
  <c r="A367" i="2"/>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ED407A-00E6-4148-B3C7-643B0C2D41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1B7866C-78DA-45BB-9C11-5C8C35BC468F}" name="WorksheetConnection_Sujiritha_Sales Report_Dashboard.xlsx!sales_report" type="102" refreshedVersion="8" minRefreshableVersion="5">
    <extLst>
      <ext xmlns:x15="http://schemas.microsoft.com/office/spreadsheetml/2010/11/main" uri="{DE250136-89BD-433C-8126-D09CA5730AF9}">
        <x15:connection id="sales_report" autoDelete="1">
          <x15:rangePr sourceName="_xlcn.WorksheetConnection_Sujiritha_SalesReport_Dashboard.xlsxsales_report"/>
        </x15:connection>
      </ext>
    </extLst>
  </connection>
</connections>
</file>

<file path=xl/sharedStrings.xml><?xml version="1.0" encoding="utf-8"?>
<sst xmlns="http://schemas.openxmlformats.org/spreadsheetml/2006/main" count="1571" uniqueCount="145">
  <si>
    <t>PRODUCT ID</t>
  </si>
  <si>
    <t xml:space="preserve">PRODUCT </t>
  </si>
  <si>
    <t xml:space="preserve">CATEGORY </t>
  </si>
  <si>
    <t>UOM</t>
  </si>
  <si>
    <t>BUYING PRICE</t>
  </si>
  <si>
    <t>SELLING PRICE</t>
  </si>
  <si>
    <t>P001</t>
  </si>
  <si>
    <t>Product1</t>
  </si>
  <si>
    <t>Category01</t>
  </si>
  <si>
    <t>Kg</t>
  </si>
  <si>
    <t>P002</t>
  </si>
  <si>
    <t>Product2</t>
  </si>
  <si>
    <t>P003</t>
  </si>
  <si>
    <t>Product3</t>
  </si>
  <si>
    <t>Lt</t>
  </si>
  <si>
    <t>P004</t>
  </si>
  <si>
    <t>Product4</t>
  </si>
  <si>
    <t>Ft</t>
  </si>
  <si>
    <t>P005</t>
  </si>
  <si>
    <t>Product5</t>
  </si>
  <si>
    <t>P006</t>
  </si>
  <si>
    <t>Product6</t>
  </si>
  <si>
    <t>No.</t>
  </si>
  <si>
    <t>P007</t>
  </si>
  <si>
    <t>Product7</t>
  </si>
  <si>
    <t>P008</t>
  </si>
  <si>
    <t>Product8</t>
  </si>
  <si>
    <t>P009</t>
  </si>
  <si>
    <t>Product9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</si>
  <si>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</si>
  <si>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</si>
  <si>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</si>
  <si>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</si>
  <si>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</si>
  <si>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</si>
  <si>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</si>
  <si>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</si>
  <si>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</si>
  <si>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</si>
  <si>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</si>
  <si>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</si>
  <si>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</si>
  <si>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</si>
  <si>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</si>
  <si>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</si>
  <si>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</si>
  <si>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</si>
  <si>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</si>
  <si>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</si>
  <si>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</si>
  <si>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</si>
  <si>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</si>
  <si>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P0021</t>
  </si>
  <si>
    <t>Product21</t>
  </si>
  <si>
    <t>Category03</t>
  </si>
  <si>
    <t>P0022</t>
  </si>
  <si>
    <t>Product22</t>
  </si>
  <si>
    <t>P0023</t>
  </si>
  <si>
    <t>Product23</t>
  </si>
  <si>
    <t>P0024</t>
  </si>
  <si>
    <t>Product24</t>
  </si>
  <si>
    <t>P0025</t>
  </si>
  <si>
    <t>Product25</t>
  </si>
  <si>
    <t>P0026</t>
  </si>
  <si>
    <t>Product26</t>
  </si>
  <si>
    <t>P0027</t>
  </si>
  <si>
    <t>Product27</t>
  </si>
  <si>
    <t>P0028</t>
  </si>
  <si>
    <t>Product28</t>
  </si>
  <si>
    <t>P0029</t>
  </si>
  <si>
    <t>Product29</t>
  </si>
  <si>
    <t>P0030</t>
  </si>
  <si>
    <t>Product30</t>
  </si>
  <si>
    <t>P0031</t>
  </si>
  <si>
    <t>Product31</t>
  </si>
  <si>
    <t>P0032</t>
  </si>
  <si>
    <t>Product32</t>
  </si>
  <si>
    <t>Category04</t>
  </si>
  <si>
    <t>P0033</t>
  </si>
  <si>
    <t>Product33</t>
  </si>
  <si>
    <t>P0034</t>
  </si>
  <si>
    <t>Product34</t>
  </si>
  <si>
    <t>P0035</t>
  </si>
  <si>
    <t>Product35</t>
  </si>
  <si>
    <t>P0036</t>
  </si>
  <si>
    <t>Product36</t>
  </si>
  <si>
    <t>P0037</t>
  </si>
  <si>
    <t>Product37</t>
  </si>
  <si>
    <t>P0038</t>
  </si>
  <si>
    <t>Product38</t>
  </si>
  <si>
    <t>P0039</t>
  </si>
  <si>
    <t>Product39</t>
  </si>
  <si>
    <t>P0040</t>
  </si>
  <si>
    <t>Product40</t>
  </si>
  <si>
    <t>P0041</t>
  </si>
  <si>
    <t>Product41</t>
  </si>
  <si>
    <t>P0042</t>
  </si>
  <si>
    <t>Product42</t>
  </si>
  <si>
    <t>Category05</t>
  </si>
  <si>
    <t>P0043</t>
  </si>
  <si>
    <t>Product43</t>
  </si>
  <si>
    <t>P0044</t>
  </si>
  <si>
    <t>Product44</t>
  </si>
  <si>
    <t>P0045</t>
  </si>
  <si>
    <t>Product45</t>
  </si>
  <si>
    <t>P0046</t>
  </si>
  <si>
    <t>Product46</t>
  </si>
  <si>
    <t>P0047</t>
  </si>
  <si>
    <t>Product47</t>
  </si>
  <si>
    <t>P0048</t>
  </si>
  <si>
    <t>Product48</t>
  </si>
  <si>
    <t>P0049</t>
  </si>
  <si>
    <t>Product49</t>
  </si>
  <si>
    <t>P0050</t>
  </si>
  <si>
    <t>Product50</t>
  </si>
  <si>
    <t>DATE</t>
  </si>
  <si>
    <t>QTY</t>
  </si>
  <si>
    <t>SALES TYPE</t>
  </si>
  <si>
    <t>PAYMENT MODE</t>
  </si>
  <si>
    <t>Wholesaler</t>
  </si>
  <si>
    <t>Online</t>
  </si>
  <si>
    <t>Cash</t>
  </si>
  <si>
    <t>Retail Sales</t>
  </si>
  <si>
    <t>BUYING VALUE</t>
  </si>
  <si>
    <t>SELLING VALUE</t>
  </si>
  <si>
    <t>PROFIT</t>
  </si>
  <si>
    <t>Row Labels</t>
  </si>
  <si>
    <t>Grand Total</t>
  </si>
  <si>
    <t>Column Labels</t>
  </si>
  <si>
    <t>Sum of PROFIT</t>
  </si>
  <si>
    <t>Sales Report 2023-2024</t>
  </si>
  <si>
    <t>Product ID</t>
  </si>
  <si>
    <t>Top 10 Purchased Products</t>
  </si>
  <si>
    <t>Jan</t>
  </si>
  <si>
    <t>Feb</t>
  </si>
  <si>
    <t>Mar</t>
  </si>
  <si>
    <t>Apr</t>
  </si>
  <si>
    <t>May</t>
  </si>
  <si>
    <t>Quantity</t>
  </si>
  <si>
    <t>Profits</t>
  </si>
  <si>
    <t>Profit/Unit</t>
  </si>
  <si>
    <t>PROFIT PER UNIT</t>
  </si>
  <si>
    <t>Average Price</t>
  </si>
  <si>
    <t>Average Cost</t>
  </si>
  <si>
    <t>Average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</si>
</sst>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_ [$₹-4009]\ * #,##0.00_ ;_ [$₹-4009]\ * \-#,##0.00_ ;_ [$₹-4009]\ * &quot;-&quot;??_ ;_ @_ "/>
    <numFmt numFmtId="165" formatCode="_ [$₹-4009]\ * #,##0_ ;_ [$₹-4009]\ * \-#,##0_ ;_ [$₹-4009]\ * &quot;-&quot;??_ ;_ @_ "/>
  </numFmts>
  <fonts count="4" x14ac:knownFonts="1">
    <font>
      <sz val="11"/>
      <color theme="1"/>
      <name val="Corbel"/>
      <family val="2"/>
      <scheme val="minor"/>
    </font>
    <font>
      <sz val="11"/>
      <color theme="1"/>
      <name val="Corbel"/>
      <family val="2"/>
      <scheme val="minor"/>
    </font>
    <font>
      <b/>
      <sz val="20"/>
      <color theme="1"/>
      <name val="Times New Roman"/>
      <family val="1"/>
    </font>
    <font>
      <b/>
      <sz val="11"/>
      <color theme="1"/>
      <name val="Corbel"/>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2" tint="0.59999389629810485"/>
        <bgColor indexed="64"/>
      </patternFill>
    </fill>
  </fills>
  <borders count="19">
    <border>
      <left/>
      <right/>
      <top/>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style="thin">
        <color rgb="FF00B0F0"/>
      </right>
      <top/>
      <bottom style="thin">
        <color rgb="FF00B0F0"/>
      </bottom>
      <diagonal/>
    </border>
    <border>
      <left style="thin">
        <color rgb="FF00B0F0"/>
      </left>
      <right style="thin">
        <color rgb="FF00B0F0"/>
      </right>
      <top style="thin">
        <color rgb="FF00B0F0"/>
      </top>
      <bottom style="thin">
        <color rgb="FF00B0F0"/>
      </bottom>
      <diagonal/>
    </border>
    <border>
      <left/>
      <right/>
      <top/>
      <bottom style="thin">
        <color rgb="FF00B0F0"/>
      </bottom>
      <diagonal/>
    </border>
    <border>
      <left/>
      <right/>
      <top style="thin">
        <color rgb="FF00B0F0"/>
      </top>
      <bottom style="thin">
        <color rgb="FF00B0F0"/>
      </bottom>
      <diagonal/>
    </border>
    <border>
      <left style="thin">
        <color theme="4"/>
      </left>
      <right style="thin">
        <color theme="4"/>
      </right>
      <top style="thin">
        <color theme="4"/>
      </top>
      <bottom style="thin">
        <color theme="4"/>
      </bottom>
      <diagonal/>
    </border>
    <border>
      <left style="thin">
        <color theme="4"/>
      </left>
      <right/>
      <top style="thin">
        <color rgb="FF00B0F0"/>
      </top>
      <bottom style="thin">
        <color rgb="FF00B0F0"/>
      </bottom>
      <diagonal/>
    </border>
    <border>
      <left/>
      <right style="thin">
        <color theme="4"/>
      </right>
      <top style="thin">
        <color rgb="FF00B0F0"/>
      </top>
      <bottom style="thin">
        <color rgb="FF00B0F0"/>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0" borderId="0" xfId="0" applyAlignment="1">
      <alignment horizontal="center"/>
    </xf>
    <xf numFmtId="44" fontId="0" fillId="0" borderId="0" xfId="1" applyFont="1" applyAlignment="1">
      <alignment horizontal="center"/>
    </xf>
    <xf numFmtId="44" fontId="0" fillId="0" borderId="0" xfId="1" applyFont="1"/>
    <xf numFmtId="164" fontId="0" fillId="0" borderId="0" xfId="0" applyNumberFormat="1"/>
    <xf numFmtId="165" fontId="0" fillId="0" borderId="0" xfId="0" applyNumberFormat="1"/>
    <xf numFmtId="15"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3" borderId="0" xfId="0" applyFill="1"/>
    <xf numFmtId="164" fontId="0" fillId="3" borderId="2" xfId="0" applyNumberFormat="1" applyFill="1" applyBorder="1"/>
    <xf numFmtId="164" fontId="0" fillId="3" borderId="4" xfId="0" applyNumberFormat="1" applyFill="1" applyBorder="1"/>
    <xf numFmtId="0" fontId="0" fillId="3" borderId="5" xfId="0" applyFill="1" applyBorder="1" applyAlignment="1">
      <alignment horizontal="left"/>
    </xf>
    <xf numFmtId="0" fontId="0" fillId="3" borderId="1" xfId="0" applyFill="1" applyBorder="1" applyAlignment="1">
      <alignment horizontal="left"/>
    </xf>
    <xf numFmtId="164" fontId="0" fillId="3" borderId="6" xfId="0" applyNumberFormat="1" applyFill="1" applyBorder="1"/>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8" xfId="0" applyFill="1" applyBorder="1" applyAlignment="1">
      <alignment horizontal="center"/>
    </xf>
    <xf numFmtId="164" fontId="0" fillId="3" borderId="15" xfId="0" applyNumberFormat="1" applyFill="1" applyBorder="1"/>
    <xf numFmtId="164" fontId="0" fillId="3" borderId="16" xfId="0" applyNumberFormat="1" applyFill="1" applyBorder="1"/>
    <xf numFmtId="0" fontId="0" fillId="3" borderId="17" xfId="0" applyFill="1" applyBorder="1" applyAlignment="1">
      <alignment horizontal="left"/>
    </xf>
    <xf numFmtId="0" fontId="0" fillId="3" borderId="18" xfId="0" applyFill="1" applyBorder="1" applyAlignment="1">
      <alignment horizontal="left"/>
    </xf>
    <xf numFmtId="0" fontId="0" fillId="2" borderId="0" xfId="0" applyFill="1"/>
    <xf numFmtId="0" fontId="2" fillId="2" borderId="0" xfId="0" applyFont="1" applyFill="1" applyAlignment="1">
      <alignment horizontal="center" vertical="center"/>
    </xf>
    <xf numFmtId="0" fontId="0" fillId="2" borderId="0" xfId="0" applyFill="1" applyAlignment="1">
      <alignment horizontal="center" vertical="center"/>
    </xf>
    <xf numFmtId="0" fontId="3" fillId="3" borderId="9" xfId="0" applyFont="1" applyFill="1" applyBorder="1" applyAlignment="1">
      <alignment horizontal="center"/>
    </xf>
    <xf numFmtId="0" fontId="3" fillId="3" borderId="7" xfId="0" applyFont="1" applyFill="1" applyBorder="1" applyAlignment="1">
      <alignment horizontal="center"/>
    </xf>
    <xf numFmtId="0" fontId="3" fillId="3" borderId="10" xfId="0" applyFont="1" applyFill="1" applyBorder="1" applyAlignment="1">
      <alignment horizontal="center"/>
    </xf>
    <xf numFmtId="0" fontId="0" fillId="0" borderId="0" xfId="0" applyNumberFormat="1"/>
    <xf numFmtId="164" fontId="0" fillId="3" borderId="0" xfId="0" applyNumberFormat="1" applyFill="1" applyBorder="1"/>
    <xf numFmtId="0" fontId="0" fillId="3" borderId="14" xfId="0" applyNumberFormat="1" applyFill="1" applyBorder="1"/>
    <xf numFmtId="0" fontId="0" fillId="3" borderId="1" xfId="0" applyNumberFormat="1" applyFill="1" applyBorder="1"/>
    <xf numFmtId="0" fontId="0" fillId="3" borderId="3" xfId="0" applyNumberFormat="1" applyFill="1" applyBorder="1"/>
  </cellXfs>
  <cellStyles count="2">
    <cellStyle name="Currency" xfId="1" builtinId="4"/>
    <cellStyle name="Normal" xfId="0" builtinId="0"/>
  </cellStyles>
  <dxfs count="74">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border>
        <left style="thin">
          <color rgb="FF00B0F0"/>
        </left>
        <right style="thin">
          <color rgb="FF00B0F0"/>
        </right>
        <top style="thin">
          <color rgb="FF00B0F0"/>
        </top>
        <bottom style="thin">
          <color rgb="FF00B0F0"/>
        </bottom>
      </border>
    </dxf>
    <dxf>
      <border>
        <left style="thin">
          <color rgb="FF00B0F0"/>
        </left>
        <right style="thin">
          <color rgb="FF00B0F0"/>
        </right>
        <top style="thin">
          <color rgb="FF00B0F0"/>
        </top>
        <bottom style="thin">
          <color rgb="FF00B0F0"/>
        </bottom>
      </border>
    </dxf>
    <dxf>
      <border>
        <left style="thin">
          <color rgb="FF00B0F0"/>
        </left>
        <right style="thin">
          <color rgb="FF00B0F0"/>
        </right>
        <top style="thin">
          <color rgb="FF00B0F0"/>
        </top>
        <bottom style="thin">
          <color rgb="FF00B0F0"/>
        </bottom>
      </border>
    </dxf>
    <dxf>
      <border>
        <left style="thin">
          <color rgb="FF00B0F0"/>
        </left>
        <right style="thin">
          <color rgb="FF00B0F0"/>
        </right>
        <top style="thin">
          <color rgb="FF00B0F0"/>
        </top>
        <bottom style="thin">
          <color rgb="FF00B0F0"/>
        </bottom>
      </border>
    </dxf>
    <dxf>
      <border>
        <left style="thin">
          <color theme="4"/>
        </left>
        <right style="thin">
          <color theme="4"/>
        </right>
        <top style="thin">
          <color theme="4"/>
        </top>
        <bottom style="thin">
          <color theme="4"/>
        </bottom>
      </border>
    </dxf>
    <dxf>
      <border>
        <left style="thin">
          <color theme="4"/>
        </left>
        <right style="thin">
          <color theme="4"/>
        </right>
        <top style="thin">
          <color theme="4"/>
        </top>
        <bottom style="thin">
          <color theme="4"/>
        </bottom>
      </border>
    </dxf>
    <dxf>
      <border>
        <left style="thin">
          <color theme="4"/>
        </left>
        <right style="thin">
          <color theme="4"/>
        </right>
        <top style="thin">
          <color theme="4"/>
        </top>
        <bottom style="thin">
          <color theme="4"/>
        </bottom>
      </border>
    </dxf>
    <dxf>
      <border>
        <left style="thin">
          <color theme="4"/>
        </left>
        <right style="thin">
          <color theme="4"/>
        </right>
        <top style="thin">
          <color theme="4"/>
        </top>
        <bottom style="thin">
          <color theme="4"/>
        </bottom>
      </border>
    </dxf>
    <dxf>
      <alignment horizontal="center"/>
    </dxf>
    <dxf>
      <alignment horizontal="center"/>
    </dxf>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border>
        <left style="thin">
          <color rgb="FF00B0F0"/>
        </left>
        <right style="thin">
          <color rgb="FF00B0F0"/>
        </right>
        <top style="thin">
          <color rgb="FF00B0F0"/>
        </top>
        <bottom style="thin">
          <color rgb="FF00B0F0"/>
        </bottom>
      </border>
    </dxf>
    <dxf>
      <border>
        <left style="thin">
          <color rgb="FF00B0F0"/>
        </left>
        <right style="thin">
          <color rgb="FF00B0F0"/>
        </right>
        <top style="thin">
          <color rgb="FF00B0F0"/>
        </top>
        <bottom style="thin">
          <color rgb="FF00B0F0"/>
        </bottom>
      </border>
    </dxf>
    <dxf>
      <border>
        <left style="thin">
          <color rgb="FF00B0F0"/>
        </left>
        <right style="thin">
          <color rgb="FF00B0F0"/>
        </right>
        <top style="thin">
          <color rgb="FF00B0F0"/>
        </top>
        <bottom style="thin">
          <color rgb="FF00B0F0"/>
        </bottom>
      </border>
    </dxf>
    <dxf>
      <border>
        <left style="thin">
          <color rgb="FF00B0F0"/>
        </left>
        <right style="thin">
          <color rgb="FF00B0F0"/>
        </right>
        <top style="thin">
          <color rgb="FF00B0F0"/>
        </top>
        <bottom style="thin">
          <color rgb="FF00B0F0"/>
        </bottom>
      </border>
    </dxf>
    <dxf>
      <border>
        <left style="thin">
          <color theme="4"/>
        </left>
        <right style="thin">
          <color theme="4"/>
        </right>
        <top style="thin">
          <color theme="4"/>
        </top>
        <bottom style="thin">
          <color theme="4"/>
        </bottom>
      </border>
    </dxf>
    <dxf>
      <border>
        <left style="thin">
          <color theme="4"/>
        </left>
        <right style="thin">
          <color theme="4"/>
        </right>
        <top style="thin">
          <color theme="4"/>
        </top>
        <bottom style="thin">
          <color theme="4"/>
        </bottom>
      </border>
    </dxf>
    <dxf>
      <border>
        <left style="thin">
          <color theme="4"/>
        </left>
        <right style="thin">
          <color theme="4"/>
        </right>
        <top style="thin">
          <color theme="4"/>
        </top>
        <bottom style="thin">
          <color theme="4"/>
        </bottom>
      </border>
    </dxf>
    <dxf>
      <border>
        <left style="thin">
          <color theme="4"/>
        </left>
        <right style="thin">
          <color theme="4"/>
        </right>
        <top style="thin">
          <color theme="4"/>
        </top>
        <bottom style="thin">
          <color theme="4"/>
        </bottom>
      </border>
    </dxf>
    <dxf>
      <alignment horizontal="center"/>
    </dxf>
    <dxf>
      <alignment horizontal="center"/>
    </dxf>
    <dxf>
      <alignment horizontal="center"/>
    </dxf>
    <dxf>
      <alignment horizontal="center"/>
    </dxf>
    <dxf>
      <border>
        <left style="thin">
          <color theme="4"/>
        </left>
        <right style="thin">
          <color theme="4"/>
        </right>
        <top style="thin">
          <color theme="4"/>
        </top>
        <bottom style="thin">
          <color theme="4"/>
        </bottom>
      </border>
    </dxf>
    <dxf>
      <border>
        <left style="thin">
          <color theme="4"/>
        </left>
        <right style="thin">
          <color theme="4"/>
        </right>
        <top style="thin">
          <color theme="4"/>
        </top>
        <bottom style="thin">
          <color theme="4"/>
        </bottom>
      </border>
    </dxf>
    <dxf>
      <border>
        <left style="thin">
          <color theme="4"/>
        </left>
        <right style="thin">
          <color theme="4"/>
        </right>
        <top style="thin">
          <color theme="4"/>
        </top>
        <bottom style="thin">
          <color theme="4"/>
        </bottom>
      </border>
    </dxf>
    <dxf>
      <border>
        <left style="thin">
          <color theme="4"/>
        </left>
        <right style="thin">
          <color theme="4"/>
        </right>
        <top style="thin">
          <color theme="4"/>
        </top>
        <bottom style="thin">
          <color theme="4"/>
        </bottom>
      </border>
    </dxf>
    <dxf>
      <border>
        <left style="thin">
          <color rgb="FF00B0F0"/>
        </left>
        <right style="thin">
          <color rgb="FF00B0F0"/>
        </right>
        <top style="thin">
          <color rgb="FF00B0F0"/>
        </top>
        <bottom style="thin">
          <color rgb="FF00B0F0"/>
        </bottom>
      </border>
    </dxf>
    <dxf>
      <border>
        <left style="thin">
          <color rgb="FF00B0F0"/>
        </left>
        <right style="thin">
          <color rgb="FF00B0F0"/>
        </right>
        <top style="thin">
          <color rgb="FF00B0F0"/>
        </top>
        <bottom style="thin">
          <color rgb="FF00B0F0"/>
        </bottom>
      </border>
    </dxf>
    <dxf>
      <border>
        <left style="thin">
          <color rgb="FF00B0F0"/>
        </left>
        <right style="thin">
          <color rgb="FF00B0F0"/>
        </right>
        <top style="thin">
          <color rgb="FF00B0F0"/>
        </top>
        <bottom style="thin">
          <color rgb="FF00B0F0"/>
        </bottom>
      </border>
    </dxf>
    <dxf>
      <border>
        <left style="thin">
          <color rgb="FF00B0F0"/>
        </left>
        <right style="thin">
          <color rgb="FF00B0F0"/>
        </right>
        <top style="thin">
          <color rgb="FF00B0F0"/>
        </top>
        <bottom style="thin">
          <color rgb="FF00B0F0"/>
        </bottom>
      </border>
    </dxf>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fill>
        <patternFill patternType="solid">
          <bgColor theme="2" tint="0.59999389629810485"/>
        </patternFill>
      </fill>
    </dxf>
    <dxf>
      <font>
        <color rgb="FF006100"/>
      </font>
      <fill>
        <patternFill>
          <bgColor rgb="FFC6EFCE"/>
        </patternFill>
      </fill>
    </dxf>
    <dxf>
      <font>
        <color rgb="FF006100"/>
      </font>
      <fill>
        <patternFill>
          <bgColor rgb="FFC6EFCE"/>
        </patternFill>
      </fil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5" formatCode="_ [$₹-4009]\ * #,##0_ ;_ [$₹-4009]\ * \-#,##0_ ;_ [$₹-4009]\ * &quot;-&quot;??_ ;_ @_ "/>
    </dxf>
    <dxf>
      <numFmt numFmtId="164" formatCode="_ [$₹-4009]\ * #,##0.00_ ;_ [$₹-4009]\ * \-#,##0.00_ ;_ [$₹-4009]\ * &quot;-&quot;??_ ;_ @_ "/>
    </dxf>
    <dxf>
      <font>
        <i val="0"/>
      </font>
      <numFmt numFmtId="20" formatCode="dd/mmm/yy"/>
    </dxf>
    <dxf>
      <font>
        <b val="0"/>
        <i val="0"/>
        <strike val="0"/>
        <condense val="0"/>
        <extend val="0"/>
        <outline val="0"/>
        <shadow val="0"/>
        <u val="none"/>
        <vertAlign val="baseline"/>
        <sz val="11"/>
        <color theme="1"/>
        <name val="Corbel"/>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color rgb="FF00B0F0"/>
      </font>
      <fill>
        <patternFill patternType="none">
          <bgColor auto="1"/>
        </patternFill>
      </fill>
      <border>
        <left style="thin">
          <color rgb="FF00B0F0"/>
        </left>
        <right style="thin">
          <color rgb="FF00B0F0"/>
        </right>
        <top style="thin">
          <color rgb="FF00B0F0"/>
        </top>
        <bottom style="thin">
          <color rgb="FF00B0F0"/>
        </bottom>
      </border>
    </dxf>
    <dxf>
      <font>
        <b/>
        <color theme="1"/>
      </font>
      <border>
        <bottom style="thin">
          <color theme="4"/>
        </bottom>
        <vertical/>
        <horizontal/>
      </border>
    </dxf>
    <dxf>
      <font>
        <color theme="1"/>
      </font>
      <fill>
        <patternFill patternType="solid">
          <bgColor theme="2" tint="0.59996337778862885"/>
        </patternFill>
      </fill>
      <border>
        <left style="thin">
          <color theme="4"/>
        </left>
        <right style="thin">
          <color theme="4"/>
        </right>
        <top style="thin">
          <color theme="4"/>
        </top>
        <bottom style="thin">
          <color theme="4"/>
        </bottom>
        <vertical/>
        <horizontal/>
      </border>
    </dxf>
    <dxf>
      <font>
        <color theme="1"/>
      </font>
    </dxf>
    <dxf>
      <font>
        <color theme="1"/>
      </font>
      <fill>
        <patternFill patternType="none">
          <bgColor auto="1"/>
        </patternFill>
      </fill>
      <border>
        <left style="thin">
          <color rgb="FF00B0F0"/>
        </left>
        <right style="thin">
          <color rgb="FF00B0F0"/>
        </right>
        <top style="thin">
          <color rgb="FF00B0F0"/>
        </top>
        <bottom style="thin">
          <color rgb="FF00B0F0"/>
        </bottom>
      </border>
    </dxf>
    <dxf>
      <font>
        <b/>
        <sz val="11"/>
        <color theme="1"/>
      </font>
    </dxf>
    <dxf>
      <font>
        <color rgb="FF00B0F0"/>
      </font>
      <fill>
        <patternFill patternType="none">
          <fgColor indexed="64"/>
          <bgColor auto="1"/>
        </patternFill>
      </fill>
      <border diagonalUp="0" diagonalDown="0">
        <left style="thin">
          <color rgb="FF00B0F0"/>
        </left>
        <right style="thin">
          <color rgb="FF00B0F0"/>
        </right>
        <top style="thin">
          <color rgb="FF00B0F0"/>
        </top>
        <bottom style="thin">
          <color rgb="FF00B0F0"/>
        </bottom>
        <vertical/>
        <horizontal/>
      </border>
    </dxf>
  </dxfs>
  <tableStyles count="5" defaultTableStyle="TableStyleMedium2" defaultPivotStyle="PivotStyleLight16">
    <tableStyle name="new" pivot="0" table="0" count="8" xr9:uid="{CB6974AB-50CB-4CEF-B6E0-9B12F2CCB1D4}">
      <tableStyleElement type="wholeTable" dxfId="73"/>
      <tableStyleElement type="headerRow" dxfId="72"/>
    </tableStyle>
    <tableStyle name="new2" pivot="0" table="0" count="5" xr9:uid="{0709AB72-7809-4DBF-8249-019F4C1C3BCE}">
      <tableStyleElement type="wholeTable" dxfId="71"/>
      <tableStyleElement type="headerRow" dxfId="70"/>
    </tableStyle>
    <tableStyle name="new3" pivot="0" table="0" count="10" xr9:uid="{4CA1342F-09E6-41EB-B129-B8C935478607}">
      <tableStyleElement type="wholeTable" dxfId="69"/>
      <tableStyleElement type="headerRow" dxfId="68"/>
    </tableStyle>
    <tableStyle name="Slicer Style 1" pivot="0" table="0" count="4" xr9:uid="{0D739BA3-B7CB-4127-BD5F-507EEB853B30}">
      <tableStyleElement type="wholeTable" dxfId="67"/>
    </tableStyle>
    <tableStyle name="Timeline Style 1" pivot="0" table="0" count="8" xr9:uid="{70079A95-39BB-4C39-B22E-DCA81B68B037}">
      <tableStyleElement type="wholeTable" dxfId="66"/>
      <tableStyleElement type="headerRow" dxfId="65"/>
    </tableStyle>
  </tableStyles>
  <extLst>
    <ext xmlns:x14="http://schemas.microsoft.com/office/spreadsheetml/2009/9/main" uri="{46F421CA-312F-682f-3DD2-61675219B42D}">
      <x14:dxfs count="14">
        <dxf>
          <fill>
            <patternFill>
              <bgColor theme="8" tint="0.79998168889431442"/>
            </patternFill>
          </fill>
        </dxf>
        <dxf>
          <fill>
            <patternFill>
              <bgColor theme="0"/>
            </patternFill>
          </fill>
        </dxf>
        <dxf>
          <fill>
            <patternFill>
              <bgColor rgb="FF00B0F0"/>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8" tint="0.59996337778862885"/>
            </patternFill>
          </fill>
        </dxf>
        <dxf>
          <fill>
            <patternFill>
              <bgColor theme="0"/>
            </patternFill>
          </fill>
        </dxf>
        <dxf>
          <fill>
            <patternFill>
              <bgColor theme="8" tint="0.59996337778862885"/>
            </patternFill>
          </fill>
        </dxf>
      </x14:dxfs>
    </ext>
    <ext xmlns:x14="http://schemas.microsoft.com/office/spreadsheetml/2009/9/main" uri="{EB79DEF2-80B8-43e5-95BD-54CBDDF9020C}">
      <x14:slicerStyles defaultSlicerStyle="SlicerStyleLight1">
        <x14:slicerStyle name="new2">
          <x14:slicerStyleElements>
            <x14:slicerStyleElement type="unselectedItemWithData" dxfId="13"/>
            <x14:slicerStyleElement type="selectedItemWithData" dxfId="12"/>
            <x14:slicerStyleElement type="hoveredSelectedItemWithData" dxfId="11"/>
          </x14:slicerStyleElements>
        </x14:slicerStyle>
        <x14:slicerStyle name="new3">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UnselectedItemWithNoData" dxfId="4"/>
            <x14:slicerStyleElement type="hoveredSelectedItemWithNoData" dxfId="3"/>
          </x14:slicerStyleElements>
        </x14:slicerStyle>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theme="0"/>
            </patternFill>
          </fill>
        </dxf>
        <dxf>
          <fill>
            <patternFill patternType="solid">
              <fgColor theme="0"/>
              <bgColor rgb="FF00B0F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new">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Dashboard.xlsx]Pivot !Cash Vs Online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Payment</a:t>
            </a:r>
            <a:r>
              <a:rPr lang="en-US" b="1" baseline="0">
                <a:solidFill>
                  <a:sysClr val="windowText" lastClr="000000"/>
                </a:solidFill>
              </a:rPr>
              <a: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'!$D$86:$D$87</c:f>
              <c:strCache>
                <c:ptCount val="1"/>
                <c:pt idx="0">
                  <c:v>Online</c:v>
                </c:pt>
              </c:strCache>
            </c:strRef>
          </c:tx>
          <c:spPr>
            <a:solidFill>
              <a:schemeClr val="accent1"/>
            </a:solidFill>
            <a:ln>
              <a:noFill/>
            </a:ln>
            <a:effectLst/>
          </c:spPr>
          <c:invertIfNegative val="0"/>
          <c:cat>
            <c:strRef>
              <c:f>'Pivot '!$C$88:$C$90</c:f>
              <c:strCache>
                <c:ptCount val="2"/>
                <c:pt idx="0">
                  <c:v>Cash</c:v>
                </c:pt>
                <c:pt idx="1">
                  <c:v>Online</c:v>
                </c:pt>
              </c:strCache>
            </c:strRef>
          </c:cat>
          <c:val>
            <c:numRef>
              <c:f>'Pivot '!$D$88:$D$90</c:f>
              <c:numCache>
                <c:formatCode>_ [$₹-4009]\ * #,##0.00_ ;_ [$₹-4009]\ * \-#,##0.00_ ;_ [$₹-4009]\ * "-"??_ ;_ @_ </c:formatCode>
                <c:ptCount val="2"/>
                <c:pt idx="0">
                  <c:v>2644.42</c:v>
                </c:pt>
                <c:pt idx="1">
                  <c:v>1283.4199999999994</c:v>
                </c:pt>
              </c:numCache>
            </c:numRef>
          </c:val>
          <c:extLst>
            <c:ext xmlns:c16="http://schemas.microsoft.com/office/drawing/2014/chart" uri="{C3380CC4-5D6E-409C-BE32-E72D297353CC}">
              <c16:uniqueId val="{00000000-822A-475F-9F8F-68899E67F80B}"/>
            </c:ext>
          </c:extLst>
        </c:ser>
        <c:ser>
          <c:idx val="1"/>
          <c:order val="1"/>
          <c:tx>
            <c:strRef>
              <c:f>'Pivot '!$E$86:$E$87</c:f>
              <c:strCache>
                <c:ptCount val="1"/>
                <c:pt idx="0">
                  <c:v>Retail Sales</c:v>
                </c:pt>
              </c:strCache>
            </c:strRef>
          </c:tx>
          <c:spPr>
            <a:solidFill>
              <a:schemeClr val="accent2"/>
            </a:solidFill>
            <a:ln>
              <a:noFill/>
            </a:ln>
            <a:effectLst/>
          </c:spPr>
          <c:invertIfNegative val="0"/>
          <c:cat>
            <c:strRef>
              <c:f>'Pivot '!$C$88:$C$90</c:f>
              <c:strCache>
                <c:ptCount val="2"/>
                <c:pt idx="0">
                  <c:v>Cash</c:v>
                </c:pt>
                <c:pt idx="1">
                  <c:v>Online</c:v>
                </c:pt>
              </c:strCache>
            </c:strRef>
          </c:cat>
          <c:val>
            <c:numRef>
              <c:f>'Pivot '!$E$88:$E$90</c:f>
              <c:numCache>
                <c:formatCode>_ [$₹-4009]\ * #,##0.00_ ;_ [$₹-4009]\ * \-#,##0.00_ ;_ [$₹-4009]\ * "-"??_ ;_ @_ </c:formatCode>
                <c:ptCount val="2"/>
                <c:pt idx="0">
                  <c:v>1710.8000000000004</c:v>
                </c:pt>
                <c:pt idx="1">
                  <c:v>275.4799999999999</c:v>
                </c:pt>
              </c:numCache>
            </c:numRef>
          </c:val>
          <c:extLst>
            <c:ext xmlns:c16="http://schemas.microsoft.com/office/drawing/2014/chart" uri="{C3380CC4-5D6E-409C-BE32-E72D297353CC}">
              <c16:uniqueId val="{00000001-7E1E-4893-AD1D-3EF9640F7E19}"/>
            </c:ext>
          </c:extLst>
        </c:ser>
        <c:ser>
          <c:idx val="2"/>
          <c:order val="2"/>
          <c:tx>
            <c:strRef>
              <c:f>'Pivot '!$F$86:$F$87</c:f>
              <c:strCache>
                <c:ptCount val="1"/>
                <c:pt idx="0">
                  <c:v>Wholesaler</c:v>
                </c:pt>
              </c:strCache>
            </c:strRef>
          </c:tx>
          <c:spPr>
            <a:solidFill>
              <a:schemeClr val="accent3"/>
            </a:solidFill>
            <a:ln>
              <a:noFill/>
            </a:ln>
            <a:effectLst/>
          </c:spPr>
          <c:invertIfNegative val="0"/>
          <c:cat>
            <c:strRef>
              <c:f>'Pivot '!$C$88:$C$90</c:f>
              <c:strCache>
                <c:ptCount val="2"/>
                <c:pt idx="0">
                  <c:v>Cash</c:v>
                </c:pt>
                <c:pt idx="1">
                  <c:v>Online</c:v>
                </c:pt>
              </c:strCache>
            </c:strRef>
          </c:cat>
          <c:val>
            <c:numRef>
              <c:f>'Pivot '!$F$88:$F$90</c:f>
              <c:numCache>
                <c:formatCode>_ [$₹-4009]\ * #,##0.00_ ;_ [$₹-4009]\ * \-#,##0.00_ ;_ [$₹-4009]\ * "-"??_ ;_ @_ </c:formatCode>
                <c:ptCount val="2"/>
                <c:pt idx="0">
                  <c:v>3534.3900000000008</c:v>
                </c:pt>
                <c:pt idx="1">
                  <c:v>3246.900000000001</c:v>
                </c:pt>
              </c:numCache>
            </c:numRef>
          </c:val>
          <c:extLst>
            <c:ext xmlns:c16="http://schemas.microsoft.com/office/drawing/2014/chart" uri="{C3380CC4-5D6E-409C-BE32-E72D297353CC}">
              <c16:uniqueId val="{00000002-7E1E-4893-AD1D-3EF9640F7E19}"/>
            </c:ext>
          </c:extLst>
        </c:ser>
        <c:dLbls>
          <c:showLegendKey val="0"/>
          <c:showVal val="0"/>
          <c:showCatName val="0"/>
          <c:showSerName val="0"/>
          <c:showPercent val="0"/>
          <c:showBubbleSize val="0"/>
        </c:dLbls>
        <c:gapWidth val="150"/>
        <c:overlap val="100"/>
        <c:axId val="1985136576"/>
        <c:axId val="1985141856"/>
      </c:barChart>
      <c:catAx>
        <c:axId val="198513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141856"/>
        <c:crosses val="autoZero"/>
        <c:auto val="1"/>
        <c:lblAlgn val="ctr"/>
        <c:lblOffset val="100"/>
        <c:noMultiLvlLbl val="0"/>
      </c:catAx>
      <c:valAx>
        <c:axId val="1985141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13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chemeClr val="accent5">
              <a:lumMod val="20000"/>
              <a:lumOff val="80000"/>
            </a:schemeClr>
          </a:gs>
          <a:gs pos="100000">
            <a:srgbClr val="00B0F0"/>
          </a:gs>
        </a:gsLst>
        <a:lin ang="54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Dashboard.xlsx]Pivot !Profit Trend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Profit</a:t>
            </a:r>
            <a:r>
              <a:rPr lang="en-US" b="1" baseline="0">
                <a:solidFill>
                  <a:schemeClr val="tx1"/>
                </a:solidFill>
              </a:rPr>
              <a: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'!$D$109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'!$C$110:$C$115</c:f>
              <c:strCache>
                <c:ptCount val="5"/>
                <c:pt idx="0">
                  <c:v>Jan</c:v>
                </c:pt>
                <c:pt idx="1">
                  <c:v>Feb</c:v>
                </c:pt>
                <c:pt idx="2">
                  <c:v>Mar</c:v>
                </c:pt>
                <c:pt idx="3">
                  <c:v>Apr</c:v>
                </c:pt>
                <c:pt idx="4">
                  <c:v>May</c:v>
                </c:pt>
              </c:strCache>
            </c:strRef>
          </c:cat>
          <c:val>
            <c:numRef>
              <c:f>'Pivot '!$D$110:$D$115</c:f>
              <c:numCache>
                <c:formatCode>_ [$₹-4009]\ * #,##0.00_ ;_ [$₹-4009]\ * \-#,##0.00_ ;_ [$₹-4009]\ * "-"??_ ;_ @_ </c:formatCode>
                <c:ptCount val="5"/>
                <c:pt idx="0">
                  <c:v>3377.6499999999996</c:v>
                </c:pt>
                <c:pt idx="1">
                  <c:v>1776.7000000000005</c:v>
                </c:pt>
                <c:pt idx="2">
                  <c:v>3713.920000000001</c:v>
                </c:pt>
                <c:pt idx="3">
                  <c:v>3399.1600000000003</c:v>
                </c:pt>
                <c:pt idx="4">
                  <c:v>427.98</c:v>
                </c:pt>
              </c:numCache>
            </c:numRef>
          </c:val>
          <c:smooth val="0"/>
          <c:extLst>
            <c:ext xmlns:c16="http://schemas.microsoft.com/office/drawing/2014/chart" uri="{C3380CC4-5D6E-409C-BE32-E72D297353CC}">
              <c16:uniqueId val="{00000000-755E-4593-9007-517CB8FAD90F}"/>
            </c:ext>
          </c:extLst>
        </c:ser>
        <c:dLbls>
          <c:dLblPos val="t"/>
          <c:showLegendKey val="0"/>
          <c:showVal val="1"/>
          <c:showCatName val="0"/>
          <c:showSerName val="0"/>
          <c:showPercent val="0"/>
          <c:showBubbleSize val="0"/>
        </c:dLbls>
        <c:smooth val="0"/>
        <c:axId val="1031148383"/>
        <c:axId val="1031156543"/>
      </c:lineChart>
      <c:catAx>
        <c:axId val="103114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156543"/>
        <c:crosses val="autoZero"/>
        <c:auto val="1"/>
        <c:lblAlgn val="ctr"/>
        <c:lblOffset val="100"/>
        <c:noMultiLvlLbl val="0"/>
      </c:catAx>
      <c:valAx>
        <c:axId val="103115654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14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chemeClr val="accent5">
              <a:lumMod val="20000"/>
              <a:lumOff val="80000"/>
            </a:schemeClr>
          </a:gs>
          <a:gs pos="100000">
            <a:srgbClr val="00B0F0"/>
          </a:gs>
        </a:gsLst>
        <a:lin ang="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Dashboard.xlsx]Pivot !Avg Buying and Selling Value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10 Profitable Products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'!$C$52</c:f>
              <c:strCache>
                <c:ptCount val="1"/>
                <c:pt idx="0">
                  <c:v>Average Cost</c:v>
                </c:pt>
              </c:strCache>
            </c:strRef>
          </c:tx>
          <c:spPr>
            <a:solidFill>
              <a:schemeClr val="accent1"/>
            </a:solidFill>
            <a:ln>
              <a:noFill/>
            </a:ln>
            <a:effectLst/>
          </c:spPr>
          <c:invertIfNegative val="0"/>
          <c:cat>
            <c:strRef>
              <c:f>'Pivot '!$B$53:$B$63</c:f>
              <c:strCache>
                <c:ptCount val="10"/>
                <c:pt idx="0">
                  <c:v>P005</c:v>
                </c:pt>
                <c:pt idx="1">
                  <c:v>P0018</c:v>
                </c:pt>
                <c:pt idx="2">
                  <c:v>P0023</c:v>
                </c:pt>
                <c:pt idx="3">
                  <c:v>P0024</c:v>
                </c:pt>
                <c:pt idx="4">
                  <c:v>P0027</c:v>
                </c:pt>
                <c:pt idx="5">
                  <c:v>P0030</c:v>
                </c:pt>
                <c:pt idx="6">
                  <c:v>P0031</c:v>
                </c:pt>
                <c:pt idx="7">
                  <c:v>P0035</c:v>
                </c:pt>
                <c:pt idx="8">
                  <c:v>P0044</c:v>
                </c:pt>
                <c:pt idx="9">
                  <c:v>P0049</c:v>
                </c:pt>
              </c:strCache>
            </c:strRef>
          </c:cat>
          <c:val>
            <c:numRef>
              <c:f>'Pivot '!$C$53:$C$63</c:f>
              <c:numCache>
                <c:formatCode>_ [$₹-4009]\ * #,##0_ ;_ [$₹-4009]\ * \-#,##0_ ;_ [$₹-4009]\ * "-"??_ ;_ @_ </c:formatCode>
                <c:ptCount val="10"/>
                <c:pt idx="0">
                  <c:v>2527</c:v>
                </c:pt>
                <c:pt idx="1">
                  <c:v>2194.5</c:v>
                </c:pt>
                <c:pt idx="2">
                  <c:v>1476</c:v>
                </c:pt>
                <c:pt idx="3">
                  <c:v>1360</c:v>
                </c:pt>
                <c:pt idx="4">
                  <c:v>1365</c:v>
                </c:pt>
                <c:pt idx="5">
                  <c:v>1330</c:v>
                </c:pt>
                <c:pt idx="6">
                  <c:v>1711.2</c:v>
                </c:pt>
                <c:pt idx="7">
                  <c:v>1845</c:v>
                </c:pt>
                <c:pt idx="8">
                  <c:v>1302</c:v>
                </c:pt>
                <c:pt idx="9">
                  <c:v>1088</c:v>
                </c:pt>
              </c:numCache>
            </c:numRef>
          </c:val>
          <c:extLst>
            <c:ext xmlns:c16="http://schemas.microsoft.com/office/drawing/2014/chart" uri="{C3380CC4-5D6E-409C-BE32-E72D297353CC}">
              <c16:uniqueId val="{00000000-01E1-42B6-BAB7-3A756E221B7A}"/>
            </c:ext>
          </c:extLst>
        </c:ser>
        <c:ser>
          <c:idx val="1"/>
          <c:order val="1"/>
          <c:tx>
            <c:strRef>
              <c:f>'Pivot '!$D$52</c:f>
              <c:strCache>
                <c:ptCount val="1"/>
                <c:pt idx="0">
                  <c:v>Average Revenue</c:v>
                </c:pt>
              </c:strCache>
            </c:strRef>
          </c:tx>
          <c:spPr>
            <a:solidFill>
              <a:schemeClr val="accent2"/>
            </a:solidFill>
            <a:ln>
              <a:noFill/>
            </a:ln>
            <a:effectLst/>
          </c:spPr>
          <c:invertIfNegative val="0"/>
          <c:cat>
            <c:strRef>
              <c:f>'Pivot '!$B$53:$B$63</c:f>
              <c:strCache>
                <c:ptCount val="10"/>
                <c:pt idx="0">
                  <c:v>P005</c:v>
                </c:pt>
                <c:pt idx="1">
                  <c:v>P0018</c:v>
                </c:pt>
                <c:pt idx="2">
                  <c:v>P0023</c:v>
                </c:pt>
                <c:pt idx="3">
                  <c:v>P0024</c:v>
                </c:pt>
                <c:pt idx="4">
                  <c:v>P0027</c:v>
                </c:pt>
                <c:pt idx="5">
                  <c:v>P0030</c:v>
                </c:pt>
                <c:pt idx="6">
                  <c:v>P0031</c:v>
                </c:pt>
                <c:pt idx="7">
                  <c:v>P0035</c:v>
                </c:pt>
                <c:pt idx="8">
                  <c:v>P0044</c:v>
                </c:pt>
                <c:pt idx="9">
                  <c:v>P0049</c:v>
                </c:pt>
              </c:strCache>
            </c:strRef>
          </c:cat>
          <c:val>
            <c:numRef>
              <c:f>'Pivot '!$D$53:$D$63</c:f>
              <c:numCache>
                <c:formatCode>_ [$₹-4009]\ * #,##0.00_ ;_ [$₹-4009]\ * \-#,##0.00_ ;_ [$₹-4009]\ * "-"??_ ;_ @_ </c:formatCode>
                <c:ptCount val="10"/>
                <c:pt idx="0">
                  <c:v>3563.07</c:v>
                </c:pt>
                <c:pt idx="1">
                  <c:v>2413.9499999999998</c:v>
                </c:pt>
                <c:pt idx="2">
                  <c:v>1682.64</c:v>
                </c:pt>
                <c:pt idx="3">
                  <c:v>1536.8000000000002</c:v>
                </c:pt>
                <c:pt idx="4">
                  <c:v>1528.8</c:v>
                </c:pt>
                <c:pt idx="5">
                  <c:v>1941.8000000000002</c:v>
                </c:pt>
                <c:pt idx="6">
                  <c:v>2258.7840000000006</c:v>
                </c:pt>
                <c:pt idx="7">
                  <c:v>2601.4500000000003</c:v>
                </c:pt>
                <c:pt idx="8">
                  <c:v>1471.26</c:v>
                </c:pt>
                <c:pt idx="9">
                  <c:v>1468.8</c:v>
                </c:pt>
              </c:numCache>
            </c:numRef>
          </c:val>
          <c:extLst>
            <c:ext xmlns:c16="http://schemas.microsoft.com/office/drawing/2014/chart" uri="{C3380CC4-5D6E-409C-BE32-E72D297353CC}">
              <c16:uniqueId val="{00000001-01E1-42B6-BAB7-3A756E221B7A}"/>
            </c:ext>
          </c:extLst>
        </c:ser>
        <c:dLbls>
          <c:showLegendKey val="0"/>
          <c:showVal val="0"/>
          <c:showCatName val="0"/>
          <c:showSerName val="0"/>
          <c:showPercent val="0"/>
          <c:showBubbleSize val="0"/>
        </c:dLbls>
        <c:gapWidth val="150"/>
        <c:axId val="1384793151"/>
        <c:axId val="1384798911"/>
      </c:barChart>
      <c:lineChart>
        <c:grouping val="standard"/>
        <c:varyColors val="0"/>
        <c:ser>
          <c:idx val="2"/>
          <c:order val="2"/>
          <c:tx>
            <c:strRef>
              <c:f>'Pivot '!$E$52</c:f>
              <c:strCache>
                <c:ptCount val="1"/>
                <c:pt idx="0">
                  <c:v>Profits</c:v>
                </c:pt>
              </c:strCache>
            </c:strRef>
          </c:tx>
          <c:spPr>
            <a:ln w="28575" cap="rnd">
              <a:solidFill>
                <a:schemeClr val="accent3"/>
              </a:solidFill>
              <a:round/>
            </a:ln>
            <a:effectLst/>
          </c:spPr>
          <c:marker>
            <c:symbol val="none"/>
          </c:marker>
          <c:cat>
            <c:strRef>
              <c:f>'Pivot '!$B$53:$B$63</c:f>
              <c:strCache>
                <c:ptCount val="10"/>
                <c:pt idx="0">
                  <c:v>P005</c:v>
                </c:pt>
                <c:pt idx="1">
                  <c:v>P0018</c:v>
                </c:pt>
                <c:pt idx="2">
                  <c:v>P0023</c:v>
                </c:pt>
                <c:pt idx="3">
                  <c:v>P0024</c:v>
                </c:pt>
                <c:pt idx="4">
                  <c:v>P0027</c:v>
                </c:pt>
                <c:pt idx="5">
                  <c:v>P0030</c:v>
                </c:pt>
                <c:pt idx="6">
                  <c:v>P0031</c:v>
                </c:pt>
                <c:pt idx="7">
                  <c:v>P0035</c:v>
                </c:pt>
                <c:pt idx="8">
                  <c:v>P0044</c:v>
                </c:pt>
                <c:pt idx="9">
                  <c:v>P0049</c:v>
                </c:pt>
              </c:strCache>
            </c:strRef>
          </c:cat>
          <c:val>
            <c:numRef>
              <c:f>'Pivot '!$E$53:$E$63</c:f>
              <c:numCache>
                <c:formatCode>_ [$₹-4009]\ * #,##0.00_ ;_ [$₹-4009]\ * \-#,##0.00_ ;_ [$₹-4009]\ * "-"??_ ;_ @_ </c:formatCode>
                <c:ptCount val="10"/>
                <c:pt idx="0">
                  <c:v>2072.1400000000003</c:v>
                </c:pt>
                <c:pt idx="1">
                  <c:v>438.90000000000009</c:v>
                </c:pt>
                <c:pt idx="2">
                  <c:v>619.91999999999962</c:v>
                </c:pt>
                <c:pt idx="3">
                  <c:v>176.80000000000018</c:v>
                </c:pt>
                <c:pt idx="4">
                  <c:v>163.79999999999995</c:v>
                </c:pt>
                <c:pt idx="5">
                  <c:v>611.80000000000018</c:v>
                </c:pt>
                <c:pt idx="6">
                  <c:v>2737.92</c:v>
                </c:pt>
                <c:pt idx="7">
                  <c:v>756.45000000000027</c:v>
                </c:pt>
                <c:pt idx="8">
                  <c:v>338.52</c:v>
                </c:pt>
                <c:pt idx="9">
                  <c:v>1142.3999999999999</c:v>
                </c:pt>
              </c:numCache>
            </c:numRef>
          </c:val>
          <c:smooth val="0"/>
          <c:extLst>
            <c:ext xmlns:c16="http://schemas.microsoft.com/office/drawing/2014/chart" uri="{C3380CC4-5D6E-409C-BE32-E72D297353CC}">
              <c16:uniqueId val="{00000000-6399-4E24-8B5B-0E7331C0AA6E}"/>
            </c:ext>
          </c:extLst>
        </c:ser>
        <c:dLbls>
          <c:showLegendKey val="0"/>
          <c:showVal val="0"/>
          <c:showCatName val="0"/>
          <c:showSerName val="0"/>
          <c:showPercent val="0"/>
          <c:showBubbleSize val="0"/>
        </c:dLbls>
        <c:marker val="1"/>
        <c:smooth val="0"/>
        <c:axId val="1384793151"/>
        <c:axId val="1384798911"/>
      </c:lineChart>
      <c:catAx>
        <c:axId val="1384793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798911"/>
        <c:crosses val="autoZero"/>
        <c:auto val="1"/>
        <c:lblAlgn val="ctr"/>
        <c:lblOffset val="100"/>
        <c:noMultiLvlLbl val="0"/>
      </c:catAx>
      <c:valAx>
        <c:axId val="138479891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79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chemeClr val="accent1">
              <a:lumMod val="40000"/>
              <a:lumOff val="60000"/>
            </a:schemeClr>
          </a:gs>
          <a:gs pos="0">
            <a:schemeClr val="accent5">
              <a:lumMod val="20000"/>
              <a:lumOff val="80000"/>
            </a:schemeClr>
          </a:gs>
          <a:gs pos="100000">
            <a:srgbClr val="00B0F0"/>
          </a:gs>
        </a:gsLst>
        <a:path path="circle">
          <a:fillToRect r="100000" b="100000"/>
        </a:path>
        <a:tileRect l="-100000" t="-100000"/>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Dashboard.xlsx]Pivot !Average Selling Price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Unit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barChart>
        <c:barDir val="bar"/>
        <c:grouping val="clustered"/>
        <c:varyColors val="0"/>
        <c:ser>
          <c:idx val="0"/>
          <c:order val="0"/>
          <c:tx>
            <c:strRef>
              <c:f>'Pivot '!$C$2</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C23-4549-A466-99B14846A29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C23-4549-A466-99B14846A29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C23-4549-A466-99B14846A29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C23-4549-A466-99B14846A298}"/>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C23-4549-A466-99B14846A2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'!$B$3:$B$8</c:f>
              <c:strCache>
                <c:ptCount val="5"/>
                <c:pt idx="0">
                  <c:v>Category01</c:v>
                </c:pt>
                <c:pt idx="1">
                  <c:v>Category02</c:v>
                </c:pt>
                <c:pt idx="2">
                  <c:v>Category03</c:v>
                </c:pt>
                <c:pt idx="3">
                  <c:v>Category04</c:v>
                </c:pt>
                <c:pt idx="4">
                  <c:v>Category05</c:v>
                </c:pt>
              </c:strCache>
            </c:strRef>
          </c:cat>
          <c:val>
            <c:numRef>
              <c:f>'Pivot '!$C$3:$C$8</c:f>
              <c:numCache>
                <c:formatCode>_("₹"* #,##0.00_);_("₹"* \(#,##0.00\);_("₹"* "-"??_);_(@_)</c:formatCode>
                <c:ptCount val="5"/>
                <c:pt idx="0">
                  <c:v>90.197777777777787</c:v>
                </c:pt>
                <c:pt idx="1">
                  <c:v>107.59727272727274</c:v>
                </c:pt>
                <c:pt idx="2">
                  <c:v>102.2318181818182</c:v>
                </c:pt>
                <c:pt idx="3">
                  <c:v>86.499000000000009</c:v>
                </c:pt>
                <c:pt idx="4">
                  <c:v>84.37555555555555</c:v>
                </c:pt>
              </c:numCache>
            </c:numRef>
          </c:val>
          <c:extLst>
            <c:ext xmlns:c16="http://schemas.microsoft.com/office/drawing/2014/chart" uri="{C3380CC4-5D6E-409C-BE32-E72D297353CC}">
              <c16:uniqueId val="{0000000A-0C23-4549-A466-99B14846A298}"/>
            </c:ext>
          </c:extLst>
        </c:ser>
        <c:dLbls>
          <c:dLblPos val="outEnd"/>
          <c:showLegendKey val="0"/>
          <c:showVal val="1"/>
          <c:showCatName val="0"/>
          <c:showSerName val="0"/>
          <c:showPercent val="0"/>
          <c:showBubbleSize val="0"/>
        </c:dLbls>
        <c:gapWidth val="100"/>
        <c:axId val="606347344"/>
        <c:axId val="606348304"/>
      </c:barChart>
      <c:valAx>
        <c:axId val="606348304"/>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606347344"/>
        <c:crosses val="autoZero"/>
        <c:crossBetween val="between"/>
      </c:valAx>
      <c:catAx>
        <c:axId val="60634734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483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chemeClr val="accent1">
              <a:lumMod val="67000"/>
            </a:schemeClr>
          </a:gs>
          <a:gs pos="0">
            <a:schemeClr val="accent5">
              <a:lumMod val="20000"/>
              <a:lumOff val="80000"/>
            </a:schemeClr>
          </a:gs>
          <a:gs pos="100000">
            <a:srgbClr val="00B0F0"/>
          </a:gs>
        </a:gsLst>
        <a:lin ang="27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165099</xdr:colOff>
      <xdr:row>14</xdr:row>
      <xdr:rowOff>121288</xdr:rowOff>
    </xdr:from>
    <xdr:to>
      <xdr:col>7</xdr:col>
      <xdr:colOff>253999</xdr:colOff>
      <xdr:row>29</xdr:row>
      <xdr:rowOff>121288</xdr:rowOff>
    </xdr:to>
    <xdr:graphicFrame macro="">
      <xdr:nvGraphicFramePr>
        <xdr:cNvPr id="4" name="Chart 3">
          <a:extLst>
            <a:ext uri="{FF2B5EF4-FFF2-40B4-BE49-F238E27FC236}">
              <a16:creationId xmlns:a16="http://schemas.microsoft.com/office/drawing/2014/main" id="{72C5401B-52D5-4867-B35F-66D2A9824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15</xdr:row>
      <xdr:rowOff>19051</xdr:rowOff>
    </xdr:from>
    <xdr:to>
      <xdr:col>17</xdr:col>
      <xdr:colOff>457200</xdr:colOff>
      <xdr:row>29</xdr:row>
      <xdr:rowOff>149226</xdr:rowOff>
    </xdr:to>
    <xdr:graphicFrame macro="">
      <xdr:nvGraphicFramePr>
        <xdr:cNvPr id="5" name="Chart 4">
          <a:extLst>
            <a:ext uri="{FF2B5EF4-FFF2-40B4-BE49-F238E27FC236}">
              <a16:creationId xmlns:a16="http://schemas.microsoft.com/office/drawing/2014/main" id="{45EC40C2-D736-4CC4-9114-4F702A90E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151764</xdr:colOff>
      <xdr:row>2</xdr:row>
      <xdr:rowOff>93556</xdr:rowOff>
    </xdr:from>
    <xdr:to>
      <xdr:col>22</xdr:col>
      <xdr:colOff>210608</xdr:colOff>
      <xdr:row>9</xdr:row>
      <xdr:rowOff>2117</xdr:rowOff>
    </xdr:to>
    <mc:AlternateContent xmlns:mc="http://schemas.openxmlformats.org/markup-compatibility/2006" xmlns:a14="http://schemas.microsoft.com/office/drawing/2010/main">
      <mc:Choice Requires="a14">
        <xdr:graphicFrame macro="">
          <xdr:nvGraphicFramePr>
            <xdr:cNvPr id="6" name="SALES TYPE">
              <a:extLst>
                <a:ext uri="{FF2B5EF4-FFF2-40B4-BE49-F238E27FC236}">
                  <a16:creationId xmlns:a16="http://schemas.microsoft.com/office/drawing/2014/main" id="{93A91AB5-C5BD-A6B0-F5CB-01E6F2E5F105}"/>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13963014" y="636481"/>
              <a:ext cx="2154344" cy="1175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1453727</xdr:colOff>
      <xdr:row>2</xdr:row>
      <xdr:rowOff>11642</xdr:rowOff>
    </xdr:from>
    <xdr:to>
      <xdr:col>18</xdr:col>
      <xdr:colOff>371475</xdr:colOff>
      <xdr:row>9</xdr:row>
      <xdr:rowOff>79375</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204B436A-9DF7-C4A6-467F-0A9010E2B2F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502602" y="554567"/>
              <a:ext cx="1775248" cy="13345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66675</xdr:colOff>
      <xdr:row>1</xdr:row>
      <xdr:rowOff>149225</xdr:rowOff>
    </xdr:from>
    <xdr:to>
      <xdr:col>16</xdr:col>
      <xdr:colOff>981075</xdr:colOff>
      <xdr:row>13</xdr:row>
      <xdr:rowOff>56092</xdr:rowOff>
    </xdr:to>
    <xdr:graphicFrame macro="">
      <xdr:nvGraphicFramePr>
        <xdr:cNvPr id="8" name="Chart 7">
          <a:extLst>
            <a:ext uri="{FF2B5EF4-FFF2-40B4-BE49-F238E27FC236}">
              <a16:creationId xmlns:a16="http://schemas.microsoft.com/office/drawing/2014/main" id="{AF7A3198-081E-4211-82AD-1694A34A4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245533</xdr:colOff>
      <xdr:row>2</xdr:row>
      <xdr:rowOff>2117</xdr:rowOff>
    </xdr:from>
    <xdr:to>
      <xdr:col>6</xdr:col>
      <xdr:colOff>447675</xdr:colOff>
      <xdr:row>13</xdr:row>
      <xdr:rowOff>73025</xdr:rowOff>
    </xdr:to>
    <xdr:graphicFrame macro="">
      <xdr:nvGraphicFramePr>
        <xdr:cNvPr id="9" name="Chart 8">
          <a:extLst>
            <a:ext uri="{FF2B5EF4-FFF2-40B4-BE49-F238E27FC236}">
              <a16:creationId xmlns:a16="http://schemas.microsoft.com/office/drawing/2014/main" id="{1E0B619F-14B6-4CB0-8D99-62F7CDF97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i" refreshedDate="45852.834032523147" createdVersion="8" refreshedVersion="8" minRefreshableVersion="3" recordCount="427" xr:uid="{C17161EA-94CA-4B7B-AB33-35044EE4F11F}">
  <cacheSource type="worksheet">
    <worksheetSource name="sales_report"/>
  </cacheSource>
  <cacheFields count="14">
    <cacheField name="DATE" numFmtId="15">
      <sharedItems containsSemiMixedTypes="0" containsNonDate="0" containsDate="1" containsString="0" minDate="2023-01-01T00:00:00" maxDate="2024-05-04T00:00:00" count="427">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2T00:00:00"/>
        <d v="2024-01-04T00:00:00"/>
        <d v="2024-01-06T00:00:00"/>
        <d v="2024-01-08T00:00:00"/>
        <d v="2024-01-10T00:00:00"/>
        <d v="2024-01-12T00:00:00"/>
        <d v="2024-01-14T00:00:00"/>
        <d v="2024-01-16T00:00:00"/>
        <d v="2024-01-18T00:00:00"/>
        <d v="2024-01-20T00:00:00"/>
        <d v="2024-01-22T00:00:00"/>
        <d v="2024-01-24T00:00:00"/>
        <d v="2024-01-26T00:00:00"/>
        <d v="2024-01-28T00:00:00"/>
        <d v="2024-01-30T00:00:00"/>
        <d v="2024-02-01T00:00:00"/>
        <d v="2024-02-03T00:00:00"/>
        <d v="2024-02-05T00:00:00"/>
        <d v="2024-02-07T00:00:00"/>
        <d v="2024-02-09T00:00:00"/>
        <d v="2024-02-11T00:00:00"/>
        <d v="2024-02-13T00:00:00"/>
        <d v="2024-02-15T00:00:00"/>
        <d v="2024-02-17T00:00:00"/>
        <d v="2024-02-19T00:00:00"/>
        <d v="2024-02-21T00:00:00"/>
        <d v="2024-02-23T00:00:00"/>
        <d v="2024-02-25T00:00:00"/>
        <d v="2024-02-27T00:00:00"/>
        <d v="2024-02-29T00:00:00"/>
        <d v="2024-03-02T00:00:00"/>
        <d v="2024-03-04T00:00:00"/>
        <d v="2024-03-06T00:00:00"/>
        <d v="2024-03-08T00:00:00"/>
        <d v="2024-03-10T00:00:00"/>
        <d v="2024-03-12T00:00:00"/>
        <d v="2024-03-14T00:00:00"/>
        <d v="2024-03-16T00:00:00"/>
        <d v="2024-03-18T00:00:00"/>
        <d v="2024-03-20T00:00:00"/>
        <d v="2024-03-22T00:00:00"/>
        <d v="2024-03-24T00:00:00"/>
        <d v="2024-03-26T00:00:00"/>
        <d v="2024-03-28T00:00:00"/>
        <d v="2024-03-30T00:00:00"/>
        <d v="2024-04-01T00:00:00"/>
        <d v="2024-04-03T00:00:00"/>
        <d v="2024-04-05T00:00:00"/>
        <d v="2024-04-07T00:00:00"/>
        <d v="2024-04-09T00:00:00"/>
        <d v="2024-04-11T00:00:00"/>
        <d v="2024-04-13T00:00:00"/>
        <d v="2024-04-15T00:00:00"/>
        <d v="2024-04-17T00:00:00"/>
        <d v="2024-04-19T00:00:00"/>
        <d v="2024-04-21T00:00:00"/>
        <d v="2024-04-23T00:00:00"/>
        <d v="2024-04-25T00:00:00"/>
        <d v="2024-04-27T00:00:00"/>
        <d v="2024-04-29T00:00:00"/>
        <d v="2024-05-01T00:00:00"/>
        <d v="2024-05-03T00:00:00"/>
      </sharedItems>
      <fieldGroup par="13"/>
    </cacheField>
    <cacheField name="PRODUCT ID" numFmtId="0">
      <sharedItems count="50">
        <s v="P0024"/>
        <s v="P0041"/>
        <s v="P0023"/>
        <s v="P0050"/>
        <s v="P007"/>
        <s v="P0046"/>
        <s v="P0028"/>
        <s v="P0031"/>
        <s v="P0034"/>
        <s v="P0012"/>
        <s v="P0049"/>
        <s v="P0047"/>
        <s v="P008"/>
        <s v="P0040"/>
        <s v="P005"/>
        <s v="P0021"/>
        <s v="P0014"/>
        <s v="P003"/>
        <s v="P0018"/>
        <s v="P0035"/>
        <s v="P0016"/>
        <s v="P002"/>
        <s v="P0027"/>
        <s v="P0029"/>
        <s v="P006"/>
        <s v="P0033"/>
        <s v="P0020"/>
        <s v="P0030"/>
        <s v="P0044"/>
        <s v="P0010"/>
        <s v="P0022"/>
        <s v="P0025"/>
        <s v="P0048"/>
        <s v="P0045"/>
        <s v="P0039"/>
        <s v="P0011"/>
        <s v="P0038"/>
        <s v="P009"/>
        <s v="P001"/>
        <s v="P0017"/>
        <s v="P0026"/>
        <s v="P004"/>
        <s v="P0019"/>
        <s v="P0037"/>
        <s v="P0015"/>
        <s v="P0042"/>
        <s v="P0043"/>
        <s v="P0036"/>
        <s v="P0013"/>
        <s v="P0032"/>
      </sharedItems>
    </cacheField>
    <cacheField name="QTY" numFmtId="0">
      <sharedItems containsSemiMixedTypes="0" containsString="0" containsNumber="1" containsInteger="1" minValue="1" maxValue="20"/>
    </cacheField>
    <cacheField name="SALES TYPE" numFmtId="0">
      <sharedItems count="3">
        <s v="Wholesaler"/>
        <s v="Online"/>
        <s v="Retail Sales"/>
      </sharedItems>
    </cacheField>
    <cacheField name="PAYMENT MODE" numFmtId="0">
      <sharedItems count="2">
        <s v="Online"/>
        <s v="Cash"/>
      </sharedItems>
    </cacheField>
    <cacheField name="BUYING PRICE" numFmtId="165">
      <sharedItems containsSemiMixedTypes="0" containsString="0" containsNumber="1" containsInteger="1" minValue="10" maxValue="136"/>
    </cacheField>
    <cacheField name="SELLING PRICE" numFmtId="164">
      <sharedItems containsSemiMixedTypes="0" containsString="0" containsNumber="1" minValue="11.2" maxValue="224.4"/>
    </cacheField>
    <cacheField name="BUYING VALUE" numFmtId="165">
      <sharedItems containsSemiMixedTypes="0" containsString="0" containsNumber="1" containsInteger="1" minValue="10" maxValue="2720"/>
    </cacheField>
    <cacheField name="SELLING VALUE" numFmtId="164">
      <sharedItems containsSemiMixedTypes="0" containsString="0" containsNumber="1" minValue="11.2" maxValue="4039.2000000000003"/>
    </cacheField>
    <cacheField name="PROFIT" numFmtId="164">
      <sharedItems containsSemiMixedTypes="0" containsString="0" containsNumber="1" minValue="1.1999999999999993" maxValue="1591.2000000000003"/>
    </cacheField>
    <cacheField name="Profit Per Unit" numFmtId="164">
      <sharedItems containsSemiMixedTypes="0" containsString="0" containsNumber="1" minValue="1.1999999999999982" maxValue="88.40000000000002"/>
    </cacheField>
    <cacheField name="Months (DATE)" numFmtId="0" databaseField="0">
      <fieldGroup base="0">
        <rangePr groupBy="months" startDate="2023-01-01T00:00:00" endDate="2024-05-04T00:00:00"/>
        <groupItems count="14">
          <s v="&lt;01-01-2023"/>
          <s v="Jan"/>
          <s v="Feb"/>
          <s v="Mar"/>
          <s v="Apr"/>
          <s v="May"/>
          <s v="Jun"/>
          <s v="Jul"/>
          <s v="Aug"/>
          <s v="Sep"/>
          <s v="Oct"/>
          <s v="Nov"/>
          <s v="Dec"/>
          <s v="&gt;04-05-2024"/>
        </groupItems>
      </fieldGroup>
    </cacheField>
    <cacheField name="Quarters (DATE)" numFmtId="0" databaseField="0">
      <fieldGroup base="0">
        <rangePr groupBy="quarters" startDate="2023-01-01T00:00:00" endDate="2024-05-04T00:00:00"/>
        <groupItems count="6">
          <s v="&lt;01-01-2023"/>
          <s v="Qtr1"/>
          <s v="Qtr2"/>
          <s v="Qtr3"/>
          <s v="Qtr4"/>
          <s v="&gt;04-05-2024"/>
        </groupItems>
      </fieldGroup>
    </cacheField>
    <cacheField name="Years (DATE)" numFmtId="0" databaseField="0">
      <fieldGroup base="0">
        <rangePr groupBy="years" startDate="2023-01-01T00:00:00" endDate="2024-05-04T00:00:00"/>
        <groupItems count="4">
          <s v="&lt;01-01-2023"/>
          <s v="2023"/>
          <s v="2024"/>
          <s v="&gt;04-05-2024"/>
        </groupItems>
      </fieldGroup>
    </cacheField>
  </cacheFields>
  <extLst>
    <ext xmlns:x14="http://schemas.microsoft.com/office/spreadsheetml/2009/9/main" uri="{725AE2AE-9491-48be-B2B4-4EB974FC3084}">
      <x14:pivotCacheDefinition pivotCacheId="6714461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i" refreshedDate="45852.834033564817" createdVersion="8" refreshedVersion="8" minRefreshableVersion="3" recordCount="50" xr:uid="{9AC8B4C2-5629-49E3-9CF5-DC17F076DFCD}">
  <cacheSource type="worksheet">
    <worksheetSource name="catalogue"/>
  </cacheSource>
  <cacheFields count="6">
    <cacheField name="PRODUCT ID" numFmtId="0">
      <sharedItems/>
    </cacheField>
    <cacheField name="PRODUCT " numFmtId="0">
      <sharedItems/>
    </cacheField>
    <cacheField name="CATEGORY " numFmtId="0">
      <sharedItems count="5">
        <s v="Category01"/>
        <s v="Category02"/>
        <s v="Category03"/>
        <s v="Category04"/>
        <s v="Category05"/>
      </sharedItems>
    </cacheField>
    <cacheField name="UOM" numFmtId="0">
      <sharedItems/>
    </cacheField>
    <cacheField name="BUYING PRICE" numFmtId="44">
      <sharedItems containsSemiMixedTypes="0" containsString="0" containsNumber="1" containsInteger="1" minValue="10" maxValue="136"/>
    </cacheField>
    <cacheField name="SELLING PRICE" numFmtId="44">
      <sharedItems containsSemiMixedTypes="0" containsString="0" containsNumber="1" minValue="11.2" maxValue="224.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
  <r>
    <x v="0"/>
    <x v="0"/>
    <n v="10"/>
    <x v="0"/>
    <x v="0"/>
    <n v="136"/>
    <n v="153.68"/>
    <n v="1360"/>
    <n v="1536.8000000000002"/>
    <n v="176.80000000000018"/>
    <n v="17.680000000000017"/>
  </r>
  <r>
    <x v="1"/>
    <x v="1"/>
    <n v="2"/>
    <x v="1"/>
    <x v="1"/>
    <n v="44"/>
    <n v="58.08"/>
    <n v="88"/>
    <n v="116.16"/>
    <n v="28.159999999999997"/>
    <n v="14.079999999999998"/>
  </r>
  <r>
    <x v="2"/>
    <x v="2"/>
    <n v="2"/>
    <x v="2"/>
    <x v="1"/>
    <n v="123"/>
    <n v="140.22"/>
    <n v="246"/>
    <n v="280.44"/>
    <n v="34.44"/>
    <n v="17.22"/>
  </r>
  <r>
    <x v="3"/>
    <x v="3"/>
    <n v="11"/>
    <x v="2"/>
    <x v="0"/>
    <n v="12"/>
    <n v="17.52"/>
    <n v="132"/>
    <n v="192.72"/>
    <n v="60.72"/>
    <n v="5.52"/>
  </r>
  <r>
    <x v="4"/>
    <x v="1"/>
    <n v="18"/>
    <x v="1"/>
    <x v="1"/>
    <n v="44"/>
    <n v="58.08"/>
    <n v="792"/>
    <n v="1045.44"/>
    <n v="253.44000000000005"/>
    <n v="14.080000000000004"/>
  </r>
  <r>
    <x v="5"/>
    <x v="4"/>
    <n v="10"/>
    <x v="0"/>
    <x v="0"/>
    <n v="10"/>
    <n v="11.2"/>
    <n v="100"/>
    <n v="112"/>
    <n v="12"/>
    <n v="1.2"/>
  </r>
  <r>
    <x v="6"/>
    <x v="5"/>
    <n v="14"/>
    <x v="0"/>
    <x v="1"/>
    <n v="16"/>
    <n v="26.4"/>
    <n v="224"/>
    <n v="369.59999999999997"/>
    <n v="145.59999999999997"/>
    <n v="10.399999999999997"/>
  </r>
  <r>
    <x v="7"/>
    <x v="6"/>
    <n v="10"/>
    <x v="1"/>
    <x v="0"/>
    <n v="44"/>
    <n v="48.4"/>
    <n v="440"/>
    <n v="484"/>
    <n v="44"/>
    <n v="4.4000000000000004"/>
  </r>
  <r>
    <x v="8"/>
    <x v="7"/>
    <n v="16"/>
    <x v="0"/>
    <x v="1"/>
    <n v="124"/>
    <n v="163.68"/>
    <n v="1984"/>
    <n v="2618.88"/>
    <n v="634.88000000000011"/>
    <n v="39.680000000000007"/>
  </r>
  <r>
    <x v="9"/>
    <x v="8"/>
    <n v="14"/>
    <x v="0"/>
    <x v="1"/>
    <n v="10"/>
    <n v="11.3"/>
    <n v="140"/>
    <n v="158.20000000000002"/>
    <n v="18.200000000000017"/>
    <n v="1.3000000000000012"/>
  </r>
  <r>
    <x v="10"/>
    <x v="2"/>
    <n v="17"/>
    <x v="1"/>
    <x v="0"/>
    <n v="123"/>
    <n v="140.22"/>
    <n v="2091"/>
    <n v="2383.7399999999998"/>
    <n v="292.73999999999978"/>
    <n v="17.219999999999988"/>
  </r>
  <r>
    <x v="11"/>
    <x v="9"/>
    <n v="10"/>
    <x v="2"/>
    <x v="1"/>
    <n v="12"/>
    <n v="13.44"/>
    <n v="120"/>
    <n v="134.4"/>
    <n v="14.400000000000006"/>
    <n v="1.4400000000000006"/>
  </r>
  <r>
    <x v="12"/>
    <x v="10"/>
    <n v="8"/>
    <x v="2"/>
    <x v="1"/>
    <n v="136"/>
    <n v="183.6"/>
    <n v="1088"/>
    <n v="1468.8"/>
    <n v="380.79999999999995"/>
    <n v="47.599999999999994"/>
  </r>
  <r>
    <x v="13"/>
    <x v="9"/>
    <n v="12"/>
    <x v="1"/>
    <x v="0"/>
    <n v="12"/>
    <n v="13.44"/>
    <n v="144"/>
    <n v="161.28"/>
    <n v="17.28"/>
    <n v="1.4400000000000002"/>
  </r>
  <r>
    <x v="14"/>
    <x v="11"/>
    <n v="4"/>
    <x v="0"/>
    <x v="1"/>
    <n v="10"/>
    <n v="11.2"/>
    <n v="40"/>
    <n v="44.8"/>
    <n v="4.7999999999999972"/>
    <n v="1.1999999999999993"/>
  </r>
  <r>
    <x v="15"/>
    <x v="12"/>
    <n v="8"/>
    <x v="0"/>
    <x v="0"/>
    <n v="16"/>
    <n v="17.600000000000001"/>
    <n v="128"/>
    <n v="140.80000000000001"/>
    <n v="12.800000000000011"/>
    <n v="1.6000000000000014"/>
  </r>
  <r>
    <x v="16"/>
    <x v="13"/>
    <n v="4"/>
    <x v="1"/>
    <x v="1"/>
    <n v="105"/>
    <n v="153.30000000000001"/>
    <n v="420"/>
    <n v="613.20000000000005"/>
    <n v="193.20000000000005"/>
    <n v="48.300000000000011"/>
  </r>
  <r>
    <x v="17"/>
    <x v="14"/>
    <n v="19"/>
    <x v="0"/>
    <x v="0"/>
    <n v="133"/>
    <n v="187.53"/>
    <n v="2527"/>
    <n v="3563.07"/>
    <n v="1036.0700000000002"/>
    <n v="54.530000000000008"/>
  </r>
  <r>
    <x v="18"/>
    <x v="15"/>
    <n v="3"/>
    <x v="0"/>
    <x v="1"/>
    <n v="16"/>
    <n v="21.12"/>
    <n v="48"/>
    <n v="63.36"/>
    <n v="15.36"/>
    <n v="5.12"/>
  </r>
  <r>
    <x v="19"/>
    <x v="7"/>
    <n v="14"/>
    <x v="1"/>
    <x v="1"/>
    <n v="124"/>
    <n v="163.68"/>
    <n v="1736"/>
    <n v="2291.52"/>
    <n v="555.52"/>
    <n v="39.68"/>
  </r>
  <r>
    <x v="20"/>
    <x v="16"/>
    <n v="2"/>
    <x v="2"/>
    <x v="0"/>
    <n v="98"/>
    <n v="110.74"/>
    <n v="196"/>
    <n v="221.48"/>
    <n v="25.47999999999999"/>
    <n v="12.739999999999995"/>
  </r>
  <r>
    <x v="21"/>
    <x v="12"/>
    <n v="7"/>
    <x v="2"/>
    <x v="1"/>
    <n v="16"/>
    <n v="17.600000000000001"/>
    <n v="112"/>
    <n v="123.20000000000002"/>
    <n v="11.200000000000017"/>
    <n v="1.6000000000000025"/>
  </r>
  <r>
    <x v="22"/>
    <x v="17"/>
    <n v="4"/>
    <x v="1"/>
    <x v="1"/>
    <n v="44"/>
    <n v="50.16"/>
    <n v="176"/>
    <n v="200.64"/>
    <n v="24.639999999999986"/>
    <n v="6.1599999999999966"/>
  </r>
  <r>
    <x v="23"/>
    <x v="18"/>
    <n v="20"/>
    <x v="0"/>
    <x v="0"/>
    <n v="133"/>
    <n v="146.30000000000001"/>
    <n v="2660"/>
    <n v="2926"/>
    <n v="266"/>
    <n v="13.3"/>
  </r>
  <r>
    <x v="24"/>
    <x v="19"/>
    <n v="15"/>
    <x v="0"/>
    <x v="1"/>
    <n v="123"/>
    <n v="173.43"/>
    <n v="1845"/>
    <n v="2601.4500000000003"/>
    <n v="756.45000000000027"/>
    <n v="50.430000000000021"/>
  </r>
  <r>
    <x v="25"/>
    <x v="20"/>
    <n v="2"/>
    <x v="1"/>
    <x v="0"/>
    <n v="44"/>
    <n v="72.599999999999994"/>
    <n v="88"/>
    <n v="145.19999999999999"/>
    <n v="57.199999999999989"/>
    <n v="28.599999999999994"/>
  </r>
  <r>
    <x v="26"/>
    <x v="7"/>
    <n v="9"/>
    <x v="0"/>
    <x v="1"/>
    <n v="124"/>
    <n v="163.68"/>
    <n v="1116"/>
    <n v="1473.1200000000001"/>
    <n v="357.12000000000012"/>
    <n v="39.680000000000014"/>
  </r>
  <r>
    <x v="27"/>
    <x v="21"/>
    <n v="6"/>
    <x v="0"/>
    <x v="0"/>
    <n v="105"/>
    <n v="117.6"/>
    <n v="630"/>
    <n v="705.59999999999991"/>
    <n v="75.599999999999909"/>
    <n v="12.599999999999985"/>
  </r>
  <r>
    <x v="28"/>
    <x v="10"/>
    <n v="8"/>
    <x v="1"/>
    <x v="1"/>
    <n v="136"/>
    <n v="183.6"/>
    <n v="1088"/>
    <n v="1468.8"/>
    <n v="380.79999999999995"/>
    <n v="47.599999999999994"/>
  </r>
  <r>
    <x v="29"/>
    <x v="1"/>
    <n v="12"/>
    <x v="2"/>
    <x v="1"/>
    <n v="44"/>
    <n v="58.08"/>
    <n v="528"/>
    <n v="696.96"/>
    <n v="168.96000000000004"/>
    <n v="14.080000000000004"/>
  </r>
  <r>
    <x v="30"/>
    <x v="22"/>
    <n v="13"/>
    <x v="2"/>
    <x v="0"/>
    <n v="105"/>
    <n v="117.6"/>
    <n v="1365"/>
    <n v="1528.8"/>
    <n v="163.79999999999995"/>
    <n v="12.599999999999996"/>
  </r>
  <r>
    <x v="31"/>
    <x v="23"/>
    <n v="14"/>
    <x v="1"/>
    <x v="1"/>
    <n v="71"/>
    <n v="95.85"/>
    <n v="994"/>
    <n v="1341.8999999999999"/>
    <n v="347.89999999999986"/>
    <n v="24.849999999999991"/>
  </r>
  <r>
    <x v="32"/>
    <x v="24"/>
    <n v="2"/>
    <x v="0"/>
    <x v="1"/>
    <n v="124"/>
    <n v="204.60000000000002"/>
    <n v="248"/>
    <n v="409.20000000000005"/>
    <n v="161.20000000000005"/>
    <n v="80.600000000000023"/>
  </r>
  <r>
    <x v="33"/>
    <x v="25"/>
    <n v="19"/>
    <x v="0"/>
    <x v="0"/>
    <n v="16"/>
    <n v="18.240000000000002"/>
    <n v="304"/>
    <n v="346.56000000000006"/>
    <n v="42.560000000000059"/>
    <n v="2.2400000000000033"/>
  </r>
  <r>
    <x v="34"/>
    <x v="26"/>
    <n v="19"/>
    <x v="1"/>
    <x v="1"/>
    <n v="10"/>
    <n v="14.600000000000001"/>
    <n v="190"/>
    <n v="277.40000000000003"/>
    <n v="87.400000000000034"/>
    <n v="4.6000000000000014"/>
  </r>
  <r>
    <x v="35"/>
    <x v="24"/>
    <n v="7"/>
    <x v="0"/>
    <x v="0"/>
    <n v="124"/>
    <n v="204.60000000000002"/>
    <n v="868"/>
    <n v="1432.2000000000003"/>
    <n v="564.20000000000027"/>
    <n v="80.600000000000037"/>
  </r>
  <r>
    <x v="36"/>
    <x v="5"/>
    <n v="14"/>
    <x v="0"/>
    <x v="1"/>
    <n v="16"/>
    <n v="26.4"/>
    <n v="224"/>
    <n v="369.59999999999997"/>
    <n v="145.59999999999997"/>
    <n v="10.399999999999997"/>
  </r>
  <r>
    <x v="37"/>
    <x v="20"/>
    <n v="7"/>
    <x v="1"/>
    <x v="0"/>
    <n v="44"/>
    <n v="72.599999999999994"/>
    <n v="308"/>
    <n v="508.19999999999993"/>
    <n v="200.19999999999993"/>
    <n v="28.599999999999991"/>
  </r>
  <r>
    <x v="38"/>
    <x v="27"/>
    <n v="10"/>
    <x v="2"/>
    <x v="1"/>
    <n v="133"/>
    <n v="194.18"/>
    <n v="1330"/>
    <n v="1941.8000000000002"/>
    <n v="611.80000000000018"/>
    <n v="61.180000000000021"/>
  </r>
  <r>
    <x v="39"/>
    <x v="26"/>
    <n v="18"/>
    <x v="2"/>
    <x v="1"/>
    <n v="10"/>
    <n v="14.600000000000001"/>
    <n v="180"/>
    <n v="262.8"/>
    <n v="82.800000000000011"/>
    <n v="4.6000000000000005"/>
  </r>
  <r>
    <x v="40"/>
    <x v="18"/>
    <n v="13"/>
    <x v="1"/>
    <x v="0"/>
    <n v="133"/>
    <n v="146.30000000000001"/>
    <n v="1729"/>
    <n v="1901.9"/>
    <n v="172.90000000000009"/>
    <n v="13.300000000000008"/>
  </r>
  <r>
    <x v="41"/>
    <x v="28"/>
    <n v="12"/>
    <x v="0"/>
    <x v="1"/>
    <n v="124"/>
    <n v="140.12"/>
    <n v="1488"/>
    <n v="1681.44"/>
    <n v="193.44000000000005"/>
    <n v="16.120000000000005"/>
  </r>
  <r>
    <x v="42"/>
    <x v="29"/>
    <n v="5"/>
    <x v="0"/>
    <x v="1"/>
    <n v="123"/>
    <n v="179.58"/>
    <n v="615"/>
    <n v="897.90000000000009"/>
    <n v="282.90000000000009"/>
    <n v="56.58000000000002"/>
  </r>
  <r>
    <x v="43"/>
    <x v="28"/>
    <n v="9"/>
    <x v="1"/>
    <x v="0"/>
    <n v="124"/>
    <n v="140.12"/>
    <n v="1116"/>
    <n v="1261.08"/>
    <n v="145.07999999999993"/>
    <n v="16.11999999999999"/>
  </r>
  <r>
    <x v="44"/>
    <x v="22"/>
    <n v="13"/>
    <x v="0"/>
    <x v="1"/>
    <n v="105"/>
    <n v="117.6"/>
    <n v="1365"/>
    <n v="1528.8"/>
    <n v="163.79999999999995"/>
    <n v="12.599999999999996"/>
  </r>
  <r>
    <x v="45"/>
    <x v="30"/>
    <n v="3"/>
    <x v="0"/>
    <x v="0"/>
    <n v="10"/>
    <n v="11.2"/>
    <n v="30"/>
    <n v="33.599999999999994"/>
    <n v="3.5999999999999943"/>
    <n v="1.1999999999999982"/>
  </r>
  <r>
    <x v="46"/>
    <x v="8"/>
    <n v="12"/>
    <x v="1"/>
    <x v="1"/>
    <n v="10"/>
    <n v="11.3"/>
    <n v="120"/>
    <n v="135.60000000000002"/>
    <n v="15.600000000000023"/>
    <n v="1.3000000000000018"/>
  </r>
  <r>
    <x v="47"/>
    <x v="31"/>
    <n v="7"/>
    <x v="2"/>
    <x v="0"/>
    <n v="12"/>
    <n v="16.920000000000002"/>
    <n v="84"/>
    <n v="118.44000000000001"/>
    <n v="34.440000000000012"/>
    <n v="4.9200000000000017"/>
  </r>
  <r>
    <x v="48"/>
    <x v="32"/>
    <n v="15"/>
    <x v="2"/>
    <x v="1"/>
    <n v="123"/>
    <n v="135.30000000000001"/>
    <n v="1845"/>
    <n v="2029.5000000000002"/>
    <n v="184.50000000000023"/>
    <n v="12.300000000000015"/>
  </r>
  <r>
    <x v="49"/>
    <x v="30"/>
    <n v="8"/>
    <x v="1"/>
    <x v="1"/>
    <n v="10"/>
    <n v="11.2"/>
    <n v="80"/>
    <n v="89.6"/>
    <n v="9.5999999999999943"/>
    <n v="1.1999999999999993"/>
  </r>
  <r>
    <x v="50"/>
    <x v="19"/>
    <n v="5"/>
    <x v="0"/>
    <x v="0"/>
    <n v="123"/>
    <n v="173.43"/>
    <n v="615"/>
    <n v="867.15000000000009"/>
    <n v="252.15000000000009"/>
    <n v="50.430000000000021"/>
  </r>
  <r>
    <x v="51"/>
    <x v="12"/>
    <n v="20"/>
    <x v="0"/>
    <x v="1"/>
    <n v="16"/>
    <n v="17.600000000000001"/>
    <n v="320"/>
    <n v="352"/>
    <n v="32"/>
    <n v="1.6"/>
  </r>
  <r>
    <x v="52"/>
    <x v="6"/>
    <n v="10"/>
    <x v="1"/>
    <x v="1"/>
    <n v="44"/>
    <n v="48.4"/>
    <n v="440"/>
    <n v="484"/>
    <n v="44"/>
    <n v="4.4000000000000004"/>
  </r>
  <r>
    <x v="53"/>
    <x v="5"/>
    <n v="12"/>
    <x v="0"/>
    <x v="0"/>
    <n v="16"/>
    <n v="26.4"/>
    <n v="192"/>
    <n v="316.79999999999995"/>
    <n v="124.79999999999995"/>
    <n v="10.399999999999997"/>
  </r>
  <r>
    <x v="54"/>
    <x v="3"/>
    <n v="5"/>
    <x v="0"/>
    <x v="1"/>
    <n v="12"/>
    <n v="17.52"/>
    <n v="60"/>
    <n v="87.6"/>
    <n v="27.599999999999994"/>
    <n v="5.5199999999999987"/>
  </r>
  <r>
    <x v="55"/>
    <x v="5"/>
    <n v="3"/>
    <x v="1"/>
    <x v="0"/>
    <n v="16"/>
    <n v="26.4"/>
    <n v="48"/>
    <n v="79.199999999999989"/>
    <n v="31.199999999999989"/>
    <n v="10.399999999999997"/>
  </r>
  <r>
    <x v="56"/>
    <x v="33"/>
    <n v="8"/>
    <x v="2"/>
    <x v="1"/>
    <n v="10"/>
    <n v="14.100000000000001"/>
    <n v="80"/>
    <n v="112.80000000000001"/>
    <n v="32.800000000000011"/>
    <n v="4.1000000000000014"/>
  </r>
  <r>
    <x v="57"/>
    <x v="0"/>
    <n v="7"/>
    <x v="2"/>
    <x v="0"/>
    <n v="136"/>
    <n v="153.68"/>
    <n v="952"/>
    <n v="1075.76"/>
    <n v="123.75999999999999"/>
    <n v="17.68"/>
  </r>
  <r>
    <x v="58"/>
    <x v="15"/>
    <n v="6"/>
    <x v="1"/>
    <x v="1"/>
    <n v="16"/>
    <n v="21.12"/>
    <n v="96"/>
    <n v="126.72"/>
    <n v="30.72"/>
    <n v="5.12"/>
  </r>
  <r>
    <x v="59"/>
    <x v="32"/>
    <n v="1"/>
    <x v="0"/>
    <x v="1"/>
    <n v="123"/>
    <n v="135.30000000000001"/>
    <n v="123"/>
    <n v="135.30000000000001"/>
    <n v="12.300000000000011"/>
    <n v="12.300000000000011"/>
  </r>
  <r>
    <x v="60"/>
    <x v="23"/>
    <n v="14"/>
    <x v="0"/>
    <x v="0"/>
    <n v="71"/>
    <n v="95.85"/>
    <n v="994"/>
    <n v="1341.8999999999999"/>
    <n v="347.89999999999986"/>
    <n v="24.849999999999991"/>
  </r>
  <r>
    <x v="61"/>
    <x v="23"/>
    <n v="20"/>
    <x v="1"/>
    <x v="1"/>
    <n v="71"/>
    <n v="95.85"/>
    <n v="1420"/>
    <n v="1917"/>
    <n v="497"/>
    <n v="24.85"/>
  </r>
  <r>
    <x v="62"/>
    <x v="22"/>
    <n v="13"/>
    <x v="0"/>
    <x v="1"/>
    <n v="105"/>
    <n v="117.6"/>
    <n v="1365"/>
    <n v="1528.8"/>
    <n v="163.79999999999995"/>
    <n v="12.599999999999996"/>
  </r>
  <r>
    <x v="63"/>
    <x v="34"/>
    <n v="10"/>
    <x v="0"/>
    <x v="0"/>
    <n v="98"/>
    <n v="132.30000000000001"/>
    <n v="980"/>
    <n v="1323"/>
    <n v="343"/>
    <n v="34.299999999999997"/>
  </r>
  <r>
    <x v="64"/>
    <x v="35"/>
    <n v="20"/>
    <x v="1"/>
    <x v="1"/>
    <n v="136"/>
    <n v="179.52"/>
    <n v="2720"/>
    <n v="3590.4"/>
    <n v="870.40000000000009"/>
    <n v="43.52"/>
  </r>
  <r>
    <x v="65"/>
    <x v="10"/>
    <n v="18"/>
    <x v="2"/>
    <x v="0"/>
    <n v="136"/>
    <n v="183.6"/>
    <n v="2448"/>
    <n v="3304.7999999999997"/>
    <n v="856.79999999999973"/>
    <n v="47.599999999999987"/>
  </r>
  <r>
    <x v="66"/>
    <x v="25"/>
    <n v="20"/>
    <x v="2"/>
    <x v="1"/>
    <n v="16"/>
    <n v="18.240000000000002"/>
    <n v="320"/>
    <n v="364.80000000000007"/>
    <n v="44.800000000000068"/>
    <n v="2.2400000000000033"/>
  </r>
  <r>
    <x v="67"/>
    <x v="36"/>
    <n v="3"/>
    <x v="1"/>
    <x v="0"/>
    <n v="63"/>
    <n v="69.3"/>
    <n v="189"/>
    <n v="207.89999999999998"/>
    <n v="18.899999999999977"/>
    <n v="6.2999999999999927"/>
  </r>
  <r>
    <x v="68"/>
    <x v="37"/>
    <n v="17"/>
    <x v="0"/>
    <x v="1"/>
    <n v="10"/>
    <n v="13.5"/>
    <n v="170"/>
    <n v="229.5"/>
    <n v="59.5"/>
    <n v="3.5"/>
  </r>
  <r>
    <x v="69"/>
    <x v="38"/>
    <n v="13"/>
    <x v="0"/>
    <x v="1"/>
    <n v="98"/>
    <n v="129.36000000000001"/>
    <n v="1274"/>
    <n v="1681.6800000000003"/>
    <n v="407.68000000000029"/>
    <n v="31.360000000000021"/>
  </r>
  <r>
    <x v="70"/>
    <x v="25"/>
    <n v="8"/>
    <x v="1"/>
    <x v="0"/>
    <n v="16"/>
    <n v="18.240000000000002"/>
    <n v="128"/>
    <n v="145.92000000000002"/>
    <n v="17.920000000000016"/>
    <n v="2.240000000000002"/>
  </r>
  <r>
    <x v="71"/>
    <x v="39"/>
    <n v="6"/>
    <x v="0"/>
    <x v="1"/>
    <n v="71"/>
    <n v="79.52"/>
    <n v="426"/>
    <n v="477.12"/>
    <n v="51.120000000000005"/>
    <n v="8.5200000000000014"/>
  </r>
  <r>
    <x v="72"/>
    <x v="19"/>
    <n v="1"/>
    <x v="0"/>
    <x v="1"/>
    <n v="123"/>
    <n v="173.43"/>
    <n v="123"/>
    <n v="173.43"/>
    <n v="50.430000000000007"/>
    <n v="50.430000000000007"/>
  </r>
  <r>
    <x v="73"/>
    <x v="23"/>
    <n v="13"/>
    <x v="1"/>
    <x v="0"/>
    <n v="71"/>
    <n v="95.85"/>
    <n v="923"/>
    <n v="1246.05"/>
    <n v="323.04999999999995"/>
    <n v="24.849999999999998"/>
  </r>
  <r>
    <x v="74"/>
    <x v="31"/>
    <n v="16"/>
    <x v="2"/>
    <x v="1"/>
    <n v="12"/>
    <n v="16.920000000000002"/>
    <n v="192"/>
    <n v="270.72000000000003"/>
    <n v="78.720000000000027"/>
    <n v="4.9200000000000017"/>
  </r>
  <r>
    <x v="75"/>
    <x v="40"/>
    <n v="4"/>
    <x v="2"/>
    <x v="0"/>
    <n v="98"/>
    <n v="161.69999999999999"/>
    <n v="392"/>
    <n v="646.79999999999995"/>
    <n v="254.79999999999995"/>
    <n v="63.699999999999989"/>
  </r>
  <r>
    <x v="76"/>
    <x v="19"/>
    <n v="19"/>
    <x v="1"/>
    <x v="1"/>
    <n v="123"/>
    <n v="173.43"/>
    <n v="2337"/>
    <n v="3295.17"/>
    <n v="958.17000000000007"/>
    <n v="50.430000000000007"/>
  </r>
  <r>
    <x v="77"/>
    <x v="21"/>
    <n v="4"/>
    <x v="0"/>
    <x v="0"/>
    <n v="105"/>
    <n v="117.6"/>
    <n v="420"/>
    <n v="470.4"/>
    <n v="50.399999999999977"/>
    <n v="12.599999999999994"/>
  </r>
  <r>
    <x v="78"/>
    <x v="24"/>
    <n v="8"/>
    <x v="0"/>
    <x v="1"/>
    <n v="124"/>
    <n v="204.60000000000002"/>
    <n v="992"/>
    <n v="1636.8000000000002"/>
    <n v="644.80000000000018"/>
    <n v="80.600000000000023"/>
  </r>
  <r>
    <x v="79"/>
    <x v="41"/>
    <n v="9"/>
    <x v="1"/>
    <x v="1"/>
    <n v="71"/>
    <n v="80.23"/>
    <n v="639"/>
    <n v="722.07"/>
    <n v="83.07000000000005"/>
    <n v="9.2300000000000058"/>
  </r>
  <r>
    <x v="80"/>
    <x v="42"/>
    <n v="14"/>
    <x v="0"/>
    <x v="0"/>
    <n v="124"/>
    <n v="167.4"/>
    <n v="1736"/>
    <n v="2343.6"/>
    <n v="607.59999999999991"/>
    <n v="43.399999999999991"/>
  </r>
  <r>
    <x v="81"/>
    <x v="31"/>
    <n v="19"/>
    <x v="0"/>
    <x v="1"/>
    <n v="12"/>
    <n v="16.920000000000002"/>
    <n v="228"/>
    <n v="321.48"/>
    <n v="93.480000000000018"/>
    <n v="4.9200000000000008"/>
  </r>
  <r>
    <x v="82"/>
    <x v="20"/>
    <n v="18"/>
    <x v="1"/>
    <x v="1"/>
    <n v="44"/>
    <n v="72.599999999999994"/>
    <n v="792"/>
    <n v="1306.8"/>
    <n v="514.79999999999995"/>
    <n v="28.599999999999998"/>
  </r>
  <r>
    <x v="83"/>
    <x v="34"/>
    <n v="4"/>
    <x v="2"/>
    <x v="0"/>
    <n v="98"/>
    <n v="132.30000000000001"/>
    <n v="392"/>
    <n v="529.20000000000005"/>
    <n v="137.20000000000005"/>
    <n v="34.300000000000011"/>
  </r>
  <r>
    <x v="84"/>
    <x v="26"/>
    <n v="12"/>
    <x v="2"/>
    <x v="1"/>
    <n v="10"/>
    <n v="14.600000000000001"/>
    <n v="120"/>
    <n v="175.20000000000002"/>
    <n v="55.200000000000017"/>
    <n v="4.6000000000000014"/>
  </r>
  <r>
    <x v="85"/>
    <x v="23"/>
    <n v="18"/>
    <x v="1"/>
    <x v="0"/>
    <n v="71"/>
    <n v="95.85"/>
    <n v="1278"/>
    <n v="1725.3"/>
    <n v="447.29999999999995"/>
    <n v="24.849999999999998"/>
  </r>
  <r>
    <x v="86"/>
    <x v="15"/>
    <n v="6"/>
    <x v="0"/>
    <x v="1"/>
    <n v="16"/>
    <n v="21.12"/>
    <n v="96"/>
    <n v="126.72"/>
    <n v="30.72"/>
    <n v="5.12"/>
  </r>
  <r>
    <x v="87"/>
    <x v="43"/>
    <n v="14"/>
    <x v="0"/>
    <x v="0"/>
    <n v="12"/>
    <n v="13.44"/>
    <n v="168"/>
    <n v="188.16"/>
    <n v="20.159999999999997"/>
    <n v="1.4399999999999997"/>
  </r>
  <r>
    <x v="88"/>
    <x v="44"/>
    <n v="13"/>
    <x v="1"/>
    <x v="1"/>
    <n v="105"/>
    <n v="148.05000000000001"/>
    <n v="1365"/>
    <n v="1924.65"/>
    <n v="559.65000000000009"/>
    <n v="43.050000000000004"/>
  </r>
  <r>
    <x v="89"/>
    <x v="22"/>
    <n v="17"/>
    <x v="0"/>
    <x v="1"/>
    <n v="105"/>
    <n v="117.6"/>
    <n v="1785"/>
    <n v="1999.1999999999998"/>
    <n v="214.19999999999982"/>
    <n v="12.599999999999989"/>
  </r>
  <r>
    <x v="90"/>
    <x v="30"/>
    <n v="13"/>
    <x v="0"/>
    <x v="0"/>
    <n v="10"/>
    <n v="11.2"/>
    <n v="130"/>
    <n v="145.6"/>
    <n v="15.599999999999994"/>
    <n v="1.1999999999999995"/>
  </r>
  <r>
    <x v="91"/>
    <x v="43"/>
    <n v="19"/>
    <x v="1"/>
    <x v="1"/>
    <n v="12"/>
    <n v="13.44"/>
    <n v="228"/>
    <n v="255.35999999999999"/>
    <n v="27.359999999999985"/>
    <n v="1.4399999999999993"/>
  </r>
  <r>
    <x v="92"/>
    <x v="16"/>
    <n v="11"/>
    <x v="2"/>
    <x v="1"/>
    <n v="98"/>
    <n v="110.74"/>
    <n v="1078"/>
    <n v="1218.1399999999999"/>
    <n v="140.13999999999987"/>
    <n v="12.739999999999988"/>
  </r>
  <r>
    <x v="93"/>
    <x v="23"/>
    <n v="15"/>
    <x v="2"/>
    <x v="0"/>
    <n v="71"/>
    <n v="95.85"/>
    <n v="1065"/>
    <n v="1437.75"/>
    <n v="372.75"/>
    <n v="24.85"/>
  </r>
  <r>
    <x v="94"/>
    <x v="42"/>
    <n v="11"/>
    <x v="1"/>
    <x v="1"/>
    <n v="124"/>
    <n v="167.4"/>
    <n v="1364"/>
    <n v="1841.4"/>
    <n v="477.40000000000009"/>
    <n v="43.400000000000006"/>
  </r>
  <r>
    <x v="95"/>
    <x v="12"/>
    <n v="7"/>
    <x v="0"/>
    <x v="0"/>
    <n v="16"/>
    <n v="17.600000000000001"/>
    <n v="112"/>
    <n v="123.20000000000002"/>
    <n v="11.200000000000017"/>
    <n v="1.6000000000000025"/>
  </r>
  <r>
    <x v="96"/>
    <x v="34"/>
    <n v="10"/>
    <x v="0"/>
    <x v="1"/>
    <n v="98"/>
    <n v="132.30000000000001"/>
    <n v="980"/>
    <n v="1323"/>
    <n v="343"/>
    <n v="34.299999999999997"/>
  </r>
  <r>
    <x v="97"/>
    <x v="25"/>
    <n v="7"/>
    <x v="1"/>
    <x v="0"/>
    <n v="16"/>
    <n v="18.240000000000002"/>
    <n v="112"/>
    <n v="127.68"/>
    <n v="15.680000000000007"/>
    <n v="2.2400000000000011"/>
  </r>
  <r>
    <x v="98"/>
    <x v="8"/>
    <n v="4"/>
    <x v="0"/>
    <x v="1"/>
    <n v="10"/>
    <n v="11.3"/>
    <n v="40"/>
    <n v="45.2"/>
    <n v="5.2000000000000028"/>
    <n v="1.3000000000000007"/>
  </r>
  <r>
    <x v="99"/>
    <x v="29"/>
    <n v="6"/>
    <x v="0"/>
    <x v="1"/>
    <n v="123"/>
    <n v="179.58"/>
    <n v="738"/>
    <n v="1077.48"/>
    <n v="339.48"/>
    <n v="56.580000000000005"/>
  </r>
  <r>
    <x v="100"/>
    <x v="38"/>
    <n v="4"/>
    <x v="1"/>
    <x v="0"/>
    <n v="98"/>
    <n v="129.36000000000001"/>
    <n v="392"/>
    <n v="517.44000000000005"/>
    <n v="125.44000000000005"/>
    <n v="31.360000000000014"/>
  </r>
  <r>
    <x v="101"/>
    <x v="10"/>
    <n v="9"/>
    <x v="2"/>
    <x v="1"/>
    <n v="136"/>
    <n v="183.6"/>
    <n v="1224"/>
    <n v="1652.3999999999999"/>
    <n v="428.39999999999986"/>
    <n v="47.599999999999987"/>
  </r>
  <r>
    <x v="102"/>
    <x v="12"/>
    <n v="9"/>
    <x v="2"/>
    <x v="1"/>
    <n v="16"/>
    <n v="17.600000000000001"/>
    <n v="144"/>
    <n v="158.4"/>
    <n v="14.400000000000006"/>
    <n v="1.6000000000000005"/>
  </r>
  <r>
    <x v="103"/>
    <x v="31"/>
    <n v="2"/>
    <x v="1"/>
    <x v="0"/>
    <n v="12"/>
    <n v="16.920000000000002"/>
    <n v="24"/>
    <n v="33.840000000000003"/>
    <n v="9.8400000000000034"/>
    <n v="4.9200000000000017"/>
  </r>
  <r>
    <x v="104"/>
    <x v="31"/>
    <n v="15"/>
    <x v="0"/>
    <x v="1"/>
    <n v="12"/>
    <n v="16.920000000000002"/>
    <n v="180"/>
    <n v="253.8"/>
    <n v="73.800000000000011"/>
    <n v="4.9200000000000008"/>
  </r>
  <r>
    <x v="105"/>
    <x v="20"/>
    <n v="3"/>
    <x v="0"/>
    <x v="0"/>
    <n v="44"/>
    <n v="72.599999999999994"/>
    <n v="132"/>
    <n v="217.79999999999998"/>
    <n v="85.799999999999983"/>
    <n v="28.599999999999994"/>
  </r>
  <r>
    <x v="106"/>
    <x v="20"/>
    <n v="14"/>
    <x v="1"/>
    <x v="1"/>
    <n v="44"/>
    <n v="72.599999999999994"/>
    <n v="616"/>
    <n v="1016.3999999999999"/>
    <n v="400.39999999999986"/>
    <n v="28.599999999999991"/>
  </r>
  <r>
    <x v="107"/>
    <x v="10"/>
    <n v="3"/>
    <x v="0"/>
    <x v="0"/>
    <n v="136"/>
    <n v="183.6"/>
    <n v="408"/>
    <n v="550.79999999999995"/>
    <n v="142.79999999999995"/>
    <n v="47.599999999999987"/>
  </r>
  <r>
    <x v="108"/>
    <x v="3"/>
    <n v="19"/>
    <x v="0"/>
    <x v="1"/>
    <n v="12"/>
    <n v="17.52"/>
    <n v="228"/>
    <n v="332.88"/>
    <n v="104.88"/>
    <n v="5.52"/>
  </r>
  <r>
    <x v="109"/>
    <x v="14"/>
    <n v="2"/>
    <x v="1"/>
    <x v="1"/>
    <n v="133"/>
    <n v="187.53"/>
    <n v="266"/>
    <n v="375.06"/>
    <n v="109.06"/>
    <n v="54.53"/>
  </r>
  <r>
    <x v="110"/>
    <x v="35"/>
    <n v="8"/>
    <x v="2"/>
    <x v="0"/>
    <n v="136"/>
    <n v="179.52"/>
    <n v="1088"/>
    <n v="1436.16"/>
    <n v="348.16000000000008"/>
    <n v="43.52000000000001"/>
  </r>
  <r>
    <x v="111"/>
    <x v="32"/>
    <n v="10"/>
    <x v="2"/>
    <x v="1"/>
    <n v="123"/>
    <n v="135.30000000000001"/>
    <n v="1230"/>
    <n v="1353"/>
    <n v="123"/>
    <n v="12.3"/>
  </r>
  <r>
    <x v="112"/>
    <x v="6"/>
    <n v="12"/>
    <x v="1"/>
    <x v="1"/>
    <n v="44"/>
    <n v="48.4"/>
    <n v="528"/>
    <n v="580.79999999999995"/>
    <n v="52.799999999999955"/>
    <n v="4.3999999999999959"/>
  </r>
  <r>
    <x v="113"/>
    <x v="7"/>
    <n v="13"/>
    <x v="0"/>
    <x v="0"/>
    <n v="124"/>
    <n v="163.68"/>
    <n v="1612"/>
    <n v="2127.84"/>
    <n v="515.84000000000015"/>
    <n v="39.680000000000014"/>
  </r>
  <r>
    <x v="114"/>
    <x v="45"/>
    <n v="12"/>
    <x v="0"/>
    <x v="1"/>
    <n v="71"/>
    <n v="79.52"/>
    <n v="852"/>
    <n v="954.24"/>
    <n v="102.24000000000001"/>
    <n v="8.5200000000000014"/>
  </r>
  <r>
    <x v="115"/>
    <x v="26"/>
    <n v="18"/>
    <x v="1"/>
    <x v="0"/>
    <n v="10"/>
    <n v="14.600000000000001"/>
    <n v="180"/>
    <n v="262.8"/>
    <n v="82.800000000000011"/>
    <n v="4.6000000000000005"/>
  </r>
  <r>
    <x v="116"/>
    <x v="23"/>
    <n v="13"/>
    <x v="0"/>
    <x v="1"/>
    <n v="71"/>
    <n v="95.85"/>
    <n v="923"/>
    <n v="1246.05"/>
    <n v="323.04999999999995"/>
    <n v="24.849999999999998"/>
  </r>
  <r>
    <x v="117"/>
    <x v="44"/>
    <n v="4"/>
    <x v="0"/>
    <x v="0"/>
    <n v="105"/>
    <n v="148.05000000000001"/>
    <n v="420"/>
    <n v="592.20000000000005"/>
    <n v="172.20000000000005"/>
    <n v="43.050000000000011"/>
  </r>
  <r>
    <x v="118"/>
    <x v="3"/>
    <n v="9"/>
    <x v="1"/>
    <x v="1"/>
    <n v="12"/>
    <n v="17.52"/>
    <n v="108"/>
    <n v="157.68"/>
    <n v="49.680000000000007"/>
    <n v="5.5200000000000005"/>
  </r>
  <r>
    <x v="119"/>
    <x v="21"/>
    <n v="1"/>
    <x v="2"/>
    <x v="1"/>
    <n v="105"/>
    <n v="117.6"/>
    <n v="105"/>
    <n v="117.6"/>
    <n v="12.599999999999994"/>
    <n v="12.599999999999994"/>
  </r>
  <r>
    <x v="120"/>
    <x v="27"/>
    <n v="3"/>
    <x v="2"/>
    <x v="0"/>
    <n v="133"/>
    <n v="194.18"/>
    <n v="399"/>
    <n v="582.54"/>
    <n v="183.53999999999996"/>
    <n v="61.179999999999986"/>
  </r>
  <r>
    <x v="121"/>
    <x v="28"/>
    <n v="19"/>
    <x v="1"/>
    <x v="1"/>
    <n v="124"/>
    <n v="140.12"/>
    <n v="2356"/>
    <n v="2662.28"/>
    <n v="306.2800000000002"/>
    <n v="16.120000000000012"/>
  </r>
  <r>
    <x v="122"/>
    <x v="0"/>
    <n v="6"/>
    <x v="0"/>
    <x v="1"/>
    <n v="136"/>
    <n v="153.68"/>
    <n v="816"/>
    <n v="922.08"/>
    <n v="106.08000000000004"/>
    <n v="17.680000000000007"/>
  </r>
  <r>
    <x v="123"/>
    <x v="35"/>
    <n v="2"/>
    <x v="0"/>
    <x v="0"/>
    <n v="136"/>
    <n v="179.52"/>
    <n v="272"/>
    <n v="359.04"/>
    <n v="87.04000000000002"/>
    <n v="43.52000000000001"/>
  </r>
  <r>
    <x v="124"/>
    <x v="20"/>
    <n v="14"/>
    <x v="1"/>
    <x v="1"/>
    <n v="44"/>
    <n v="72.599999999999994"/>
    <n v="616"/>
    <n v="1016.3999999999999"/>
    <n v="400.39999999999986"/>
    <n v="28.599999999999991"/>
  </r>
  <r>
    <x v="125"/>
    <x v="36"/>
    <n v="13"/>
    <x v="0"/>
    <x v="0"/>
    <n v="63"/>
    <n v="69.3"/>
    <n v="819"/>
    <n v="900.9"/>
    <n v="81.899999999999977"/>
    <n v="6.299999999999998"/>
  </r>
  <r>
    <x v="126"/>
    <x v="37"/>
    <n v="8"/>
    <x v="0"/>
    <x v="1"/>
    <n v="10"/>
    <n v="13.5"/>
    <n v="80"/>
    <n v="108"/>
    <n v="28"/>
    <n v="3.5"/>
  </r>
  <r>
    <x v="127"/>
    <x v="6"/>
    <n v="20"/>
    <x v="1"/>
    <x v="0"/>
    <n v="44"/>
    <n v="48.4"/>
    <n v="880"/>
    <n v="968"/>
    <n v="88"/>
    <n v="4.4000000000000004"/>
  </r>
  <r>
    <x v="128"/>
    <x v="31"/>
    <n v="18"/>
    <x v="2"/>
    <x v="1"/>
    <n v="12"/>
    <n v="16.920000000000002"/>
    <n v="216"/>
    <n v="304.56000000000006"/>
    <n v="88.560000000000059"/>
    <n v="4.9200000000000035"/>
  </r>
  <r>
    <x v="129"/>
    <x v="38"/>
    <n v="13"/>
    <x v="2"/>
    <x v="1"/>
    <n v="98"/>
    <n v="129.36000000000001"/>
    <n v="1274"/>
    <n v="1681.6800000000003"/>
    <n v="407.68000000000029"/>
    <n v="31.360000000000021"/>
  </r>
  <r>
    <x v="130"/>
    <x v="46"/>
    <n v="20"/>
    <x v="1"/>
    <x v="0"/>
    <n v="133"/>
    <n v="151.62"/>
    <n v="2660"/>
    <n v="3032.4"/>
    <n v="372.40000000000009"/>
    <n v="18.620000000000005"/>
  </r>
  <r>
    <x v="131"/>
    <x v="45"/>
    <n v="8"/>
    <x v="0"/>
    <x v="1"/>
    <n v="71"/>
    <n v="79.52"/>
    <n v="568"/>
    <n v="636.16"/>
    <n v="68.159999999999968"/>
    <n v="8.519999999999996"/>
  </r>
  <r>
    <x v="132"/>
    <x v="32"/>
    <n v="1"/>
    <x v="0"/>
    <x v="1"/>
    <n v="123"/>
    <n v="135.30000000000001"/>
    <n v="123"/>
    <n v="135.30000000000001"/>
    <n v="12.300000000000011"/>
    <n v="12.300000000000011"/>
  </r>
  <r>
    <x v="133"/>
    <x v="31"/>
    <n v="13"/>
    <x v="1"/>
    <x v="0"/>
    <n v="12"/>
    <n v="16.920000000000002"/>
    <n v="156"/>
    <n v="219.96000000000004"/>
    <n v="63.960000000000036"/>
    <n v="4.9200000000000026"/>
  </r>
  <r>
    <x v="134"/>
    <x v="34"/>
    <n v="17"/>
    <x v="0"/>
    <x v="1"/>
    <n v="98"/>
    <n v="132.30000000000001"/>
    <n v="1666"/>
    <n v="2249.1000000000004"/>
    <n v="583.10000000000036"/>
    <n v="34.300000000000018"/>
  </r>
  <r>
    <x v="135"/>
    <x v="18"/>
    <n v="6"/>
    <x v="0"/>
    <x v="0"/>
    <n v="133"/>
    <n v="146.30000000000001"/>
    <n v="798"/>
    <n v="877.80000000000007"/>
    <n v="79.800000000000068"/>
    <n v="13.300000000000011"/>
  </r>
  <r>
    <x v="136"/>
    <x v="41"/>
    <n v="2"/>
    <x v="1"/>
    <x v="1"/>
    <n v="71"/>
    <n v="80.23"/>
    <n v="142"/>
    <n v="160.46"/>
    <n v="18.460000000000008"/>
    <n v="9.230000000000004"/>
  </r>
  <r>
    <x v="137"/>
    <x v="32"/>
    <n v="9"/>
    <x v="2"/>
    <x v="0"/>
    <n v="123"/>
    <n v="135.30000000000001"/>
    <n v="1107"/>
    <n v="1217.7"/>
    <n v="110.70000000000005"/>
    <n v="12.300000000000004"/>
  </r>
  <r>
    <x v="138"/>
    <x v="32"/>
    <n v="11"/>
    <x v="2"/>
    <x v="1"/>
    <n v="123"/>
    <n v="135.30000000000001"/>
    <n v="1353"/>
    <n v="1488.3000000000002"/>
    <n v="135.30000000000018"/>
    <n v="12.300000000000017"/>
  </r>
  <r>
    <x v="139"/>
    <x v="9"/>
    <n v="7"/>
    <x v="1"/>
    <x v="1"/>
    <n v="12"/>
    <n v="13.44"/>
    <n v="84"/>
    <n v="94.08"/>
    <n v="10.079999999999998"/>
    <n v="1.4399999999999997"/>
  </r>
  <r>
    <x v="140"/>
    <x v="22"/>
    <n v="6"/>
    <x v="0"/>
    <x v="0"/>
    <n v="105"/>
    <n v="117.6"/>
    <n v="630"/>
    <n v="705.59999999999991"/>
    <n v="75.599999999999909"/>
    <n v="12.599999999999985"/>
  </r>
  <r>
    <x v="141"/>
    <x v="30"/>
    <n v="20"/>
    <x v="0"/>
    <x v="1"/>
    <n v="10"/>
    <n v="11.2"/>
    <n v="200"/>
    <n v="224"/>
    <n v="24"/>
    <n v="1.2"/>
  </r>
  <r>
    <x v="142"/>
    <x v="28"/>
    <n v="13"/>
    <x v="1"/>
    <x v="1"/>
    <n v="124"/>
    <n v="140.12"/>
    <n v="1612"/>
    <n v="1821.56"/>
    <n v="209.55999999999995"/>
    <n v="16.119999999999997"/>
  </r>
  <r>
    <x v="143"/>
    <x v="11"/>
    <n v="1"/>
    <x v="0"/>
    <x v="0"/>
    <n v="10"/>
    <n v="11.2"/>
    <n v="10"/>
    <n v="11.2"/>
    <n v="1.1999999999999993"/>
    <n v="1.1999999999999993"/>
  </r>
  <r>
    <x v="144"/>
    <x v="41"/>
    <n v="8"/>
    <x v="0"/>
    <x v="1"/>
    <n v="71"/>
    <n v="80.23"/>
    <n v="568"/>
    <n v="641.84"/>
    <n v="73.840000000000032"/>
    <n v="9.230000000000004"/>
  </r>
  <r>
    <x v="145"/>
    <x v="47"/>
    <n v="7"/>
    <x v="1"/>
    <x v="0"/>
    <n v="136"/>
    <n v="224.4"/>
    <n v="952"/>
    <n v="1570.8"/>
    <n v="618.79999999999995"/>
    <n v="88.399999999999991"/>
  </r>
  <r>
    <x v="146"/>
    <x v="1"/>
    <n v="15"/>
    <x v="2"/>
    <x v="1"/>
    <n v="44"/>
    <n v="58.08"/>
    <n v="660"/>
    <n v="871.19999999999993"/>
    <n v="211.19999999999993"/>
    <n v="14.079999999999995"/>
  </r>
  <r>
    <x v="147"/>
    <x v="18"/>
    <n v="20"/>
    <x v="2"/>
    <x v="0"/>
    <n v="133"/>
    <n v="146.30000000000001"/>
    <n v="2660"/>
    <n v="2926"/>
    <n v="266"/>
    <n v="13.3"/>
  </r>
  <r>
    <x v="148"/>
    <x v="22"/>
    <n v="6"/>
    <x v="1"/>
    <x v="1"/>
    <n v="105"/>
    <n v="117.6"/>
    <n v="630"/>
    <n v="705.59999999999991"/>
    <n v="75.599999999999909"/>
    <n v="12.599999999999985"/>
  </r>
  <r>
    <x v="149"/>
    <x v="0"/>
    <n v="10"/>
    <x v="0"/>
    <x v="1"/>
    <n v="136"/>
    <n v="153.68"/>
    <n v="1360"/>
    <n v="1536.8000000000002"/>
    <n v="176.80000000000018"/>
    <n v="17.680000000000017"/>
  </r>
  <r>
    <x v="150"/>
    <x v="48"/>
    <n v="19"/>
    <x v="0"/>
    <x v="0"/>
    <n v="63"/>
    <n v="71.819999999999993"/>
    <n v="1197"/>
    <n v="1364.58"/>
    <n v="167.57999999999993"/>
    <n v="8.8199999999999967"/>
  </r>
  <r>
    <x v="151"/>
    <x v="11"/>
    <n v="1"/>
    <x v="1"/>
    <x v="1"/>
    <n v="10"/>
    <n v="11.2"/>
    <n v="10"/>
    <n v="11.2"/>
    <n v="1.1999999999999993"/>
    <n v="1.1999999999999993"/>
  </r>
  <r>
    <x v="152"/>
    <x v="41"/>
    <n v="4"/>
    <x v="0"/>
    <x v="1"/>
    <n v="71"/>
    <n v="80.23"/>
    <n v="284"/>
    <n v="320.92"/>
    <n v="36.920000000000016"/>
    <n v="9.230000000000004"/>
  </r>
  <r>
    <x v="153"/>
    <x v="32"/>
    <n v="17"/>
    <x v="0"/>
    <x v="0"/>
    <n v="123"/>
    <n v="135.30000000000001"/>
    <n v="2091"/>
    <n v="2300.1000000000004"/>
    <n v="209.10000000000036"/>
    <n v="12.300000000000022"/>
  </r>
  <r>
    <x v="154"/>
    <x v="39"/>
    <n v="7"/>
    <x v="1"/>
    <x v="1"/>
    <n v="71"/>
    <n v="79.52"/>
    <n v="497"/>
    <n v="556.64"/>
    <n v="59.639999999999986"/>
    <n v="8.5199999999999978"/>
  </r>
  <r>
    <x v="155"/>
    <x v="1"/>
    <n v="18"/>
    <x v="2"/>
    <x v="0"/>
    <n v="44"/>
    <n v="58.08"/>
    <n v="792"/>
    <n v="1045.44"/>
    <n v="253.44000000000005"/>
    <n v="14.080000000000004"/>
  </r>
  <r>
    <x v="156"/>
    <x v="29"/>
    <n v="6"/>
    <x v="2"/>
    <x v="1"/>
    <n v="123"/>
    <n v="179.58"/>
    <n v="738"/>
    <n v="1077.48"/>
    <n v="339.48"/>
    <n v="56.580000000000005"/>
  </r>
  <r>
    <x v="157"/>
    <x v="35"/>
    <n v="11"/>
    <x v="1"/>
    <x v="0"/>
    <n v="136"/>
    <n v="179.52"/>
    <n v="1496"/>
    <n v="1974.72"/>
    <n v="478.72"/>
    <n v="43.52"/>
  </r>
  <r>
    <x v="158"/>
    <x v="25"/>
    <n v="9"/>
    <x v="0"/>
    <x v="1"/>
    <n v="16"/>
    <n v="18.240000000000002"/>
    <n v="144"/>
    <n v="164.16000000000003"/>
    <n v="20.160000000000025"/>
    <n v="2.2400000000000029"/>
  </r>
  <r>
    <x v="159"/>
    <x v="38"/>
    <n v="9"/>
    <x v="0"/>
    <x v="1"/>
    <n v="98"/>
    <n v="129.36000000000001"/>
    <n v="882"/>
    <n v="1164.2400000000002"/>
    <n v="282.24000000000024"/>
    <n v="31.360000000000028"/>
  </r>
  <r>
    <x v="160"/>
    <x v="40"/>
    <n v="11"/>
    <x v="1"/>
    <x v="0"/>
    <n v="98"/>
    <n v="161.69999999999999"/>
    <n v="1078"/>
    <n v="1778.6999999999998"/>
    <n v="700.69999999999982"/>
    <n v="63.699999999999982"/>
  </r>
  <r>
    <x v="161"/>
    <x v="41"/>
    <n v="15"/>
    <x v="0"/>
    <x v="1"/>
    <n v="71"/>
    <n v="80.23"/>
    <n v="1065"/>
    <n v="1203.45"/>
    <n v="138.45000000000005"/>
    <n v="9.2300000000000022"/>
  </r>
  <r>
    <x v="162"/>
    <x v="49"/>
    <n v="5"/>
    <x v="0"/>
    <x v="1"/>
    <n v="10"/>
    <n v="11.2"/>
    <n v="50"/>
    <n v="56"/>
    <n v="6"/>
    <n v="1.2"/>
  </r>
  <r>
    <x v="163"/>
    <x v="24"/>
    <n v="14"/>
    <x v="1"/>
    <x v="0"/>
    <n v="124"/>
    <n v="204.60000000000002"/>
    <n v="1736"/>
    <n v="2864.4000000000005"/>
    <n v="1128.4000000000005"/>
    <n v="80.600000000000037"/>
  </r>
  <r>
    <x v="164"/>
    <x v="42"/>
    <n v="1"/>
    <x v="2"/>
    <x v="1"/>
    <n v="124"/>
    <n v="167.4"/>
    <n v="124"/>
    <n v="167.4"/>
    <n v="43.400000000000006"/>
    <n v="43.400000000000006"/>
  </r>
  <r>
    <x v="165"/>
    <x v="41"/>
    <n v="6"/>
    <x v="2"/>
    <x v="0"/>
    <n v="71"/>
    <n v="80.23"/>
    <n v="426"/>
    <n v="481.38"/>
    <n v="55.379999999999995"/>
    <n v="9.2299999999999986"/>
  </r>
  <r>
    <x v="166"/>
    <x v="49"/>
    <n v="9"/>
    <x v="1"/>
    <x v="1"/>
    <n v="10"/>
    <n v="11.2"/>
    <n v="90"/>
    <n v="100.8"/>
    <n v="10.799999999999997"/>
    <n v="1.1999999999999997"/>
  </r>
  <r>
    <x v="167"/>
    <x v="29"/>
    <n v="20"/>
    <x v="0"/>
    <x v="0"/>
    <n v="123"/>
    <n v="179.58"/>
    <n v="2460"/>
    <n v="3591.6000000000004"/>
    <n v="1131.6000000000004"/>
    <n v="56.58000000000002"/>
  </r>
  <r>
    <x v="168"/>
    <x v="13"/>
    <n v="13"/>
    <x v="0"/>
    <x v="1"/>
    <n v="105"/>
    <n v="153.30000000000001"/>
    <n v="1365"/>
    <n v="1992.9"/>
    <n v="627.90000000000009"/>
    <n v="48.300000000000004"/>
  </r>
  <r>
    <x v="169"/>
    <x v="30"/>
    <n v="7"/>
    <x v="1"/>
    <x v="1"/>
    <n v="10"/>
    <n v="11.2"/>
    <n v="70"/>
    <n v="78.399999999999991"/>
    <n v="8.3999999999999915"/>
    <n v="1.1999999999999988"/>
  </r>
  <r>
    <x v="170"/>
    <x v="20"/>
    <n v="14"/>
    <x v="0"/>
    <x v="0"/>
    <n v="44"/>
    <n v="72.599999999999994"/>
    <n v="616"/>
    <n v="1016.3999999999999"/>
    <n v="400.39999999999986"/>
    <n v="28.599999999999991"/>
  </r>
  <r>
    <x v="171"/>
    <x v="40"/>
    <n v="6"/>
    <x v="0"/>
    <x v="1"/>
    <n v="98"/>
    <n v="161.69999999999999"/>
    <n v="588"/>
    <n v="970.19999999999993"/>
    <n v="382.19999999999993"/>
    <n v="63.699999999999989"/>
  </r>
  <r>
    <x v="172"/>
    <x v="0"/>
    <n v="6"/>
    <x v="1"/>
    <x v="1"/>
    <n v="136"/>
    <n v="153.68"/>
    <n v="816"/>
    <n v="922.08"/>
    <n v="106.08000000000004"/>
    <n v="17.680000000000007"/>
  </r>
  <r>
    <x v="173"/>
    <x v="4"/>
    <n v="5"/>
    <x v="2"/>
    <x v="0"/>
    <n v="10"/>
    <n v="11.2"/>
    <n v="50"/>
    <n v="56"/>
    <n v="6"/>
    <n v="1.2"/>
  </r>
  <r>
    <x v="174"/>
    <x v="30"/>
    <n v="18"/>
    <x v="2"/>
    <x v="1"/>
    <n v="10"/>
    <n v="11.2"/>
    <n v="180"/>
    <n v="201.6"/>
    <n v="21.599999999999994"/>
    <n v="1.1999999999999997"/>
  </r>
  <r>
    <x v="175"/>
    <x v="11"/>
    <n v="13"/>
    <x v="1"/>
    <x v="0"/>
    <n v="10"/>
    <n v="11.2"/>
    <n v="130"/>
    <n v="145.6"/>
    <n v="15.599999999999994"/>
    <n v="1.1999999999999995"/>
  </r>
  <r>
    <x v="176"/>
    <x v="16"/>
    <n v="1"/>
    <x v="0"/>
    <x v="1"/>
    <n v="98"/>
    <n v="110.74"/>
    <n v="98"/>
    <n v="110.74"/>
    <n v="12.739999999999995"/>
    <n v="12.739999999999995"/>
  </r>
  <r>
    <x v="177"/>
    <x v="4"/>
    <n v="6"/>
    <x v="0"/>
    <x v="0"/>
    <n v="10"/>
    <n v="11.2"/>
    <n v="60"/>
    <n v="67.199999999999989"/>
    <n v="7.1999999999999886"/>
    <n v="1.1999999999999982"/>
  </r>
  <r>
    <x v="178"/>
    <x v="24"/>
    <n v="9"/>
    <x v="1"/>
    <x v="1"/>
    <n v="124"/>
    <n v="204.60000000000002"/>
    <n v="1116"/>
    <n v="1841.4"/>
    <n v="725.40000000000009"/>
    <n v="80.600000000000009"/>
  </r>
  <r>
    <x v="179"/>
    <x v="24"/>
    <n v="17"/>
    <x v="0"/>
    <x v="1"/>
    <n v="124"/>
    <n v="204.60000000000002"/>
    <n v="2108"/>
    <n v="3478.2000000000003"/>
    <n v="1370.2000000000003"/>
    <n v="80.600000000000023"/>
  </r>
  <r>
    <x v="180"/>
    <x v="42"/>
    <n v="11"/>
    <x v="0"/>
    <x v="0"/>
    <n v="124"/>
    <n v="167.4"/>
    <n v="1364"/>
    <n v="1841.4"/>
    <n v="477.40000000000009"/>
    <n v="43.400000000000006"/>
  </r>
  <r>
    <x v="181"/>
    <x v="7"/>
    <n v="11"/>
    <x v="1"/>
    <x v="1"/>
    <n v="124"/>
    <n v="163.68"/>
    <n v="1364"/>
    <n v="1800.48"/>
    <n v="436.48"/>
    <n v="39.68"/>
  </r>
  <r>
    <x v="182"/>
    <x v="38"/>
    <n v="14"/>
    <x v="2"/>
    <x v="1"/>
    <n v="98"/>
    <n v="129.36000000000001"/>
    <n v="1372"/>
    <n v="1811.0400000000002"/>
    <n v="439.04000000000019"/>
    <n v="31.360000000000014"/>
  </r>
  <r>
    <x v="183"/>
    <x v="46"/>
    <n v="1"/>
    <x v="2"/>
    <x v="0"/>
    <n v="133"/>
    <n v="151.62"/>
    <n v="133"/>
    <n v="151.62"/>
    <n v="18.620000000000005"/>
    <n v="18.620000000000005"/>
  </r>
  <r>
    <x v="184"/>
    <x v="28"/>
    <n v="17"/>
    <x v="1"/>
    <x v="1"/>
    <n v="124"/>
    <n v="140.12"/>
    <n v="2108"/>
    <n v="2382.04"/>
    <n v="274.03999999999996"/>
    <n v="16.119999999999997"/>
  </r>
  <r>
    <x v="185"/>
    <x v="33"/>
    <n v="20"/>
    <x v="0"/>
    <x v="0"/>
    <n v="10"/>
    <n v="14.100000000000001"/>
    <n v="200"/>
    <n v="282"/>
    <n v="82"/>
    <n v="4.0999999999999996"/>
  </r>
  <r>
    <x v="186"/>
    <x v="9"/>
    <n v="18"/>
    <x v="0"/>
    <x v="1"/>
    <n v="12"/>
    <n v="13.44"/>
    <n v="216"/>
    <n v="241.92"/>
    <n v="25.919999999999987"/>
    <n v="1.4399999999999993"/>
  </r>
  <r>
    <x v="187"/>
    <x v="21"/>
    <n v="16"/>
    <x v="1"/>
    <x v="0"/>
    <n v="105"/>
    <n v="117.6"/>
    <n v="1680"/>
    <n v="1881.6"/>
    <n v="201.59999999999991"/>
    <n v="12.599999999999994"/>
  </r>
  <r>
    <x v="188"/>
    <x v="24"/>
    <n v="5"/>
    <x v="0"/>
    <x v="1"/>
    <n v="124"/>
    <n v="204.60000000000002"/>
    <n v="620"/>
    <n v="1023.0000000000001"/>
    <n v="403.00000000000011"/>
    <n v="80.600000000000023"/>
  </r>
  <r>
    <x v="189"/>
    <x v="16"/>
    <n v="19"/>
    <x v="0"/>
    <x v="1"/>
    <n v="98"/>
    <n v="110.74"/>
    <n v="1862"/>
    <n v="2104.06"/>
    <n v="242.05999999999995"/>
    <n v="12.739999999999997"/>
  </r>
  <r>
    <x v="190"/>
    <x v="27"/>
    <n v="15"/>
    <x v="1"/>
    <x v="0"/>
    <n v="133"/>
    <n v="194.18"/>
    <n v="1995"/>
    <n v="2912.7000000000003"/>
    <n v="917.70000000000027"/>
    <n v="61.180000000000021"/>
  </r>
  <r>
    <x v="191"/>
    <x v="23"/>
    <n v="12"/>
    <x v="2"/>
    <x v="1"/>
    <n v="71"/>
    <n v="95.85"/>
    <n v="852"/>
    <n v="1150.1999999999998"/>
    <n v="298.19999999999982"/>
    <n v="24.849999999999984"/>
  </r>
  <r>
    <x v="192"/>
    <x v="39"/>
    <n v="17"/>
    <x v="2"/>
    <x v="1"/>
    <n v="71"/>
    <n v="79.52"/>
    <n v="1207"/>
    <n v="1351.84"/>
    <n v="144.83999999999992"/>
    <n v="8.519999999999996"/>
  </r>
  <r>
    <x v="193"/>
    <x v="48"/>
    <n v="13"/>
    <x v="1"/>
    <x v="0"/>
    <n v="63"/>
    <n v="71.819999999999993"/>
    <n v="819"/>
    <n v="933.65999999999985"/>
    <n v="114.65999999999985"/>
    <n v="8.8199999999999896"/>
  </r>
  <r>
    <x v="194"/>
    <x v="25"/>
    <n v="13"/>
    <x v="0"/>
    <x v="1"/>
    <n v="16"/>
    <n v="18.240000000000002"/>
    <n v="208"/>
    <n v="237.12000000000003"/>
    <n v="29.120000000000033"/>
    <n v="2.2400000000000024"/>
  </r>
  <r>
    <x v="195"/>
    <x v="7"/>
    <n v="18"/>
    <x v="0"/>
    <x v="0"/>
    <n v="124"/>
    <n v="163.68"/>
    <n v="2232"/>
    <n v="2946.2400000000002"/>
    <n v="714.24000000000024"/>
    <n v="39.680000000000014"/>
  </r>
  <r>
    <x v="196"/>
    <x v="4"/>
    <n v="5"/>
    <x v="1"/>
    <x v="1"/>
    <n v="10"/>
    <n v="11.2"/>
    <n v="50"/>
    <n v="56"/>
    <n v="6"/>
    <n v="1.2"/>
  </r>
  <r>
    <x v="197"/>
    <x v="42"/>
    <n v="10"/>
    <x v="0"/>
    <x v="0"/>
    <n v="124"/>
    <n v="167.4"/>
    <n v="1240"/>
    <n v="1674"/>
    <n v="434"/>
    <n v="43.4"/>
  </r>
  <r>
    <x v="198"/>
    <x v="31"/>
    <n v="17"/>
    <x v="0"/>
    <x v="1"/>
    <n v="12"/>
    <n v="16.920000000000002"/>
    <n v="204"/>
    <n v="287.64000000000004"/>
    <n v="83.640000000000043"/>
    <n v="4.9200000000000026"/>
  </r>
  <r>
    <x v="199"/>
    <x v="20"/>
    <n v="5"/>
    <x v="1"/>
    <x v="1"/>
    <n v="44"/>
    <n v="72.599999999999994"/>
    <n v="220"/>
    <n v="363"/>
    <n v="143"/>
    <n v="28.6"/>
  </r>
  <r>
    <x v="200"/>
    <x v="3"/>
    <n v="13"/>
    <x v="2"/>
    <x v="0"/>
    <n v="12"/>
    <n v="17.52"/>
    <n v="156"/>
    <n v="227.76"/>
    <n v="71.759999999999991"/>
    <n v="5.52"/>
  </r>
  <r>
    <x v="201"/>
    <x v="21"/>
    <n v="17"/>
    <x v="2"/>
    <x v="1"/>
    <n v="105"/>
    <n v="117.6"/>
    <n v="1785"/>
    <n v="1999.1999999999998"/>
    <n v="214.19999999999982"/>
    <n v="12.599999999999989"/>
  </r>
  <r>
    <x v="202"/>
    <x v="20"/>
    <n v="20"/>
    <x v="1"/>
    <x v="1"/>
    <n v="44"/>
    <n v="72.599999999999994"/>
    <n v="880"/>
    <n v="1452"/>
    <n v="572"/>
    <n v="28.6"/>
  </r>
  <r>
    <x v="203"/>
    <x v="30"/>
    <n v="12"/>
    <x v="0"/>
    <x v="0"/>
    <n v="10"/>
    <n v="11.2"/>
    <n v="120"/>
    <n v="134.39999999999998"/>
    <n v="14.399999999999977"/>
    <n v="1.1999999999999982"/>
  </r>
  <r>
    <x v="204"/>
    <x v="42"/>
    <n v="12"/>
    <x v="0"/>
    <x v="1"/>
    <n v="124"/>
    <n v="167.4"/>
    <n v="1488"/>
    <n v="2008.8000000000002"/>
    <n v="520.80000000000018"/>
    <n v="43.400000000000013"/>
  </r>
  <r>
    <x v="205"/>
    <x v="20"/>
    <n v="12"/>
    <x v="1"/>
    <x v="0"/>
    <n v="44"/>
    <n v="72.599999999999994"/>
    <n v="528"/>
    <n v="871.19999999999993"/>
    <n v="343.19999999999993"/>
    <n v="28.599999999999994"/>
  </r>
  <r>
    <x v="206"/>
    <x v="40"/>
    <n v="14"/>
    <x v="0"/>
    <x v="1"/>
    <n v="98"/>
    <n v="161.69999999999999"/>
    <n v="1372"/>
    <n v="2263.7999999999997"/>
    <n v="891.79999999999973"/>
    <n v="63.699999999999982"/>
  </r>
  <r>
    <x v="207"/>
    <x v="12"/>
    <n v="10"/>
    <x v="0"/>
    <x v="0"/>
    <n v="16"/>
    <n v="17.600000000000001"/>
    <n v="160"/>
    <n v="176"/>
    <n v="16"/>
    <n v="1.6"/>
  </r>
  <r>
    <x v="208"/>
    <x v="33"/>
    <n v="9"/>
    <x v="1"/>
    <x v="1"/>
    <n v="10"/>
    <n v="14.100000000000001"/>
    <n v="90"/>
    <n v="126.9"/>
    <n v="36.900000000000006"/>
    <n v="4.1000000000000005"/>
  </r>
  <r>
    <x v="209"/>
    <x v="9"/>
    <n v="9"/>
    <x v="2"/>
    <x v="1"/>
    <n v="12"/>
    <n v="13.44"/>
    <n v="108"/>
    <n v="120.96"/>
    <n v="12.959999999999994"/>
    <n v="1.4399999999999993"/>
  </r>
  <r>
    <x v="210"/>
    <x v="32"/>
    <n v="1"/>
    <x v="2"/>
    <x v="0"/>
    <n v="123"/>
    <n v="135.30000000000001"/>
    <n v="123"/>
    <n v="135.30000000000001"/>
    <n v="12.300000000000011"/>
    <n v="12.300000000000011"/>
  </r>
  <r>
    <x v="211"/>
    <x v="27"/>
    <n v="4"/>
    <x v="1"/>
    <x v="1"/>
    <n v="133"/>
    <n v="194.18"/>
    <n v="532"/>
    <n v="776.72"/>
    <n v="244.72000000000003"/>
    <n v="61.180000000000007"/>
  </r>
  <r>
    <x v="212"/>
    <x v="17"/>
    <n v="13"/>
    <x v="0"/>
    <x v="1"/>
    <n v="44"/>
    <n v="50.16"/>
    <n v="572"/>
    <n v="652.07999999999993"/>
    <n v="80.079999999999927"/>
    <n v="6.1599999999999948"/>
  </r>
  <r>
    <x v="213"/>
    <x v="45"/>
    <n v="7"/>
    <x v="0"/>
    <x v="0"/>
    <n v="71"/>
    <n v="79.52"/>
    <n v="497"/>
    <n v="556.64"/>
    <n v="59.639999999999986"/>
    <n v="8.5199999999999978"/>
  </r>
  <r>
    <x v="214"/>
    <x v="0"/>
    <n v="6"/>
    <x v="1"/>
    <x v="1"/>
    <n v="136"/>
    <n v="153.68"/>
    <n v="816"/>
    <n v="922.08"/>
    <n v="106.08000000000004"/>
    <n v="17.680000000000007"/>
  </r>
  <r>
    <x v="215"/>
    <x v="13"/>
    <n v="14"/>
    <x v="0"/>
    <x v="0"/>
    <n v="105"/>
    <n v="153.30000000000001"/>
    <n v="1470"/>
    <n v="2146.2000000000003"/>
    <n v="676.20000000000027"/>
    <n v="48.300000000000018"/>
  </r>
  <r>
    <x v="216"/>
    <x v="9"/>
    <n v="9"/>
    <x v="0"/>
    <x v="1"/>
    <n v="12"/>
    <n v="13.44"/>
    <n v="108"/>
    <n v="120.96"/>
    <n v="12.959999999999994"/>
    <n v="1.4399999999999993"/>
  </r>
  <r>
    <x v="217"/>
    <x v="4"/>
    <n v="10"/>
    <x v="1"/>
    <x v="0"/>
    <n v="10"/>
    <n v="11.2"/>
    <n v="100"/>
    <n v="112"/>
    <n v="12"/>
    <n v="1.2"/>
  </r>
  <r>
    <x v="218"/>
    <x v="35"/>
    <n v="8"/>
    <x v="2"/>
    <x v="1"/>
    <n v="136"/>
    <n v="179.52"/>
    <n v="1088"/>
    <n v="1436.16"/>
    <n v="348.16000000000008"/>
    <n v="43.52000000000001"/>
  </r>
  <r>
    <x v="219"/>
    <x v="30"/>
    <n v="20"/>
    <x v="2"/>
    <x v="1"/>
    <n v="10"/>
    <n v="11.2"/>
    <n v="200"/>
    <n v="224"/>
    <n v="24"/>
    <n v="1.2"/>
  </r>
  <r>
    <x v="220"/>
    <x v="20"/>
    <n v="6"/>
    <x v="1"/>
    <x v="0"/>
    <n v="44"/>
    <n v="72.599999999999994"/>
    <n v="264"/>
    <n v="435.59999999999997"/>
    <n v="171.59999999999997"/>
    <n v="28.599999999999994"/>
  </r>
  <r>
    <x v="221"/>
    <x v="4"/>
    <n v="16"/>
    <x v="0"/>
    <x v="1"/>
    <n v="10"/>
    <n v="11.2"/>
    <n v="160"/>
    <n v="179.2"/>
    <n v="19.199999999999989"/>
    <n v="1.1999999999999993"/>
  </r>
  <r>
    <x v="222"/>
    <x v="12"/>
    <n v="2"/>
    <x v="0"/>
    <x v="1"/>
    <n v="16"/>
    <n v="17.600000000000001"/>
    <n v="32"/>
    <n v="35.200000000000003"/>
    <n v="3.2000000000000028"/>
    <n v="1.6000000000000014"/>
  </r>
  <r>
    <x v="223"/>
    <x v="16"/>
    <n v="20"/>
    <x v="1"/>
    <x v="0"/>
    <n v="98"/>
    <n v="110.74"/>
    <n v="1960"/>
    <n v="2214.7999999999997"/>
    <n v="254.79999999999973"/>
    <n v="12.739999999999986"/>
  </r>
  <r>
    <x v="224"/>
    <x v="2"/>
    <n v="14"/>
    <x v="0"/>
    <x v="1"/>
    <n v="123"/>
    <n v="140.22"/>
    <n v="1722"/>
    <n v="1963.08"/>
    <n v="241.07999999999993"/>
    <n v="17.219999999999995"/>
  </r>
  <r>
    <x v="225"/>
    <x v="3"/>
    <n v="4"/>
    <x v="0"/>
    <x v="0"/>
    <n v="12"/>
    <n v="17.52"/>
    <n v="48"/>
    <n v="70.08"/>
    <n v="22.08"/>
    <n v="5.52"/>
  </r>
  <r>
    <x v="226"/>
    <x v="35"/>
    <n v="4"/>
    <x v="1"/>
    <x v="1"/>
    <n v="136"/>
    <n v="179.52"/>
    <n v="544"/>
    <n v="718.08"/>
    <n v="174.08000000000004"/>
    <n v="43.52000000000001"/>
  </r>
  <r>
    <x v="227"/>
    <x v="11"/>
    <n v="17"/>
    <x v="2"/>
    <x v="0"/>
    <n v="10"/>
    <n v="11.2"/>
    <n v="170"/>
    <n v="190.39999999999998"/>
    <n v="20.399999999999977"/>
    <n v="1.1999999999999986"/>
  </r>
  <r>
    <x v="228"/>
    <x v="35"/>
    <n v="18"/>
    <x v="2"/>
    <x v="1"/>
    <n v="136"/>
    <n v="179.52"/>
    <n v="2448"/>
    <n v="3231.36"/>
    <n v="783.36000000000013"/>
    <n v="43.52000000000001"/>
  </r>
  <r>
    <x v="229"/>
    <x v="47"/>
    <n v="11"/>
    <x v="1"/>
    <x v="1"/>
    <n v="136"/>
    <n v="224.4"/>
    <n v="1496"/>
    <n v="2468.4"/>
    <n v="972.40000000000009"/>
    <n v="88.4"/>
  </r>
  <r>
    <x v="230"/>
    <x v="39"/>
    <n v="6"/>
    <x v="0"/>
    <x v="0"/>
    <n v="71"/>
    <n v="79.52"/>
    <n v="426"/>
    <n v="477.12"/>
    <n v="51.120000000000005"/>
    <n v="8.5200000000000014"/>
  </r>
  <r>
    <x v="231"/>
    <x v="22"/>
    <n v="19"/>
    <x v="0"/>
    <x v="1"/>
    <n v="105"/>
    <n v="117.6"/>
    <n v="1995"/>
    <n v="2234.4"/>
    <n v="239.40000000000009"/>
    <n v="12.600000000000005"/>
  </r>
  <r>
    <x v="232"/>
    <x v="46"/>
    <n v="16"/>
    <x v="1"/>
    <x v="1"/>
    <n v="133"/>
    <n v="151.62"/>
    <n v="2128"/>
    <n v="2425.92"/>
    <n v="297.92000000000007"/>
    <n v="18.620000000000005"/>
  </r>
  <r>
    <x v="233"/>
    <x v="27"/>
    <n v="2"/>
    <x v="0"/>
    <x v="0"/>
    <n v="133"/>
    <n v="194.18"/>
    <n v="266"/>
    <n v="388.36"/>
    <n v="122.36000000000001"/>
    <n v="61.180000000000007"/>
  </r>
  <r>
    <x v="234"/>
    <x v="21"/>
    <n v="18"/>
    <x v="0"/>
    <x v="1"/>
    <n v="105"/>
    <n v="117.6"/>
    <n v="1890"/>
    <n v="2116.7999999999997"/>
    <n v="226.79999999999973"/>
    <n v="12.599999999999985"/>
  </r>
  <r>
    <x v="235"/>
    <x v="5"/>
    <n v="10"/>
    <x v="1"/>
    <x v="0"/>
    <n v="16"/>
    <n v="26.4"/>
    <n v="160"/>
    <n v="264"/>
    <n v="104"/>
    <n v="10.4"/>
  </r>
  <r>
    <x v="236"/>
    <x v="3"/>
    <n v="16"/>
    <x v="2"/>
    <x v="1"/>
    <n v="12"/>
    <n v="17.52"/>
    <n v="192"/>
    <n v="280.32"/>
    <n v="88.32"/>
    <n v="5.52"/>
  </r>
  <r>
    <x v="237"/>
    <x v="41"/>
    <n v="17"/>
    <x v="2"/>
    <x v="0"/>
    <n v="71"/>
    <n v="80.23"/>
    <n v="1207"/>
    <n v="1363.91"/>
    <n v="156.91000000000008"/>
    <n v="9.230000000000004"/>
  </r>
  <r>
    <x v="238"/>
    <x v="46"/>
    <n v="8"/>
    <x v="1"/>
    <x v="1"/>
    <n v="133"/>
    <n v="151.62"/>
    <n v="1064"/>
    <n v="1212.96"/>
    <n v="148.96000000000004"/>
    <n v="18.620000000000005"/>
  </r>
  <r>
    <x v="239"/>
    <x v="28"/>
    <n v="11"/>
    <x v="0"/>
    <x v="1"/>
    <n v="124"/>
    <n v="140.12"/>
    <n v="1364"/>
    <n v="1541.3200000000002"/>
    <n v="177.32000000000016"/>
    <n v="16.120000000000015"/>
  </r>
  <r>
    <x v="240"/>
    <x v="37"/>
    <n v="14"/>
    <x v="0"/>
    <x v="0"/>
    <n v="10"/>
    <n v="13.5"/>
    <n v="140"/>
    <n v="189"/>
    <n v="49"/>
    <n v="3.5"/>
  </r>
  <r>
    <x v="241"/>
    <x v="12"/>
    <n v="16"/>
    <x v="1"/>
    <x v="1"/>
    <n v="16"/>
    <n v="17.600000000000001"/>
    <n v="256"/>
    <n v="281.60000000000002"/>
    <n v="25.600000000000023"/>
    <n v="1.6000000000000014"/>
  </r>
  <r>
    <x v="242"/>
    <x v="24"/>
    <n v="19"/>
    <x v="0"/>
    <x v="1"/>
    <n v="124"/>
    <n v="204.60000000000002"/>
    <n v="2356"/>
    <n v="3887.4000000000005"/>
    <n v="1531.4000000000005"/>
    <n v="80.600000000000023"/>
  </r>
  <r>
    <x v="243"/>
    <x v="8"/>
    <n v="2"/>
    <x v="0"/>
    <x v="0"/>
    <n v="10"/>
    <n v="11.3"/>
    <n v="20"/>
    <n v="22.6"/>
    <n v="2.6000000000000014"/>
    <n v="1.3000000000000007"/>
  </r>
  <r>
    <x v="244"/>
    <x v="25"/>
    <n v="3"/>
    <x v="1"/>
    <x v="1"/>
    <n v="16"/>
    <n v="18.240000000000002"/>
    <n v="48"/>
    <n v="54.720000000000006"/>
    <n v="6.720000000000006"/>
    <n v="2.240000000000002"/>
  </r>
  <r>
    <x v="245"/>
    <x v="13"/>
    <n v="13"/>
    <x v="2"/>
    <x v="0"/>
    <n v="105"/>
    <n v="153.30000000000001"/>
    <n v="1365"/>
    <n v="1992.9"/>
    <n v="627.90000000000009"/>
    <n v="48.300000000000004"/>
  </r>
  <r>
    <x v="246"/>
    <x v="31"/>
    <n v="9"/>
    <x v="2"/>
    <x v="1"/>
    <n v="12"/>
    <n v="16.920000000000002"/>
    <n v="108"/>
    <n v="152.28000000000003"/>
    <n v="44.28000000000003"/>
    <n v="4.9200000000000035"/>
  </r>
  <r>
    <x v="247"/>
    <x v="47"/>
    <n v="18"/>
    <x v="1"/>
    <x v="0"/>
    <n v="136"/>
    <n v="224.4"/>
    <n v="2448"/>
    <n v="4039.2000000000003"/>
    <n v="1591.2000000000003"/>
    <n v="88.40000000000002"/>
  </r>
  <r>
    <x v="248"/>
    <x v="46"/>
    <n v="5"/>
    <x v="0"/>
    <x v="1"/>
    <n v="133"/>
    <n v="151.62"/>
    <n v="665"/>
    <n v="758.1"/>
    <n v="93.100000000000023"/>
    <n v="18.620000000000005"/>
  </r>
  <r>
    <x v="249"/>
    <x v="20"/>
    <n v="17"/>
    <x v="0"/>
    <x v="1"/>
    <n v="44"/>
    <n v="72.599999999999994"/>
    <n v="748"/>
    <n v="1234.1999999999998"/>
    <n v="486.19999999999982"/>
    <n v="28.599999999999991"/>
  </r>
  <r>
    <x v="250"/>
    <x v="32"/>
    <n v="15"/>
    <x v="1"/>
    <x v="0"/>
    <n v="123"/>
    <n v="135.30000000000001"/>
    <n v="1845"/>
    <n v="2029.5000000000002"/>
    <n v="184.50000000000023"/>
    <n v="12.300000000000015"/>
  </r>
  <r>
    <x v="251"/>
    <x v="25"/>
    <n v="13"/>
    <x v="0"/>
    <x v="1"/>
    <n v="16"/>
    <n v="18.240000000000002"/>
    <n v="208"/>
    <n v="237.12000000000003"/>
    <n v="29.120000000000033"/>
    <n v="2.2400000000000024"/>
  </r>
  <r>
    <x v="252"/>
    <x v="29"/>
    <n v="4"/>
    <x v="0"/>
    <x v="1"/>
    <n v="123"/>
    <n v="179.58"/>
    <n v="492"/>
    <n v="718.32"/>
    <n v="226.32000000000005"/>
    <n v="56.580000000000013"/>
  </r>
  <r>
    <x v="253"/>
    <x v="14"/>
    <n v="17"/>
    <x v="1"/>
    <x v="0"/>
    <n v="133"/>
    <n v="187.53"/>
    <n v="2261"/>
    <n v="3188.01"/>
    <n v="927.01000000000022"/>
    <n v="54.530000000000015"/>
  </r>
  <r>
    <x v="254"/>
    <x v="8"/>
    <n v="7"/>
    <x v="2"/>
    <x v="1"/>
    <n v="10"/>
    <n v="11.3"/>
    <n v="70"/>
    <n v="79.100000000000009"/>
    <n v="9.1000000000000085"/>
    <n v="1.3000000000000012"/>
  </r>
  <r>
    <x v="255"/>
    <x v="49"/>
    <n v="1"/>
    <x v="2"/>
    <x v="0"/>
    <n v="10"/>
    <n v="11.2"/>
    <n v="10"/>
    <n v="11.2"/>
    <n v="1.1999999999999993"/>
    <n v="1.1999999999999993"/>
  </r>
  <r>
    <x v="256"/>
    <x v="41"/>
    <n v="7"/>
    <x v="1"/>
    <x v="1"/>
    <n v="71"/>
    <n v="80.23"/>
    <n v="497"/>
    <n v="561.61"/>
    <n v="64.610000000000014"/>
    <n v="9.2300000000000022"/>
  </r>
  <r>
    <x v="257"/>
    <x v="48"/>
    <n v="14"/>
    <x v="0"/>
    <x v="0"/>
    <n v="63"/>
    <n v="71.819999999999993"/>
    <n v="882"/>
    <n v="1005.4799999999999"/>
    <n v="123.4799999999999"/>
    <n v="8.8199999999999932"/>
  </r>
  <r>
    <x v="258"/>
    <x v="21"/>
    <n v="18"/>
    <x v="0"/>
    <x v="1"/>
    <n v="105"/>
    <n v="117.6"/>
    <n v="1890"/>
    <n v="2116.7999999999997"/>
    <n v="226.79999999999973"/>
    <n v="12.599999999999985"/>
  </r>
  <r>
    <x v="259"/>
    <x v="44"/>
    <n v="20"/>
    <x v="1"/>
    <x v="1"/>
    <n v="105"/>
    <n v="148.05000000000001"/>
    <n v="2100"/>
    <n v="2961"/>
    <n v="861"/>
    <n v="43.05"/>
  </r>
  <r>
    <x v="260"/>
    <x v="34"/>
    <n v="16"/>
    <x v="0"/>
    <x v="0"/>
    <n v="98"/>
    <n v="132.30000000000001"/>
    <n v="1568"/>
    <n v="2116.8000000000002"/>
    <n v="548.80000000000018"/>
    <n v="34.300000000000011"/>
  </r>
  <r>
    <x v="261"/>
    <x v="43"/>
    <n v="2"/>
    <x v="0"/>
    <x v="1"/>
    <n v="12"/>
    <n v="13.44"/>
    <n v="24"/>
    <n v="26.88"/>
    <n v="2.879999999999999"/>
    <n v="1.4399999999999995"/>
  </r>
  <r>
    <x v="262"/>
    <x v="13"/>
    <n v="15"/>
    <x v="1"/>
    <x v="1"/>
    <n v="105"/>
    <n v="153.30000000000001"/>
    <n v="1575"/>
    <n v="2299.5"/>
    <n v="724.5"/>
    <n v="48.3"/>
  </r>
  <r>
    <x v="263"/>
    <x v="4"/>
    <n v="11"/>
    <x v="2"/>
    <x v="0"/>
    <n v="10"/>
    <n v="11.2"/>
    <n v="110"/>
    <n v="123.19999999999999"/>
    <n v="13.199999999999989"/>
    <n v="1.1999999999999991"/>
  </r>
  <r>
    <x v="264"/>
    <x v="10"/>
    <n v="20"/>
    <x v="2"/>
    <x v="1"/>
    <n v="136"/>
    <n v="183.6"/>
    <n v="2720"/>
    <n v="3672"/>
    <n v="952"/>
    <n v="47.6"/>
  </r>
  <r>
    <x v="265"/>
    <x v="12"/>
    <n v="8"/>
    <x v="1"/>
    <x v="0"/>
    <n v="16"/>
    <n v="17.600000000000001"/>
    <n v="128"/>
    <n v="140.80000000000001"/>
    <n v="12.800000000000011"/>
    <n v="1.6000000000000014"/>
  </r>
  <r>
    <x v="266"/>
    <x v="47"/>
    <n v="10"/>
    <x v="0"/>
    <x v="1"/>
    <n v="136"/>
    <n v="224.4"/>
    <n v="1360"/>
    <n v="2244"/>
    <n v="884"/>
    <n v="88.4"/>
  </r>
  <r>
    <x v="267"/>
    <x v="29"/>
    <n v="11"/>
    <x v="0"/>
    <x v="0"/>
    <n v="123"/>
    <n v="179.58"/>
    <n v="1353"/>
    <n v="1975.38"/>
    <n v="622.38000000000011"/>
    <n v="56.580000000000013"/>
  </r>
  <r>
    <x v="268"/>
    <x v="28"/>
    <n v="3"/>
    <x v="1"/>
    <x v="1"/>
    <n v="124"/>
    <n v="140.12"/>
    <n v="372"/>
    <n v="420.36"/>
    <n v="48.360000000000014"/>
    <n v="16.120000000000005"/>
  </r>
  <r>
    <x v="269"/>
    <x v="31"/>
    <n v="12"/>
    <x v="0"/>
    <x v="1"/>
    <n v="12"/>
    <n v="16.920000000000002"/>
    <n v="144"/>
    <n v="203.04000000000002"/>
    <n v="59.04000000000002"/>
    <n v="4.9200000000000017"/>
  </r>
  <r>
    <x v="270"/>
    <x v="39"/>
    <n v="7"/>
    <x v="0"/>
    <x v="0"/>
    <n v="71"/>
    <n v="79.52"/>
    <n v="497"/>
    <n v="556.64"/>
    <n v="59.639999999999986"/>
    <n v="8.5199999999999978"/>
  </r>
  <r>
    <x v="271"/>
    <x v="37"/>
    <n v="19"/>
    <x v="1"/>
    <x v="1"/>
    <n v="10"/>
    <n v="13.5"/>
    <n v="190"/>
    <n v="256.5"/>
    <n v="66.5"/>
    <n v="3.5"/>
  </r>
  <r>
    <x v="272"/>
    <x v="40"/>
    <n v="17"/>
    <x v="2"/>
    <x v="1"/>
    <n v="98"/>
    <n v="161.69999999999999"/>
    <n v="1666"/>
    <n v="2748.8999999999996"/>
    <n v="1082.8999999999996"/>
    <n v="63.699999999999982"/>
  </r>
  <r>
    <x v="273"/>
    <x v="17"/>
    <n v="20"/>
    <x v="2"/>
    <x v="0"/>
    <n v="44"/>
    <n v="50.16"/>
    <n v="880"/>
    <n v="1003.1999999999999"/>
    <n v="123.19999999999993"/>
    <n v="6.1599999999999966"/>
  </r>
  <r>
    <x v="274"/>
    <x v="46"/>
    <n v="16"/>
    <x v="1"/>
    <x v="1"/>
    <n v="133"/>
    <n v="151.62"/>
    <n v="2128"/>
    <n v="2425.92"/>
    <n v="297.92000000000007"/>
    <n v="18.620000000000005"/>
  </r>
  <r>
    <x v="275"/>
    <x v="21"/>
    <n v="11"/>
    <x v="0"/>
    <x v="0"/>
    <n v="105"/>
    <n v="117.6"/>
    <n v="1155"/>
    <n v="1293.5999999999999"/>
    <n v="138.59999999999991"/>
    <n v="12.599999999999993"/>
  </r>
  <r>
    <x v="276"/>
    <x v="3"/>
    <n v="4"/>
    <x v="0"/>
    <x v="1"/>
    <n v="12"/>
    <n v="17.52"/>
    <n v="48"/>
    <n v="70.08"/>
    <n v="22.08"/>
    <n v="5.52"/>
  </r>
  <r>
    <x v="277"/>
    <x v="39"/>
    <n v="6"/>
    <x v="1"/>
    <x v="0"/>
    <n v="71"/>
    <n v="79.52"/>
    <n v="426"/>
    <n v="477.12"/>
    <n v="51.120000000000005"/>
    <n v="8.5200000000000014"/>
  </r>
  <r>
    <x v="278"/>
    <x v="29"/>
    <n v="16"/>
    <x v="0"/>
    <x v="1"/>
    <n v="123"/>
    <n v="179.58"/>
    <n v="1968"/>
    <n v="2873.28"/>
    <n v="905.2800000000002"/>
    <n v="56.580000000000013"/>
  </r>
  <r>
    <x v="279"/>
    <x v="4"/>
    <n v="2"/>
    <x v="0"/>
    <x v="1"/>
    <n v="10"/>
    <n v="11.2"/>
    <n v="20"/>
    <n v="22.4"/>
    <n v="2.3999999999999986"/>
    <n v="1.1999999999999993"/>
  </r>
  <r>
    <x v="280"/>
    <x v="38"/>
    <n v="13"/>
    <x v="1"/>
    <x v="0"/>
    <n v="98"/>
    <n v="129.36000000000001"/>
    <n v="1274"/>
    <n v="1681.6800000000003"/>
    <n v="407.68000000000029"/>
    <n v="31.360000000000021"/>
  </r>
  <r>
    <x v="281"/>
    <x v="39"/>
    <n v="14"/>
    <x v="2"/>
    <x v="1"/>
    <n v="71"/>
    <n v="79.52"/>
    <n v="994"/>
    <n v="1113.28"/>
    <n v="119.27999999999997"/>
    <n v="8.5199999999999978"/>
  </r>
  <r>
    <x v="282"/>
    <x v="35"/>
    <n v="7"/>
    <x v="2"/>
    <x v="1"/>
    <n v="136"/>
    <n v="179.52"/>
    <n v="952"/>
    <n v="1256.6400000000001"/>
    <n v="304.6400000000001"/>
    <n v="43.520000000000017"/>
  </r>
  <r>
    <x v="283"/>
    <x v="31"/>
    <n v="10"/>
    <x v="1"/>
    <x v="0"/>
    <n v="12"/>
    <n v="16.920000000000002"/>
    <n v="120"/>
    <n v="169.20000000000002"/>
    <n v="49.200000000000017"/>
    <n v="4.9200000000000017"/>
  </r>
  <r>
    <x v="284"/>
    <x v="41"/>
    <n v="17"/>
    <x v="0"/>
    <x v="1"/>
    <n v="71"/>
    <n v="80.23"/>
    <n v="1207"/>
    <n v="1363.91"/>
    <n v="156.91000000000008"/>
    <n v="9.230000000000004"/>
  </r>
  <r>
    <x v="285"/>
    <x v="7"/>
    <n v="17"/>
    <x v="0"/>
    <x v="0"/>
    <n v="124"/>
    <n v="163.68"/>
    <n v="2108"/>
    <n v="2782.56"/>
    <n v="674.56"/>
    <n v="39.68"/>
  </r>
  <r>
    <x v="286"/>
    <x v="43"/>
    <n v="20"/>
    <x v="1"/>
    <x v="1"/>
    <n v="12"/>
    <n v="13.44"/>
    <n v="240"/>
    <n v="268.8"/>
    <n v="28.800000000000011"/>
    <n v="1.4400000000000006"/>
  </r>
  <r>
    <x v="287"/>
    <x v="16"/>
    <n v="13"/>
    <x v="0"/>
    <x v="0"/>
    <n v="98"/>
    <n v="110.74"/>
    <n v="1274"/>
    <n v="1439.62"/>
    <n v="165.61999999999989"/>
    <n v="12.739999999999991"/>
  </r>
  <r>
    <x v="288"/>
    <x v="30"/>
    <n v="4"/>
    <x v="0"/>
    <x v="1"/>
    <n v="10"/>
    <n v="11.2"/>
    <n v="40"/>
    <n v="44.8"/>
    <n v="4.7999999999999972"/>
    <n v="1.1999999999999993"/>
  </r>
  <r>
    <x v="289"/>
    <x v="15"/>
    <n v="3"/>
    <x v="1"/>
    <x v="1"/>
    <n v="16"/>
    <n v="21.12"/>
    <n v="48"/>
    <n v="63.36"/>
    <n v="15.36"/>
    <n v="5.12"/>
  </r>
  <r>
    <x v="290"/>
    <x v="10"/>
    <n v="12"/>
    <x v="2"/>
    <x v="0"/>
    <n v="136"/>
    <n v="183.6"/>
    <n v="1632"/>
    <n v="2203.1999999999998"/>
    <n v="571.19999999999982"/>
    <n v="47.599999999999987"/>
  </r>
  <r>
    <x v="291"/>
    <x v="39"/>
    <n v="2"/>
    <x v="2"/>
    <x v="1"/>
    <n v="71"/>
    <n v="79.52"/>
    <n v="142"/>
    <n v="159.04"/>
    <n v="17.039999999999992"/>
    <n v="8.519999999999996"/>
  </r>
  <r>
    <x v="292"/>
    <x v="6"/>
    <n v="5"/>
    <x v="1"/>
    <x v="1"/>
    <n v="44"/>
    <n v="48.4"/>
    <n v="220"/>
    <n v="242"/>
    <n v="22"/>
    <n v="4.4000000000000004"/>
  </r>
  <r>
    <x v="293"/>
    <x v="49"/>
    <n v="13"/>
    <x v="0"/>
    <x v="0"/>
    <n v="10"/>
    <n v="11.2"/>
    <n v="130"/>
    <n v="145.6"/>
    <n v="15.599999999999994"/>
    <n v="1.1999999999999995"/>
  </r>
  <r>
    <x v="294"/>
    <x v="45"/>
    <n v="18"/>
    <x v="0"/>
    <x v="1"/>
    <n v="71"/>
    <n v="79.52"/>
    <n v="1278"/>
    <n v="1431.36"/>
    <n v="153.3599999999999"/>
    <n v="8.5199999999999942"/>
  </r>
  <r>
    <x v="295"/>
    <x v="1"/>
    <n v="7"/>
    <x v="1"/>
    <x v="0"/>
    <n v="44"/>
    <n v="58.08"/>
    <n v="308"/>
    <n v="406.56"/>
    <n v="98.56"/>
    <n v="14.08"/>
  </r>
  <r>
    <x v="296"/>
    <x v="20"/>
    <n v="4"/>
    <x v="0"/>
    <x v="1"/>
    <n v="44"/>
    <n v="72.599999999999994"/>
    <n v="176"/>
    <n v="290.39999999999998"/>
    <n v="114.39999999999998"/>
    <n v="28.599999999999994"/>
  </r>
  <r>
    <x v="297"/>
    <x v="14"/>
    <n v="1"/>
    <x v="0"/>
    <x v="0"/>
    <n v="133"/>
    <n v="187.53"/>
    <n v="133"/>
    <n v="187.53"/>
    <n v="54.53"/>
    <n v="54.53"/>
  </r>
  <r>
    <x v="298"/>
    <x v="32"/>
    <n v="6"/>
    <x v="1"/>
    <x v="1"/>
    <n v="123"/>
    <n v="135.30000000000001"/>
    <n v="738"/>
    <n v="811.80000000000007"/>
    <n v="73.800000000000068"/>
    <n v="12.300000000000011"/>
  </r>
  <r>
    <x v="299"/>
    <x v="47"/>
    <n v="16"/>
    <x v="2"/>
    <x v="1"/>
    <n v="136"/>
    <n v="224.4"/>
    <n v="2176"/>
    <n v="3590.4"/>
    <n v="1414.4"/>
    <n v="88.4"/>
  </r>
  <r>
    <x v="300"/>
    <x v="12"/>
    <n v="3"/>
    <x v="2"/>
    <x v="0"/>
    <n v="16"/>
    <n v="17.600000000000001"/>
    <n v="48"/>
    <n v="52.800000000000004"/>
    <n v="4.8000000000000043"/>
    <n v="1.6000000000000014"/>
  </r>
  <r>
    <x v="301"/>
    <x v="38"/>
    <n v="16"/>
    <x v="1"/>
    <x v="1"/>
    <n v="98"/>
    <n v="129.36000000000001"/>
    <n v="1568"/>
    <n v="2069.7600000000002"/>
    <n v="501.76000000000022"/>
    <n v="31.360000000000014"/>
  </r>
  <r>
    <x v="302"/>
    <x v="42"/>
    <n v="2"/>
    <x v="0"/>
    <x v="1"/>
    <n v="124"/>
    <n v="167.4"/>
    <n v="248"/>
    <n v="334.8"/>
    <n v="86.800000000000011"/>
    <n v="43.400000000000006"/>
  </r>
  <r>
    <x v="303"/>
    <x v="13"/>
    <n v="19"/>
    <x v="0"/>
    <x v="0"/>
    <n v="105"/>
    <n v="153.30000000000001"/>
    <n v="1995"/>
    <n v="2912.7000000000003"/>
    <n v="917.70000000000027"/>
    <n v="48.300000000000011"/>
  </r>
  <r>
    <x v="304"/>
    <x v="32"/>
    <n v="19"/>
    <x v="1"/>
    <x v="1"/>
    <n v="123"/>
    <n v="135.30000000000001"/>
    <n v="2337"/>
    <n v="2570.7000000000003"/>
    <n v="233.70000000000027"/>
    <n v="12.300000000000015"/>
  </r>
  <r>
    <x v="305"/>
    <x v="0"/>
    <n v="11"/>
    <x v="0"/>
    <x v="0"/>
    <n v="136"/>
    <n v="153.68"/>
    <n v="1496"/>
    <n v="1690.48"/>
    <n v="194.48000000000002"/>
    <n v="17.680000000000003"/>
  </r>
  <r>
    <x v="306"/>
    <x v="26"/>
    <n v="3"/>
    <x v="0"/>
    <x v="1"/>
    <n v="10"/>
    <n v="14.600000000000001"/>
    <n v="30"/>
    <n v="43.800000000000004"/>
    <n v="13.800000000000004"/>
    <n v="4.6000000000000014"/>
  </r>
  <r>
    <x v="307"/>
    <x v="28"/>
    <n v="10"/>
    <x v="1"/>
    <x v="0"/>
    <n v="124"/>
    <n v="140.12"/>
    <n v="1240"/>
    <n v="1401.2"/>
    <n v="161.20000000000005"/>
    <n v="16.120000000000005"/>
  </r>
  <r>
    <x v="308"/>
    <x v="36"/>
    <n v="19"/>
    <x v="2"/>
    <x v="1"/>
    <n v="63"/>
    <n v="69.3"/>
    <n v="1197"/>
    <n v="1316.7"/>
    <n v="119.70000000000005"/>
    <n v="6.3000000000000025"/>
  </r>
  <r>
    <x v="309"/>
    <x v="18"/>
    <n v="14"/>
    <x v="2"/>
    <x v="1"/>
    <n v="133"/>
    <n v="146.30000000000001"/>
    <n v="1862"/>
    <n v="2048.2000000000003"/>
    <n v="186.20000000000027"/>
    <n v="13.30000000000002"/>
  </r>
  <r>
    <x v="310"/>
    <x v="21"/>
    <n v="17"/>
    <x v="1"/>
    <x v="0"/>
    <n v="105"/>
    <n v="117.6"/>
    <n v="1785"/>
    <n v="1999.1999999999998"/>
    <n v="214.19999999999982"/>
    <n v="12.599999999999989"/>
  </r>
  <r>
    <x v="311"/>
    <x v="36"/>
    <n v="1"/>
    <x v="0"/>
    <x v="1"/>
    <n v="63"/>
    <n v="69.3"/>
    <n v="63"/>
    <n v="69.3"/>
    <n v="6.2999999999999972"/>
    <n v="6.2999999999999972"/>
  </r>
  <r>
    <x v="312"/>
    <x v="44"/>
    <n v="12"/>
    <x v="0"/>
    <x v="1"/>
    <n v="105"/>
    <n v="148.05000000000001"/>
    <n v="1260"/>
    <n v="1776.6000000000001"/>
    <n v="516.60000000000014"/>
    <n v="43.050000000000011"/>
  </r>
  <r>
    <x v="313"/>
    <x v="12"/>
    <n v="4"/>
    <x v="1"/>
    <x v="0"/>
    <n v="16"/>
    <n v="17.600000000000001"/>
    <n v="64"/>
    <n v="70.400000000000006"/>
    <n v="6.4000000000000057"/>
    <n v="1.6000000000000014"/>
  </r>
  <r>
    <x v="314"/>
    <x v="12"/>
    <n v="14"/>
    <x v="0"/>
    <x v="1"/>
    <n v="16"/>
    <n v="17.600000000000001"/>
    <n v="224"/>
    <n v="246.40000000000003"/>
    <n v="22.400000000000034"/>
    <n v="1.6000000000000025"/>
  </r>
  <r>
    <x v="315"/>
    <x v="13"/>
    <n v="10"/>
    <x v="0"/>
    <x v="0"/>
    <n v="105"/>
    <n v="153.30000000000001"/>
    <n v="1050"/>
    <n v="1533"/>
    <n v="483"/>
    <n v="48.3"/>
  </r>
  <r>
    <x v="316"/>
    <x v="7"/>
    <n v="12"/>
    <x v="1"/>
    <x v="1"/>
    <n v="124"/>
    <n v="163.68"/>
    <n v="1488"/>
    <n v="1964.16"/>
    <n v="476.16000000000008"/>
    <n v="39.680000000000007"/>
  </r>
  <r>
    <x v="317"/>
    <x v="42"/>
    <n v="12"/>
    <x v="2"/>
    <x v="0"/>
    <n v="124"/>
    <n v="167.4"/>
    <n v="1488"/>
    <n v="2008.8000000000002"/>
    <n v="520.80000000000018"/>
    <n v="43.400000000000013"/>
  </r>
  <r>
    <x v="318"/>
    <x v="20"/>
    <n v="8"/>
    <x v="2"/>
    <x v="1"/>
    <n v="44"/>
    <n v="72.599999999999994"/>
    <n v="352"/>
    <n v="580.79999999999995"/>
    <n v="228.79999999999995"/>
    <n v="28.599999999999994"/>
  </r>
  <r>
    <x v="319"/>
    <x v="44"/>
    <n v="19"/>
    <x v="1"/>
    <x v="1"/>
    <n v="105"/>
    <n v="148.05000000000001"/>
    <n v="1995"/>
    <n v="2812.9500000000003"/>
    <n v="817.95000000000027"/>
    <n v="43.050000000000011"/>
  </r>
  <r>
    <x v="320"/>
    <x v="21"/>
    <n v="3"/>
    <x v="0"/>
    <x v="0"/>
    <n v="105"/>
    <n v="117.6"/>
    <n v="315"/>
    <n v="352.79999999999995"/>
    <n v="37.799999999999955"/>
    <n v="12.599999999999985"/>
  </r>
  <r>
    <x v="321"/>
    <x v="24"/>
    <n v="4"/>
    <x v="0"/>
    <x v="1"/>
    <n v="124"/>
    <n v="204.60000000000002"/>
    <n v="496"/>
    <n v="818.40000000000009"/>
    <n v="322.40000000000009"/>
    <n v="80.600000000000023"/>
  </r>
  <r>
    <x v="322"/>
    <x v="17"/>
    <n v="13"/>
    <x v="1"/>
    <x v="1"/>
    <n v="44"/>
    <n v="50.16"/>
    <n v="572"/>
    <n v="652.07999999999993"/>
    <n v="80.079999999999927"/>
    <n v="6.1599999999999948"/>
  </r>
  <r>
    <x v="323"/>
    <x v="2"/>
    <n v="18"/>
    <x v="0"/>
    <x v="0"/>
    <n v="123"/>
    <n v="140.22"/>
    <n v="2214"/>
    <n v="2523.96"/>
    <n v="309.96000000000004"/>
    <n v="17.220000000000002"/>
  </r>
  <r>
    <x v="324"/>
    <x v="4"/>
    <n v="20"/>
    <x v="0"/>
    <x v="1"/>
    <n v="10"/>
    <n v="11.2"/>
    <n v="200"/>
    <n v="224"/>
    <n v="24"/>
    <n v="1.2"/>
  </r>
  <r>
    <x v="325"/>
    <x v="33"/>
    <n v="17"/>
    <x v="1"/>
    <x v="0"/>
    <n v="10"/>
    <n v="14.100000000000001"/>
    <n v="170"/>
    <n v="239.70000000000002"/>
    <n v="69.700000000000017"/>
    <n v="4.1000000000000014"/>
  </r>
  <r>
    <x v="326"/>
    <x v="19"/>
    <n v="5"/>
    <x v="2"/>
    <x v="1"/>
    <n v="123"/>
    <n v="173.43"/>
    <n v="615"/>
    <n v="867.15000000000009"/>
    <n v="252.15000000000009"/>
    <n v="50.430000000000021"/>
  </r>
  <r>
    <x v="327"/>
    <x v="23"/>
    <n v="4"/>
    <x v="2"/>
    <x v="0"/>
    <n v="71"/>
    <n v="95.85"/>
    <n v="284"/>
    <n v="383.4"/>
    <n v="99.399999999999977"/>
    <n v="24.849999999999994"/>
  </r>
  <r>
    <x v="328"/>
    <x v="4"/>
    <n v="16"/>
    <x v="1"/>
    <x v="1"/>
    <n v="10"/>
    <n v="11.2"/>
    <n v="160"/>
    <n v="179.2"/>
    <n v="19.199999999999989"/>
    <n v="1.1999999999999993"/>
  </r>
  <r>
    <x v="329"/>
    <x v="33"/>
    <n v="12"/>
    <x v="0"/>
    <x v="1"/>
    <n v="10"/>
    <n v="14.100000000000001"/>
    <n v="120"/>
    <n v="169.20000000000002"/>
    <n v="49.200000000000017"/>
    <n v="4.1000000000000014"/>
  </r>
  <r>
    <x v="330"/>
    <x v="34"/>
    <n v="7"/>
    <x v="0"/>
    <x v="0"/>
    <n v="98"/>
    <n v="132.30000000000001"/>
    <n v="686"/>
    <n v="926.10000000000014"/>
    <n v="240.10000000000014"/>
    <n v="34.300000000000018"/>
  </r>
  <r>
    <x v="331"/>
    <x v="9"/>
    <n v="9"/>
    <x v="1"/>
    <x v="1"/>
    <n v="12"/>
    <n v="13.44"/>
    <n v="108"/>
    <n v="120.96"/>
    <n v="12.959999999999994"/>
    <n v="1.4399999999999993"/>
  </r>
  <r>
    <x v="332"/>
    <x v="46"/>
    <n v="17"/>
    <x v="0"/>
    <x v="1"/>
    <n v="133"/>
    <n v="151.62"/>
    <n v="2261"/>
    <n v="2577.54"/>
    <n v="316.53999999999996"/>
    <n v="18.619999999999997"/>
  </r>
  <r>
    <x v="333"/>
    <x v="6"/>
    <n v="3"/>
    <x v="0"/>
    <x v="0"/>
    <n v="44"/>
    <n v="48.4"/>
    <n v="132"/>
    <n v="145.19999999999999"/>
    <n v="13.199999999999989"/>
    <n v="4.3999999999999959"/>
  </r>
  <r>
    <x v="334"/>
    <x v="18"/>
    <n v="14"/>
    <x v="1"/>
    <x v="1"/>
    <n v="133"/>
    <n v="146.30000000000001"/>
    <n v="1862"/>
    <n v="2048.2000000000003"/>
    <n v="186.20000000000027"/>
    <n v="13.30000000000002"/>
  </r>
  <r>
    <x v="335"/>
    <x v="18"/>
    <n v="6"/>
    <x v="2"/>
    <x v="0"/>
    <n v="133"/>
    <n v="146.30000000000001"/>
    <n v="798"/>
    <n v="877.80000000000007"/>
    <n v="79.800000000000068"/>
    <n v="13.300000000000011"/>
  </r>
  <r>
    <x v="336"/>
    <x v="36"/>
    <n v="10"/>
    <x v="2"/>
    <x v="1"/>
    <n v="63"/>
    <n v="69.3"/>
    <n v="630"/>
    <n v="693"/>
    <n v="63"/>
    <n v="6.3"/>
  </r>
  <r>
    <x v="337"/>
    <x v="36"/>
    <n v="15"/>
    <x v="1"/>
    <x v="0"/>
    <n v="63"/>
    <n v="69.3"/>
    <n v="945"/>
    <n v="1039.5"/>
    <n v="94.5"/>
    <n v="6.3"/>
  </r>
  <r>
    <x v="338"/>
    <x v="22"/>
    <n v="14"/>
    <x v="0"/>
    <x v="1"/>
    <n v="105"/>
    <n v="117.6"/>
    <n v="1470"/>
    <n v="1646.3999999999999"/>
    <n v="176.39999999999986"/>
    <n v="12.599999999999991"/>
  </r>
  <r>
    <x v="339"/>
    <x v="28"/>
    <n v="4"/>
    <x v="0"/>
    <x v="1"/>
    <n v="124"/>
    <n v="140.12"/>
    <n v="496"/>
    <n v="560.48"/>
    <n v="64.480000000000018"/>
    <n v="16.120000000000005"/>
  </r>
  <r>
    <x v="340"/>
    <x v="12"/>
    <n v="8"/>
    <x v="1"/>
    <x v="0"/>
    <n v="16"/>
    <n v="17.600000000000001"/>
    <n v="128"/>
    <n v="140.80000000000001"/>
    <n v="12.800000000000011"/>
    <n v="1.6000000000000014"/>
  </r>
  <r>
    <x v="341"/>
    <x v="5"/>
    <n v="20"/>
    <x v="0"/>
    <x v="1"/>
    <n v="16"/>
    <n v="26.4"/>
    <n v="320"/>
    <n v="528"/>
    <n v="208"/>
    <n v="10.4"/>
  </r>
  <r>
    <x v="342"/>
    <x v="18"/>
    <n v="5"/>
    <x v="0"/>
    <x v="1"/>
    <n v="133"/>
    <n v="146.30000000000001"/>
    <n v="665"/>
    <n v="731.5"/>
    <n v="66.5"/>
    <n v="13.3"/>
  </r>
  <r>
    <x v="343"/>
    <x v="32"/>
    <n v="15"/>
    <x v="1"/>
    <x v="0"/>
    <n v="123"/>
    <n v="135.30000000000001"/>
    <n v="1845"/>
    <n v="2029.5000000000002"/>
    <n v="184.50000000000023"/>
    <n v="12.300000000000015"/>
  </r>
  <r>
    <x v="344"/>
    <x v="0"/>
    <n v="10"/>
    <x v="2"/>
    <x v="1"/>
    <n v="136"/>
    <n v="153.68"/>
    <n v="1360"/>
    <n v="1536.8000000000002"/>
    <n v="176.80000000000018"/>
    <n v="17.680000000000017"/>
  </r>
  <r>
    <x v="345"/>
    <x v="43"/>
    <n v="11"/>
    <x v="2"/>
    <x v="0"/>
    <n v="12"/>
    <n v="13.44"/>
    <n v="132"/>
    <n v="147.84"/>
    <n v="15.840000000000003"/>
    <n v="1.4400000000000004"/>
  </r>
  <r>
    <x v="346"/>
    <x v="34"/>
    <n v="6"/>
    <x v="1"/>
    <x v="1"/>
    <n v="98"/>
    <n v="132.30000000000001"/>
    <n v="588"/>
    <n v="793.80000000000007"/>
    <n v="205.80000000000007"/>
    <n v="34.300000000000011"/>
  </r>
  <r>
    <x v="347"/>
    <x v="1"/>
    <n v="5"/>
    <x v="0"/>
    <x v="0"/>
    <n v="44"/>
    <n v="58.08"/>
    <n v="220"/>
    <n v="290.39999999999998"/>
    <n v="70.399999999999977"/>
    <n v="14.079999999999995"/>
  </r>
  <r>
    <x v="348"/>
    <x v="27"/>
    <n v="6"/>
    <x v="0"/>
    <x v="1"/>
    <n v="133"/>
    <n v="194.18"/>
    <n v="798"/>
    <n v="1165.08"/>
    <n v="367.07999999999993"/>
    <n v="61.179999999999986"/>
  </r>
  <r>
    <x v="349"/>
    <x v="41"/>
    <n v="10"/>
    <x v="1"/>
    <x v="1"/>
    <n v="71"/>
    <n v="80.23"/>
    <n v="710"/>
    <n v="802.30000000000007"/>
    <n v="92.300000000000068"/>
    <n v="9.2300000000000075"/>
  </r>
  <r>
    <x v="350"/>
    <x v="39"/>
    <n v="20"/>
    <x v="0"/>
    <x v="0"/>
    <n v="71"/>
    <n v="79.52"/>
    <n v="1420"/>
    <n v="1590.3999999999999"/>
    <n v="170.39999999999986"/>
    <n v="8.5199999999999925"/>
  </r>
  <r>
    <x v="351"/>
    <x v="17"/>
    <n v="10"/>
    <x v="0"/>
    <x v="1"/>
    <n v="44"/>
    <n v="50.16"/>
    <n v="440"/>
    <n v="501.59999999999997"/>
    <n v="61.599999999999966"/>
    <n v="6.1599999999999966"/>
  </r>
  <r>
    <x v="352"/>
    <x v="24"/>
    <n v="11"/>
    <x v="1"/>
    <x v="1"/>
    <n v="124"/>
    <n v="204.60000000000002"/>
    <n v="1364"/>
    <n v="2250.6000000000004"/>
    <n v="886.60000000000036"/>
    <n v="80.600000000000037"/>
  </r>
  <r>
    <x v="353"/>
    <x v="14"/>
    <n v="19"/>
    <x v="2"/>
    <x v="0"/>
    <n v="133"/>
    <n v="187.53"/>
    <n v="2527"/>
    <n v="3563.07"/>
    <n v="1036.0700000000002"/>
    <n v="54.530000000000008"/>
  </r>
  <r>
    <x v="354"/>
    <x v="13"/>
    <n v="7"/>
    <x v="2"/>
    <x v="1"/>
    <n v="105"/>
    <n v="153.30000000000001"/>
    <n v="735"/>
    <n v="1073.1000000000001"/>
    <n v="338.10000000000014"/>
    <n v="48.300000000000018"/>
  </r>
  <r>
    <x v="355"/>
    <x v="47"/>
    <n v="11"/>
    <x v="1"/>
    <x v="0"/>
    <n v="136"/>
    <n v="224.4"/>
    <n v="1496"/>
    <n v="2468.4"/>
    <n v="972.40000000000009"/>
    <n v="88.4"/>
  </r>
  <r>
    <x v="356"/>
    <x v="41"/>
    <n v="5"/>
    <x v="0"/>
    <x v="1"/>
    <n v="71"/>
    <n v="80.23"/>
    <n v="355"/>
    <n v="401.15000000000003"/>
    <n v="46.150000000000034"/>
    <n v="9.2300000000000075"/>
  </r>
  <r>
    <x v="357"/>
    <x v="15"/>
    <n v="11"/>
    <x v="0"/>
    <x v="0"/>
    <n v="16"/>
    <n v="21.12"/>
    <n v="176"/>
    <n v="232.32000000000002"/>
    <n v="56.320000000000022"/>
    <n v="5.1200000000000019"/>
  </r>
  <r>
    <x v="358"/>
    <x v="4"/>
    <n v="14"/>
    <x v="1"/>
    <x v="1"/>
    <n v="10"/>
    <n v="11.2"/>
    <n v="140"/>
    <n v="156.79999999999998"/>
    <n v="16.799999999999983"/>
    <n v="1.1999999999999988"/>
  </r>
  <r>
    <x v="359"/>
    <x v="40"/>
    <n v="11"/>
    <x v="0"/>
    <x v="1"/>
    <n v="98"/>
    <n v="161.69999999999999"/>
    <n v="1078"/>
    <n v="1778.6999999999998"/>
    <n v="700.69999999999982"/>
    <n v="63.699999999999982"/>
  </r>
  <r>
    <x v="360"/>
    <x v="15"/>
    <n v="17"/>
    <x v="0"/>
    <x v="0"/>
    <n v="16"/>
    <n v="21.12"/>
    <n v="272"/>
    <n v="359.04"/>
    <n v="87.04000000000002"/>
    <n v="5.120000000000001"/>
  </r>
  <r>
    <x v="361"/>
    <x v="5"/>
    <n v="2"/>
    <x v="1"/>
    <x v="1"/>
    <n v="16"/>
    <n v="26.4"/>
    <n v="32"/>
    <n v="52.8"/>
    <n v="20.799999999999997"/>
    <n v="10.399999999999999"/>
  </r>
  <r>
    <x v="362"/>
    <x v="42"/>
    <n v="8"/>
    <x v="2"/>
    <x v="1"/>
    <n v="124"/>
    <n v="167.4"/>
    <n v="992"/>
    <n v="1339.2"/>
    <n v="347.20000000000005"/>
    <n v="43.400000000000006"/>
  </r>
  <r>
    <x v="363"/>
    <x v="24"/>
    <n v="17"/>
    <x v="2"/>
    <x v="0"/>
    <n v="124"/>
    <n v="204.60000000000002"/>
    <n v="2108"/>
    <n v="3478.2000000000003"/>
    <n v="1370.2000000000003"/>
    <n v="80.600000000000023"/>
  </r>
  <r>
    <x v="364"/>
    <x v="23"/>
    <n v="19"/>
    <x v="1"/>
    <x v="1"/>
    <n v="71"/>
    <n v="95.85"/>
    <n v="1349"/>
    <n v="1821.1499999999999"/>
    <n v="472.14999999999986"/>
    <n v="24.849999999999994"/>
  </r>
  <r>
    <x v="365"/>
    <x v="4"/>
    <n v="10"/>
    <x v="0"/>
    <x v="0"/>
    <n v="10"/>
    <n v="11.2"/>
    <n v="100"/>
    <n v="112"/>
    <n v="12"/>
    <n v="1.2"/>
  </r>
  <r>
    <x v="366"/>
    <x v="5"/>
    <n v="14"/>
    <x v="0"/>
    <x v="1"/>
    <n v="16"/>
    <n v="26.4"/>
    <n v="224"/>
    <n v="369.59999999999997"/>
    <n v="145.59999999999997"/>
    <n v="10.399999999999997"/>
  </r>
  <r>
    <x v="367"/>
    <x v="6"/>
    <n v="10"/>
    <x v="1"/>
    <x v="0"/>
    <n v="44"/>
    <n v="48.4"/>
    <n v="440"/>
    <n v="484"/>
    <n v="44"/>
    <n v="4.4000000000000004"/>
  </r>
  <r>
    <x v="368"/>
    <x v="7"/>
    <n v="16"/>
    <x v="0"/>
    <x v="1"/>
    <n v="124"/>
    <n v="163.68"/>
    <n v="1984"/>
    <n v="2618.88"/>
    <n v="634.88000000000011"/>
    <n v="39.680000000000007"/>
  </r>
  <r>
    <x v="369"/>
    <x v="8"/>
    <n v="14"/>
    <x v="0"/>
    <x v="1"/>
    <n v="10"/>
    <n v="11.3"/>
    <n v="140"/>
    <n v="158.20000000000002"/>
    <n v="18.200000000000017"/>
    <n v="1.3000000000000012"/>
  </r>
  <r>
    <x v="370"/>
    <x v="2"/>
    <n v="17"/>
    <x v="1"/>
    <x v="0"/>
    <n v="123"/>
    <n v="140.22"/>
    <n v="2091"/>
    <n v="2383.7399999999998"/>
    <n v="292.73999999999978"/>
    <n v="17.219999999999988"/>
  </r>
  <r>
    <x v="371"/>
    <x v="9"/>
    <n v="10"/>
    <x v="2"/>
    <x v="1"/>
    <n v="12"/>
    <n v="13.44"/>
    <n v="120"/>
    <n v="134.4"/>
    <n v="14.400000000000006"/>
    <n v="1.4400000000000006"/>
  </r>
  <r>
    <x v="372"/>
    <x v="10"/>
    <n v="8"/>
    <x v="2"/>
    <x v="1"/>
    <n v="136"/>
    <n v="183.6"/>
    <n v="1088"/>
    <n v="1468.8"/>
    <n v="380.79999999999995"/>
    <n v="47.599999999999994"/>
  </r>
  <r>
    <x v="373"/>
    <x v="9"/>
    <n v="12"/>
    <x v="1"/>
    <x v="0"/>
    <n v="12"/>
    <n v="13.44"/>
    <n v="144"/>
    <n v="161.28"/>
    <n v="17.28"/>
    <n v="1.4400000000000002"/>
  </r>
  <r>
    <x v="374"/>
    <x v="11"/>
    <n v="4"/>
    <x v="0"/>
    <x v="1"/>
    <n v="10"/>
    <n v="11.2"/>
    <n v="40"/>
    <n v="44.8"/>
    <n v="4.7999999999999972"/>
    <n v="1.1999999999999993"/>
  </r>
  <r>
    <x v="375"/>
    <x v="12"/>
    <n v="8"/>
    <x v="0"/>
    <x v="0"/>
    <n v="16"/>
    <n v="17.600000000000001"/>
    <n v="128"/>
    <n v="140.80000000000001"/>
    <n v="12.800000000000011"/>
    <n v="1.6000000000000014"/>
  </r>
  <r>
    <x v="376"/>
    <x v="13"/>
    <n v="4"/>
    <x v="1"/>
    <x v="1"/>
    <n v="105"/>
    <n v="153.30000000000001"/>
    <n v="420"/>
    <n v="613.20000000000005"/>
    <n v="193.20000000000005"/>
    <n v="48.300000000000011"/>
  </r>
  <r>
    <x v="377"/>
    <x v="14"/>
    <n v="19"/>
    <x v="0"/>
    <x v="0"/>
    <n v="133"/>
    <n v="187.53"/>
    <n v="2527"/>
    <n v="3563.07"/>
    <n v="1036.0700000000002"/>
    <n v="54.530000000000008"/>
  </r>
  <r>
    <x v="378"/>
    <x v="15"/>
    <n v="3"/>
    <x v="0"/>
    <x v="1"/>
    <n v="16"/>
    <n v="21.12"/>
    <n v="48"/>
    <n v="63.36"/>
    <n v="15.36"/>
    <n v="5.12"/>
  </r>
  <r>
    <x v="379"/>
    <x v="7"/>
    <n v="14"/>
    <x v="1"/>
    <x v="1"/>
    <n v="124"/>
    <n v="163.68"/>
    <n v="1736"/>
    <n v="2291.52"/>
    <n v="555.52"/>
    <n v="39.68"/>
  </r>
  <r>
    <x v="380"/>
    <x v="16"/>
    <n v="2"/>
    <x v="2"/>
    <x v="0"/>
    <n v="98"/>
    <n v="110.74"/>
    <n v="196"/>
    <n v="221.48"/>
    <n v="25.47999999999999"/>
    <n v="12.739999999999995"/>
  </r>
  <r>
    <x v="381"/>
    <x v="12"/>
    <n v="7"/>
    <x v="2"/>
    <x v="1"/>
    <n v="16"/>
    <n v="17.600000000000001"/>
    <n v="112"/>
    <n v="123.20000000000002"/>
    <n v="11.200000000000017"/>
    <n v="1.6000000000000025"/>
  </r>
  <r>
    <x v="382"/>
    <x v="17"/>
    <n v="4"/>
    <x v="1"/>
    <x v="1"/>
    <n v="44"/>
    <n v="50.16"/>
    <n v="176"/>
    <n v="200.64"/>
    <n v="24.639999999999986"/>
    <n v="6.1599999999999966"/>
  </r>
  <r>
    <x v="383"/>
    <x v="0"/>
    <n v="10"/>
    <x v="0"/>
    <x v="0"/>
    <n v="136"/>
    <n v="153.68"/>
    <n v="1360"/>
    <n v="1536.8000000000002"/>
    <n v="176.80000000000018"/>
    <n v="17.680000000000017"/>
  </r>
  <r>
    <x v="384"/>
    <x v="1"/>
    <n v="2"/>
    <x v="1"/>
    <x v="1"/>
    <n v="44"/>
    <n v="58.08"/>
    <n v="88"/>
    <n v="116.16"/>
    <n v="28.159999999999997"/>
    <n v="14.079999999999998"/>
  </r>
  <r>
    <x v="385"/>
    <x v="2"/>
    <n v="2"/>
    <x v="2"/>
    <x v="1"/>
    <n v="123"/>
    <n v="140.22"/>
    <n v="246"/>
    <n v="280.44"/>
    <n v="34.44"/>
    <n v="17.22"/>
  </r>
  <r>
    <x v="386"/>
    <x v="3"/>
    <n v="11"/>
    <x v="2"/>
    <x v="0"/>
    <n v="12"/>
    <n v="17.52"/>
    <n v="132"/>
    <n v="192.72"/>
    <n v="60.72"/>
    <n v="5.52"/>
  </r>
  <r>
    <x v="387"/>
    <x v="1"/>
    <n v="18"/>
    <x v="1"/>
    <x v="1"/>
    <n v="44"/>
    <n v="58.08"/>
    <n v="792"/>
    <n v="1045.44"/>
    <n v="253.44000000000005"/>
    <n v="14.080000000000004"/>
  </r>
  <r>
    <x v="388"/>
    <x v="4"/>
    <n v="10"/>
    <x v="0"/>
    <x v="0"/>
    <n v="10"/>
    <n v="11.2"/>
    <n v="100"/>
    <n v="112"/>
    <n v="12"/>
    <n v="1.2"/>
  </r>
  <r>
    <x v="389"/>
    <x v="5"/>
    <n v="14"/>
    <x v="0"/>
    <x v="1"/>
    <n v="16"/>
    <n v="26.4"/>
    <n v="224"/>
    <n v="369.59999999999997"/>
    <n v="145.59999999999997"/>
    <n v="10.399999999999997"/>
  </r>
  <r>
    <x v="390"/>
    <x v="6"/>
    <n v="10"/>
    <x v="1"/>
    <x v="0"/>
    <n v="44"/>
    <n v="48.4"/>
    <n v="440"/>
    <n v="484"/>
    <n v="44"/>
    <n v="4.4000000000000004"/>
  </r>
  <r>
    <x v="391"/>
    <x v="7"/>
    <n v="16"/>
    <x v="0"/>
    <x v="1"/>
    <n v="124"/>
    <n v="163.68"/>
    <n v="1984"/>
    <n v="2618.88"/>
    <n v="634.88000000000011"/>
    <n v="39.680000000000007"/>
  </r>
  <r>
    <x v="392"/>
    <x v="8"/>
    <n v="14"/>
    <x v="0"/>
    <x v="1"/>
    <n v="10"/>
    <n v="11.3"/>
    <n v="140"/>
    <n v="158.20000000000002"/>
    <n v="18.200000000000017"/>
    <n v="1.3000000000000012"/>
  </r>
  <r>
    <x v="393"/>
    <x v="2"/>
    <n v="17"/>
    <x v="1"/>
    <x v="0"/>
    <n v="123"/>
    <n v="140.22"/>
    <n v="2091"/>
    <n v="2383.7399999999998"/>
    <n v="292.73999999999978"/>
    <n v="17.219999999999988"/>
  </r>
  <r>
    <x v="394"/>
    <x v="9"/>
    <n v="10"/>
    <x v="2"/>
    <x v="1"/>
    <n v="12"/>
    <n v="13.44"/>
    <n v="120"/>
    <n v="134.4"/>
    <n v="14.400000000000006"/>
    <n v="1.4400000000000006"/>
  </r>
  <r>
    <x v="395"/>
    <x v="10"/>
    <n v="8"/>
    <x v="2"/>
    <x v="1"/>
    <n v="136"/>
    <n v="183.6"/>
    <n v="1088"/>
    <n v="1468.8"/>
    <n v="380.79999999999995"/>
    <n v="47.599999999999994"/>
  </r>
  <r>
    <x v="396"/>
    <x v="9"/>
    <n v="12"/>
    <x v="1"/>
    <x v="0"/>
    <n v="12"/>
    <n v="13.44"/>
    <n v="144"/>
    <n v="161.28"/>
    <n v="17.28"/>
    <n v="1.4400000000000002"/>
  </r>
  <r>
    <x v="397"/>
    <x v="11"/>
    <n v="4"/>
    <x v="0"/>
    <x v="1"/>
    <n v="10"/>
    <n v="11.2"/>
    <n v="40"/>
    <n v="44.8"/>
    <n v="4.7999999999999972"/>
    <n v="1.1999999999999993"/>
  </r>
  <r>
    <x v="398"/>
    <x v="12"/>
    <n v="8"/>
    <x v="0"/>
    <x v="0"/>
    <n v="16"/>
    <n v="17.600000000000001"/>
    <n v="128"/>
    <n v="140.80000000000001"/>
    <n v="12.800000000000011"/>
    <n v="1.6000000000000014"/>
  </r>
  <r>
    <x v="399"/>
    <x v="13"/>
    <n v="4"/>
    <x v="1"/>
    <x v="1"/>
    <n v="105"/>
    <n v="153.30000000000001"/>
    <n v="420"/>
    <n v="613.20000000000005"/>
    <n v="193.20000000000005"/>
    <n v="48.300000000000011"/>
  </r>
  <r>
    <x v="400"/>
    <x v="14"/>
    <n v="19"/>
    <x v="0"/>
    <x v="0"/>
    <n v="133"/>
    <n v="187.53"/>
    <n v="2527"/>
    <n v="3563.07"/>
    <n v="1036.0700000000002"/>
    <n v="54.530000000000008"/>
  </r>
  <r>
    <x v="401"/>
    <x v="15"/>
    <n v="3"/>
    <x v="0"/>
    <x v="1"/>
    <n v="16"/>
    <n v="21.12"/>
    <n v="48"/>
    <n v="63.36"/>
    <n v="15.36"/>
    <n v="5.12"/>
  </r>
  <r>
    <x v="402"/>
    <x v="7"/>
    <n v="14"/>
    <x v="1"/>
    <x v="1"/>
    <n v="124"/>
    <n v="163.68"/>
    <n v="1736"/>
    <n v="2291.52"/>
    <n v="555.52"/>
    <n v="39.68"/>
  </r>
  <r>
    <x v="403"/>
    <x v="16"/>
    <n v="2"/>
    <x v="2"/>
    <x v="0"/>
    <n v="98"/>
    <n v="110.74"/>
    <n v="196"/>
    <n v="221.48"/>
    <n v="25.47999999999999"/>
    <n v="12.739999999999995"/>
  </r>
  <r>
    <x v="404"/>
    <x v="12"/>
    <n v="7"/>
    <x v="2"/>
    <x v="1"/>
    <n v="16"/>
    <n v="17.600000000000001"/>
    <n v="112"/>
    <n v="123.20000000000002"/>
    <n v="11.200000000000017"/>
    <n v="1.6000000000000025"/>
  </r>
  <r>
    <x v="405"/>
    <x v="17"/>
    <n v="4"/>
    <x v="1"/>
    <x v="1"/>
    <n v="44"/>
    <n v="50.16"/>
    <n v="176"/>
    <n v="200.64"/>
    <n v="24.639999999999986"/>
    <n v="6.1599999999999966"/>
  </r>
  <r>
    <x v="406"/>
    <x v="18"/>
    <n v="20"/>
    <x v="0"/>
    <x v="0"/>
    <n v="133"/>
    <n v="146.30000000000001"/>
    <n v="2660"/>
    <n v="2926"/>
    <n v="266"/>
    <n v="13.3"/>
  </r>
  <r>
    <x v="407"/>
    <x v="19"/>
    <n v="15"/>
    <x v="0"/>
    <x v="1"/>
    <n v="123"/>
    <n v="173.43"/>
    <n v="1845"/>
    <n v="2601.4500000000003"/>
    <n v="756.45000000000027"/>
    <n v="50.430000000000021"/>
  </r>
  <r>
    <x v="408"/>
    <x v="20"/>
    <n v="2"/>
    <x v="1"/>
    <x v="0"/>
    <n v="44"/>
    <n v="72.599999999999994"/>
    <n v="88"/>
    <n v="145.19999999999999"/>
    <n v="57.199999999999989"/>
    <n v="28.599999999999994"/>
  </r>
  <r>
    <x v="409"/>
    <x v="7"/>
    <n v="9"/>
    <x v="0"/>
    <x v="1"/>
    <n v="124"/>
    <n v="163.68"/>
    <n v="1116"/>
    <n v="1473.1200000000001"/>
    <n v="357.12000000000012"/>
    <n v="39.680000000000014"/>
  </r>
  <r>
    <x v="410"/>
    <x v="21"/>
    <n v="6"/>
    <x v="0"/>
    <x v="0"/>
    <n v="105"/>
    <n v="117.6"/>
    <n v="630"/>
    <n v="705.59999999999991"/>
    <n v="75.599999999999909"/>
    <n v="12.599999999999985"/>
  </r>
  <r>
    <x v="411"/>
    <x v="10"/>
    <n v="8"/>
    <x v="1"/>
    <x v="1"/>
    <n v="136"/>
    <n v="183.6"/>
    <n v="1088"/>
    <n v="1468.8"/>
    <n v="380.79999999999995"/>
    <n v="47.599999999999994"/>
  </r>
  <r>
    <x v="412"/>
    <x v="1"/>
    <n v="12"/>
    <x v="2"/>
    <x v="1"/>
    <n v="44"/>
    <n v="58.08"/>
    <n v="528"/>
    <n v="696.96"/>
    <n v="168.96000000000004"/>
    <n v="14.080000000000004"/>
  </r>
  <r>
    <x v="413"/>
    <x v="22"/>
    <n v="13"/>
    <x v="2"/>
    <x v="0"/>
    <n v="105"/>
    <n v="117.6"/>
    <n v="1365"/>
    <n v="1528.8"/>
    <n v="163.79999999999995"/>
    <n v="12.599999999999996"/>
  </r>
  <r>
    <x v="414"/>
    <x v="23"/>
    <n v="14"/>
    <x v="1"/>
    <x v="1"/>
    <n v="71"/>
    <n v="95.85"/>
    <n v="994"/>
    <n v="1341.8999999999999"/>
    <n v="347.89999999999986"/>
    <n v="24.849999999999991"/>
  </r>
  <r>
    <x v="415"/>
    <x v="24"/>
    <n v="2"/>
    <x v="0"/>
    <x v="1"/>
    <n v="124"/>
    <n v="204.60000000000002"/>
    <n v="248"/>
    <n v="409.20000000000005"/>
    <n v="161.20000000000005"/>
    <n v="80.600000000000023"/>
  </r>
  <r>
    <x v="416"/>
    <x v="25"/>
    <n v="19"/>
    <x v="0"/>
    <x v="0"/>
    <n v="16"/>
    <n v="18.240000000000002"/>
    <n v="304"/>
    <n v="346.56000000000006"/>
    <n v="42.560000000000059"/>
    <n v="2.2400000000000033"/>
  </r>
  <r>
    <x v="417"/>
    <x v="26"/>
    <n v="19"/>
    <x v="1"/>
    <x v="1"/>
    <n v="10"/>
    <n v="14.600000000000001"/>
    <n v="190"/>
    <n v="277.40000000000003"/>
    <n v="87.400000000000034"/>
    <n v="4.6000000000000014"/>
  </r>
  <r>
    <x v="418"/>
    <x v="24"/>
    <n v="7"/>
    <x v="0"/>
    <x v="0"/>
    <n v="124"/>
    <n v="204.60000000000002"/>
    <n v="868"/>
    <n v="1432.2000000000003"/>
    <n v="564.20000000000027"/>
    <n v="80.600000000000037"/>
  </r>
  <r>
    <x v="419"/>
    <x v="5"/>
    <n v="14"/>
    <x v="0"/>
    <x v="1"/>
    <n v="16"/>
    <n v="26.4"/>
    <n v="224"/>
    <n v="369.59999999999997"/>
    <n v="145.59999999999997"/>
    <n v="10.399999999999997"/>
  </r>
  <r>
    <x v="420"/>
    <x v="20"/>
    <n v="7"/>
    <x v="1"/>
    <x v="0"/>
    <n v="44"/>
    <n v="72.599999999999994"/>
    <n v="308"/>
    <n v="508.19999999999993"/>
    <n v="200.19999999999993"/>
    <n v="28.599999999999991"/>
  </r>
  <r>
    <x v="421"/>
    <x v="27"/>
    <n v="10"/>
    <x v="2"/>
    <x v="1"/>
    <n v="133"/>
    <n v="194.18"/>
    <n v="1330"/>
    <n v="1941.8000000000002"/>
    <n v="611.80000000000018"/>
    <n v="61.180000000000021"/>
  </r>
  <r>
    <x v="422"/>
    <x v="26"/>
    <n v="18"/>
    <x v="2"/>
    <x v="1"/>
    <n v="10"/>
    <n v="14.600000000000001"/>
    <n v="180"/>
    <n v="262.8"/>
    <n v="82.800000000000011"/>
    <n v="4.6000000000000005"/>
  </r>
  <r>
    <x v="423"/>
    <x v="18"/>
    <n v="13"/>
    <x v="1"/>
    <x v="0"/>
    <n v="133"/>
    <n v="146.30000000000001"/>
    <n v="1729"/>
    <n v="1901.9"/>
    <n v="172.90000000000009"/>
    <n v="13.300000000000008"/>
  </r>
  <r>
    <x v="424"/>
    <x v="28"/>
    <n v="12"/>
    <x v="0"/>
    <x v="1"/>
    <n v="124"/>
    <n v="140.12"/>
    <n v="1488"/>
    <n v="1681.44"/>
    <n v="193.44000000000005"/>
    <n v="16.120000000000005"/>
  </r>
  <r>
    <x v="425"/>
    <x v="29"/>
    <n v="5"/>
    <x v="0"/>
    <x v="1"/>
    <n v="123"/>
    <n v="179.58"/>
    <n v="615"/>
    <n v="897.90000000000009"/>
    <n v="282.90000000000009"/>
    <n v="56.58000000000002"/>
  </r>
  <r>
    <x v="426"/>
    <x v="28"/>
    <n v="9"/>
    <x v="1"/>
    <x v="0"/>
    <n v="124"/>
    <n v="140.12"/>
    <n v="1116"/>
    <n v="1261.08"/>
    <n v="145.07999999999993"/>
    <n v="16.119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P001"/>
    <s v="Product1"/>
    <x v="0"/>
    <s v="Kg"/>
    <n v="98"/>
    <n v="129.36000000000001"/>
  </r>
  <r>
    <s v="P002"/>
    <s v="Product2"/>
    <x v="0"/>
    <s v="Kg"/>
    <n v="105"/>
    <n v="117.6"/>
  </r>
  <r>
    <s v="P003"/>
    <s v="Product3"/>
    <x v="0"/>
    <s v="Lt"/>
    <n v="44"/>
    <n v="50.16"/>
  </r>
  <r>
    <s v="P004"/>
    <s v="Product4"/>
    <x v="0"/>
    <s v="Ft"/>
    <n v="71"/>
    <n v="80.23"/>
  </r>
  <r>
    <s v="P005"/>
    <s v="Product5"/>
    <x v="0"/>
    <s v="Kg"/>
    <n v="133"/>
    <n v="187.53"/>
  </r>
  <r>
    <s v="P006"/>
    <s v="Product6"/>
    <x v="0"/>
    <s v="No."/>
    <n v="124"/>
    <n v="204.60000000000002"/>
  </r>
  <r>
    <s v="P007"/>
    <s v="Product7"/>
    <x v="0"/>
    <s v="Ft"/>
    <n v="10"/>
    <n v="11.2"/>
  </r>
  <r>
    <s v="P008"/>
    <s v="Product8"/>
    <x v="0"/>
    <s v="Lt"/>
    <n v="16"/>
    <n v="17.600000000000001"/>
  </r>
  <r>
    <s v="P009"/>
    <s v="Product9"/>
    <x v="0"/>
    <s v="Kg"/>
    <n v="10"/>
    <n v="13.5"/>
  </r>
  <r>
    <s v="P0010"/>
    <s v="Product10"/>
    <x v="1"/>
    <s v="Kg"/>
    <n v="123"/>
    <n v="179.58"/>
  </r>
  <r>
    <s v="P0011"/>
    <s v="Product11"/>
    <x v="1"/>
    <s v="Lt"/>
    <n v="136"/>
    <n v="179.52"/>
  </r>
  <r>
    <s v="P0012"/>
    <s v="Product12"/>
    <x v="1"/>
    <s v="Ft"/>
    <n v="12"/>
    <n v="13.44"/>
  </r>
  <r>
    <s v="P0013"/>
    <s v="Product13"/>
    <x v="1"/>
    <s v="Kg"/>
    <n v="63"/>
    <n v="71.819999999999993"/>
  </r>
  <r>
    <s v="P0014"/>
    <s v="Product14"/>
    <x v="1"/>
    <s v="No."/>
    <n v="98"/>
    <n v="110.74"/>
  </r>
  <r>
    <s v="P0015"/>
    <s v="Product15"/>
    <x v="1"/>
    <s v="Ft"/>
    <n v="105"/>
    <n v="148.05000000000001"/>
  </r>
  <r>
    <s v="P0016"/>
    <s v="Product16"/>
    <x v="1"/>
    <s v="Lt"/>
    <n v="44"/>
    <n v="72.599999999999994"/>
  </r>
  <r>
    <s v="P0017"/>
    <s v="Product17"/>
    <x v="1"/>
    <s v="Kg"/>
    <n v="71"/>
    <n v="79.52"/>
  </r>
  <r>
    <s v="P0018"/>
    <s v="Product18"/>
    <x v="1"/>
    <s v="Kg"/>
    <n v="133"/>
    <n v="146.30000000000001"/>
  </r>
  <r>
    <s v="P0019"/>
    <s v="Product19"/>
    <x v="1"/>
    <s v="Lt"/>
    <n v="124"/>
    <n v="167.4"/>
  </r>
  <r>
    <s v="P0020"/>
    <s v="Product20"/>
    <x v="1"/>
    <s v="Ft"/>
    <n v="10"/>
    <n v="14.600000000000001"/>
  </r>
  <r>
    <s v="P0021"/>
    <s v="Product21"/>
    <x v="2"/>
    <s v="Kg"/>
    <n v="16"/>
    <n v="21.12"/>
  </r>
  <r>
    <s v="P0022"/>
    <s v="Product22"/>
    <x v="2"/>
    <s v="No."/>
    <n v="10"/>
    <n v="11.2"/>
  </r>
  <r>
    <s v="P0023"/>
    <s v="Product23"/>
    <x v="2"/>
    <s v="Ft"/>
    <n v="123"/>
    <n v="140.22"/>
  </r>
  <r>
    <s v="P0024"/>
    <s v="Product24"/>
    <x v="2"/>
    <s v="Lt"/>
    <n v="136"/>
    <n v="153.68"/>
  </r>
  <r>
    <s v="P0025"/>
    <s v="Product25"/>
    <x v="2"/>
    <s v="Kg"/>
    <n v="12"/>
    <n v="16.920000000000002"/>
  </r>
  <r>
    <s v="P0026"/>
    <s v="Product26"/>
    <x v="2"/>
    <s v="Kg"/>
    <n v="98"/>
    <n v="161.69999999999999"/>
  </r>
  <r>
    <s v="P0027"/>
    <s v="Product27"/>
    <x v="2"/>
    <s v="Lt"/>
    <n v="105"/>
    <n v="117.6"/>
  </r>
  <r>
    <s v="P0028"/>
    <s v="Product28"/>
    <x v="2"/>
    <s v="Ft"/>
    <n v="44"/>
    <n v="48.4"/>
  </r>
  <r>
    <s v="P0029"/>
    <s v="Product29"/>
    <x v="2"/>
    <s v="Kg"/>
    <n v="71"/>
    <n v="95.85"/>
  </r>
  <r>
    <s v="P0030"/>
    <s v="Product30"/>
    <x v="2"/>
    <s v="No."/>
    <n v="133"/>
    <n v="194.18"/>
  </r>
  <r>
    <s v="P0031"/>
    <s v="Product31"/>
    <x v="2"/>
    <s v="Ft"/>
    <n v="124"/>
    <n v="163.68"/>
  </r>
  <r>
    <s v="P0032"/>
    <s v="Product32"/>
    <x v="3"/>
    <s v="Lt"/>
    <n v="10"/>
    <n v="11.2"/>
  </r>
  <r>
    <s v="P0033"/>
    <s v="Product33"/>
    <x v="3"/>
    <s v="Kg"/>
    <n v="16"/>
    <n v="18.240000000000002"/>
  </r>
  <r>
    <s v="P0034"/>
    <s v="Product34"/>
    <x v="3"/>
    <s v="Kg"/>
    <n v="10"/>
    <n v="11.3"/>
  </r>
  <r>
    <s v="P0035"/>
    <s v="Product35"/>
    <x v="3"/>
    <s v="Lt"/>
    <n v="123"/>
    <n v="173.43"/>
  </r>
  <r>
    <s v="P0036"/>
    <s v="Product36"/>
    <x v="3"/>
    <s v="Ft"/>
    <n v="136"/>
    <n v="224.4"/>
  </r>
  <r>
    <s v="P0037"/>
    <s v="Product37"/>
    <x v="3"/>
    <s v="Kg"/>
    <n v="12"/>
    <n v="13.44"/>
  </r>
  <r>
    <s v="P0038"/>
    <s v="Product38"/>
    <x v="3"/>
    <s v="No."/>
    <n v="63"/>
    <n v="69.3"/>
  </r>
  <r>
    <s v="P0039"/>
    <s v="Product39"/>
    <x v="3"/>
    <s v="Ft"/>
    <n v="98"/>
    <n v="132.30000000000001"/>
  </r>
  <r>
    <s v="P0040"/>
    <s v="Product40"/>
    <x v="3"/>
    <s v="Lt"/>
    <n v="105"/>
    <n v="153.30000000000001"/>
  </r>
  <r>
    <s v="P0041"/>
    <s v="Product41"/>
    <x v="3"/>
    <s v="Kg"/>
    <n v="44"/>
    <n v="58.08"/>
  </r>
  <r>
    <s v="P0042"/>
    <s v="Product42"/>
    <x v="4"/>
    <s v="Kg"/>
    <n v="71"/>
    <n v="79.52"/>
  </r>
  <r>
    <s v="P0043"/>
    <s v="Product43"/>
    <x v="4"/>
    <s v="Lt"/>
    <n v="133"/>
    <n v="151.62"/>
  </r>
  <r>
    <s v="P0044"/>
    <s v="Product44"/>
    <x v="4"/>
    <s v="Ft"/>
    <n v="124"/>
    <n v="140.12"/>
  </r>
  <r>
    <s v="P0045"/>
    <s v="Product45"/>
    <x v="4"/>
    <s v="Kg"/>
    <n v="10"/>
    <n v="14.100000000000001"/>
  </r>
  <r>
    <s v="P0046"/>
    <s v="Product46"/>
    <x v="4"/>
    <s v="No."/>
    <n v="16"/>
    <n v="26.4"/>
  </r>
  <r>
    <s v="P0047"/>
    <s v="Product47"/>
    <x v="4"/>
    <s v="Ft"/>
    <n v="10"/>
    <n v="11.2"/>
  </r>
  <r>
    <s v="P0048"/>
    <s v="Product48"/>
    <x v="4"/>
    <s v="Lt"/>
    <n v="123"/>
    <n v="135.30000000000001"/>
  </r>
  <r>
    <s v="P0049"/>
    <s v="Product49"/>
    <x v="4"/>
    <s v="Kg"/>
    <n v="136"/>
    <n v="183.6"/>
  </r>
  <r>
    <s v="P0050"/>
    <s v="Product50"/>
    <x v="4"/>
    <s v="Kg"/>
    <n v="12"/>
    <n v="17.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A2ADCE-ED11-42D3-BA09-01C8161647EB}" name="Average Selling Pric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C8" firstHeaderRow="1" firstDataRow="1" firstDataCol="1"/>
  <pivotFields count="6">
    <pivotField showAll="0"/>
    <pivotField showAll="0" measureFilter="1"/>
    <pivotField axis="axisRow" showAll="0">
      <items count="6">
        <item x="0"/>
        <item x="1"/>
        <item x="2"/>
        <item x="3"/>
        <item x="4"/>
        <item t="default"/>
      </items>
    </pivotField>
    <pivotField showAll="0"/>
    <pivotField numFmtId="44" showAll="0"/>
    <pivotField dataField="1" numFmtId="44" showAll="0"/>
  </pivotFields>
  <rowFields count="1">
    <field x="2"/>
  </rowFields>
  <rowItems count="6">
    <i>
      <x/>
    </i>
    <i>
      <x v="1"/>
    </i>
    <i>
      <x v="2"/>
    </i>
    <i>
      <x v="3"/>
    </i>
    <i>
      <x v="4"/>
    </i>
    <i t="grand">
      <x/>
    </i>
  </rowItems>
  <colItems count="1">
    <i/>
  </colItems>
  <dataFields count="1">
    <dataField name="Average Price" fld="5" subtotal="average" baseField="2" baseItem="0" numFmtId="44"/>
  </dataFields>
  <chartFormats count="18">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 chart="4" format="11">
      <pivotArea type="data" outline="0" fieldPosition="0">
        <references count="2">
          <reference field="4294967294" count="1" selected="0">
            <x v="0"/>
          </reference>
          <reference field="2"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2" count="1" selected="0">
            <x v="0"/>
          </reference>
        </references>
      </pivotArea>
    </chartFormat>
    <chartFormat chart="5" format="14">
      <pivotArea type="data" outline="0" fieldPosition="0">
        <references count="2">
          <reference field="4294967294" count="1" selected="0">
            <x v="0"/>
          </reference>
          <reference field="2" count="1" selected="0">
            <x v="1"/>
          </reference>
        </references>
      </pivotArea>
    </chartFormat>
    <chartFormat chart="5" format="15">
      <pivotArea type="data" outline="0" fieldPosition="0">
        <references count="2">
          <reference field="4294967294" count="1" selected="0">
            <x v="0"/>
          </reference>
          <reference field="2" count="1" selected="0">
            <x v="2"/>
          </reference>
        </references>
      </pivotArea>
    </chartFormat>
    <chartFormat chart="5" format="16">
      <pivotArea type="data" outline="0" fieldPosition="0">
        <references count="2">
          <reference field="4294967294" count="1" selected="0">
            <x v="0"/>
          </reference>
          <reference field="2" count="1" selected="0">
            <x v="3"/>
          </reference>
        </references>
      </pivotArea>
    </chartFormat>
    <chartFormat chart="5"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18E4F5-30D5-4B33-A343-22208A62C4A4}" name="Profit Trend"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C109:D115" firstHeaderRow="1" firstDataRow="1" firstDataCol="1"/>
  <pivotFields count="14">
    <pivotField axis="axisRow" numFmtId="15"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showAll="0">
      <items count="4">
        <item x="1"/>
        <item x="2"/>
        <item x="0"/>
        <item t="default"/>
      </items>
    </pivotField>
    <pivotField showAll="0"/>
    <pivotField numFmtId="165" showAll="0"/>
    <pivotField numFmtId="164" showAll="0"/>
    <pivotField numFmtId="165" showAll="0"/>
    <pivotField numFmtId="164" showAll="0"/>
    <pivotField dataField="1" numFmtId="164" showAll="0"/>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1"/>
    <field x="0"/>
  </rowFields>
  <rowItems count="6">
    <i>
      <x v="1"/>
    </i>
    <i>
      <x v="2"/>
    </i>
    <i>
      <x v="3"/>
    </i>
    <i>
      <x v="4"/>
    </i>
    <i>
      <x v="5"/>
    </i>
    <i t="grand">
      <x/>
    </i>
  </rowItems>
  <colItems count="1">
    <i/>
  </colItems>
  <dataFields count="1">
    <dataField name="Sum of PROFIT" fld="9" baseField="0" baseItem="0" numFmtId="164"/>
  </dataFields>
  <chartFormats count="2">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580"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A3450A-925B-4FF7-A7DB-A5CD3C558EB8}" name="Cash Vs Onlin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C86:G90" firstHeaderRow="1" firstDataRow="2" firstDataCol="1"/>
  <pivotFields count="14">
    <pivotField numFmtId="15"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showAll="0"/>
    <pivotField showAll="0"/>
    <pivotField axis="axisCol" showAll="0">
      <items count="4">
        <item x="1"/>
        <item x="2"/>
        <item x="0"/>
        <item t="default"/>
      </items>
    </pivotField>
    <pivotField axis="axisRow" showAll="0">
      <items count="3">
        <item x="1"/>
        <item x="0"/>
        <item t="default"/>
      </items>
    </pivotField>
    <pivotField numFmtId="165" showAll="0"/>
    <pivotField numFmtId="164" showAll="0"/>
    <pivotField numFmtId="165" showAll="0"/>
    <pivotField numFmtId="164"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3">
    <i>
      <x/>
    </i>
    <i>
      <x v="1"/>
    </i>
    <i t="grand">
      <x/>
    </i>
  </rowItems>
  <colFields count="1">
    <field x="3"/>
  </colFields>
  <colItems count="4">
    <i>
      <x/>
    </i>
    <i>
      <x v="1"/>
    </i>
    <i>
      <x v="2"/>
    </i>
    <i t="grand">
      <x/>
    </i>
  </colItems>
  <dataFields count="1">
    <dataField name="Sum of PROFIT" fld="9" baseField="0" baseItem="0" numFmtId="164"/>
  </dataFields>
  <conditionalFormats count="1">
    <conditionalFormat type="all" priority="1">
      <pivotAreas count="1">
        <pivotArea type="data" collapsedLevelsAreSubtotals="1" fieldPosition="0">
          <references count="3">
            <reference field="4294967294" count="1" selected="0">
              <x v="0"/>
            </reference>
            <reference field="3" count="3">
              <x v="0"/>
              <x v="1"/>
              <x v="2"/>
            </reference>
            <reference field="4" count="1" selected="0">
              <x v="0"/>
            </reference>
          </references>
        </pivotArea>
      </pivotAreas>
    </conditionalFormat>
  </conditional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560"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3C5BB8-6852-44CF-9FFF-61871C89428E}" name="Product 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roduct ID">
  <location ref="M33:P44" firstHeaderRow="0" firstDataRow="1" firstDataCol="1"/>
  <pivotFields count="14">
    <pivotField numFmtId="15"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axis="axisRow" showAll="0" measureFilter="1" sortType="descending">
      <items count="51">
        <item x="38"/>
        <item x="29"/>
        <item x="35"/>
        <item x="9"/>
        <item x="48"/>
        <item x="16"/>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14"/>
        <item x="3"/>
        <item x="24"/>
        <item x="4"/>
        <item x="12"/>
        <item x="37"/>
        <item t="default"/>
      </items>
      <autoSortScope>
        <pivotArea dataOnly="0" outline="0" fieldPosition="0">
          <references count="1">
            <reference field="4294967294" count="1" selected="0">
              <x v="0"/>
            </reference>
          </references>
        </pivotArea>
      </autoSortScope>
    </pivotField>
    <pivotField dataField="1" showAll="0"/>
    <pivotField showAll="0">
      <items count="4">
        <item x="1"/>
        <item x="2"/>
        <item x="0"/>
        <item t="default"/>
      </items>
    </pivotField>
    <pivotField showAll="0"/>
    <pivotField numFmtId="165" showAll="0"/>
    <pivotField numFmtId="164" showAll="0"/>
    <pivotField numFmtId="165" showAll="0"/>
    <pivotField numFmtId="164" showAll="0"/>
    <pivotField dataField="1"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1">
    <i>
      <x v="24"/>
    </i>
    <i>
      <x v="3"/>
    </i>
    <i>
      <x v="40"/>
    </i>
    <i>
      <x v="44"/>
    </i>
    <i>
      <x v="12"/>
    </i>
    <i>
      <x v="15"/>
    </i>
    <i>
      <x v="9"/>
    </i>
    <i>
      <x v="35"/>
    </i>
    <i>
      <x v="48"/>
    </i>
    <i>
      <x v="27"/>
    </i>
    <i t="grand">
      <x/>
    </i>
  </rowItems>
  <colFields count="1">
    <field x="-2"/>
  </colFields>
  <colItems count="3">
    <i>
      <x/>
    </i>
    <i i="1">
      <x v="1"/>
    </i>
    <i i="2">
      <x v="2"/>
    </i>
  </colItems>
  <dataFields count="3">
    <dataField name="Quantity" fld="2" baseField="1" baseItem="7"/>
    <dataField name="Profits" fld="9" baseField="1" baseItem="7" numFmtId="164"/>
    <dataField name="Profit/Unit" fld="10" baseField="1" baseItem="7" numFmtId="164"/>
  </dataFields>
  <pivotTableStyleInfo name="PivotStyleLight16" showRowHeaders="1" showColHeaders="1" showRowStripes="0" showColStripes="0" showLastColumn="1"/>
  <filters count="2">
    <filter fld="0" type="dateBetween" evalOrder="-1" id="566"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1" type="count" evalOrder="-1" id="43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3EAD13-47AA-4138-ADB0-A84CC1F4138D}" name="Avg Buying and Selling Valu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B52:E63" firstHeaderRow="0" firstDataRow="1" firstDataCol="1"/>
  <pivotFields count="14">
    <pivotField numFmtId="15"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axis="axisRow" showAll="0" measureFilter="1">
      <items count="51">
        <item x="38"/>
        <item x="29"/>
        <item x="35"/>
        <item x="9"/>
        <item x="48"/>
        <item x="16"/>
        <item x="14"/>
        <item x="44"/>
        <item x="20"/>
        <item x="39"/>
        <item x="21"/>
        <item x="3"/>
        <item x="24"/>
        <item x="18"/>
        <item x="42"/>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4"/>
        <item x="12"/>
        <item x="37"/>
        <item t="default"/>
      </items>
    </pivotField>
    <pivotField showAll="0"/>
    <pivotField showAll="0">
      <items count="4">
        <item x="1"/>
        <item x="2"/>
        <item x="0"/>
        <item t="default"/>
      </items>
    </pivotField>
    <pivotField showAll="0"/>
    <pivotField numFmtId="165" showAll="0"/>
    <pivotField numFmtId="164" showAll="0"/>
    <pivotField dataField="1" numFmtId="165" showAll="0"/>
    <pivotField dataField="1" numFmtId="164" showAll="0"/>
    <pivotField dataField="1" numFmtId="164" showAll="0"/>
    <pivotField numFmtId="164" showAll="0"/>
    <pivotField showAll="0" defaultSubtotal="0"/>
    <pivotField showAll="0" defaultSubtotal="0"/>
    <pivotField showAll="0" defaultSubtotal="0">
      <items count="4">
        <item x="0"/>
        <item x="1"/>
        <item x="2"/>
        <item x="3"/>
      </items>
    </pivotField>
  </pivotFields>
  <rowFields count="1">
    <field x="1"/>
  </rowFields>
  <rowItems count="11">
    <i>
      <x v="6"/>
    </i>
    <i>
      <x v="13"/>
    </i>
    <i>
      <x v="18"/>
    </i>
    <i>
      <x v="19"/>
    </i>
    <i>
      <x v="22"/>
    </i>
    <i>
      <x v="26"/>
    </i>
    <i>
      <x v="27"/>
    </i>
    <i>
      <x v="31"/>
    </i>
    <i>
      <x v="41"/>
    </i>
    <i>
      <x v="46"/>
    </i>
    <i t="grand">
      <x/>
    </i>
  </rowItems>
  <colFields count="1">
    <field x="-2"/>
  </colFields>
  <colItems count="3">
    <i>
      <x/>
    </i>
    <i i="1">
      <x v="1"/>
    </i>
    <i i="2">
      <x v="2"/>
    </i>
  </colItems>
  <dataFields count="3">
    <dataField name="Average Cost" fld="7" subtotal="average" baseField="1" baseItem="6" numFmtId="165"/>
    <dataField name="Average Revenue" fld="8" subtotal="average" baseField="1" baseItem="6" numFmtId="164"/>
    <dataField name="Profits" fld="9" baseField="1" baseItem="6" numFmtId="164"/>
  </dataFields>
  <chartFormats count="9">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 chart="16"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2">
    <filter fld="0" type="dateBetween" evalOrder="-1" id="507"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BDE8DA-F8EC-4C4E-A455-0CEEE476CD0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roduct ID">
  <location ref="S17:V28" firstHeaderRow="0" firstDataRow="1" firstDataCol="1"/>
  <pivotFields count="14">
    <pivotField numFmtId="15" showAll="0">
      <items count="4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axis="axisRow" showAll="0" measureFilter="1" sortType="descending">
      <items count="51">
        <item x="38"/>
        <item x="29"/>
        <item x="4"/>
        <item x="12"/>
        <item x="9"/>
        <item x="48"/>
        <item x="16"/>
        <item x="14"/>
        <item x="24"/>
        <item x="35"/>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3"/>
        <item x="37"/>
        <item t="default"/>
      </items>
      <autoSortScope>
        <pivotArea dataOnly="0" outline="0" fieldPosition="0">
          <references count="1">
            <reference field="4294967294" count="1" selected="0">
              <x v="0"/>
            </reference>
          </references>
        </pivotArea>
      </autoSortScope>
    </pivotField>
    <pivotField dataField="1" showAll="0"/>
    <pivotField showAll="0">
      <items count="4">
        <item x="1"/>
        <item x="2"/>
        <item x="0"/>
        <item t="default"/>
      </items>
    </pivotField>
    <pivotField showAll="0"/>
    <pivotField numFmtId="165" showAll="0"/>
    <pivotField numFmtId="164" showAll="0"/>
    <pivotField numFmtId="165" showAll="0"/>
    <pivotField numFmtId="164" showAll="0"/>
    <pivotField dataField="1"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1">
    <i>
      <x v="28"/>
    </i>
    <i>
      <x v="4"/>
    </i>
    <i>
      <x v="44"/>
    </i>
    <i>
      <x v="7"/>
    </i>
    <i>
      <x v="16"/>
    </i>
    <i>
      <x v="19"/>
    </i>
    <i>
      <x v="13"/>
    </i>
    <i>
      <x v="39"/>
    </i>
    <i>
      <x v="3"/>
    </i>
    <i>
      <x v="31"/>
    </i>
    <i t="grand">
      <x/>
    </i>
  </rowItems>
  <colFields count="1">
    <field x="-2"/>
  </colFields>
  <colItems count="3">
    <i>
      <x/>
    </i>
    <i i="1">
      <x v="1"/>
    </i>
    <i i="2">
      <x v="2"/>
    </i>
  </colItems>
  <dataFields count="3">
    <dataField name="Quantity" fld="2" baseField="0" baseItem="0"/>
    <dataField name="Profits" fld="9" baseField="0" baseItem="0" numFmtId="164"/>
    <dataField name="Profit/Unit" fld="10" baseField="0" baseItem="0" numFmtId="164"/>
  </dataFields>
  <formats count="16">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10">
            <x v="1"/>
            <x v="8"/>
            <x v="13"/>
            <x v="22"/>
            <x v="28"/>
            <x v="33"/>
            <x v="36"/>
            <x v="38"/>
            <x v="41"/>
            <x v="42"/>
          </reference>
        </references>
      </pivotArea>
    </format>
    <format dxfId="43">
      <pivotArea dataOnly="0" labelOnly="1" grandRow="1" outline="0" fieldPosition="0"/>
    </format>
    <format dxfId="42">
      <pivotArea dataOnly="0" labelOnly="1" outline="0" fieldPosition="0">
        <references count="1">
          <reference field="4294967294" count="1">
            <x v="1"/>
          </reference>
        </references>
      </pivotArea>
    </format>
    <format dxfId="41">
      <pivotArea type="all" dataOnly="0" outline="0" fieldPosition="0"/>
    </format>
    <format dxfId="40">
      <pivotArea outline="0" collapsedLevelsAreSubtotals="1" fieldPosition="0"/>
    </format>
    <format dxfId="39">
      <pivotArea dataOnly="0" labelOnly="1" fieldPosition="0">
        <references count="1">
          <reference field="1" count="10">
            <x v="7"/>
            <x v="13"/>
            <x v="19"/>
            <x v="20"/>
            <x v="23"/>
            <x v="27"/>
            <x v="28"/>
            <x v="32"/>
            <x v="42"/>
            <x v="47"/>
          </reference>
        </references>
      </pivotArea>
    </format>
    <format dxfId="38">
      <pivotArea dataOnly="0" labelOnly="1" grandRow="1" outline="0" fieldPosition="0"/>
    </format>
    <format dxfId="37">
      <pivotArea collapsedLevelsAreSubtotals="1" fieldPosition="0">
        <references count="1">
          <reference field="1" count="1">
            <x v="11"/>
          </reference>
        </references>
      </pivotArea>
    </format>
    <format dxfId="36">
      <pivotArea field="1" type="button" dataOnly="0" labelOnly="1" outline="0" axis="axisRow" fieldPosition="0"/>
    </format>
    <format dxfId="35">
      <pivotArea dataOnly="0" labelOnly="1" fieldPosition="0">
        <references count="1">
          <reference field="1" count="1">
            <x v="11"/>
          </reference>
        </references>
      </pivotArea>
    </format>
    <format dxfId="34">
      <pivotArea dataOnly="0" labelOnly="1" outline="0" fieldPosition="0">
        <references count="1">
          <reference field="4294967294" count="3">
            <x v="0"/>
            <x v="1"/>
            <x v="2"/>
          </reference>
        </references>
      </pivotArea>
    </format>
    <format dxfId="33">
      <pivotArea dataOnly="0" labelOnly="1" outline="0" fieldPosition="0">
        <references count="1">
          <reference field="4294967294" count="3">
            <x v="0"/>
            <x v="1"/>
            <x v="2"/>
          </reference>
        </references>
      </pivotArea>
    </format>
    <format dxfId="32">
      <pivotArea field="1" type="button" dataOnly="0" labelOnly="1" outline="0" axis="axisRow" fieldPosition="0"/>
    </format>
  </formats>
  <conditionalFormats count="4">
    <conditionalFormat priority="1">
      <pivotAreas count="1">
        <pivotArea type="data" collapsedLevelsAreSubtotals="1" fieldPosition="0">
          <references count="2">
            <reference field="4294967294" count="1" selected="0">
              <x v="0"/>
            </reference>
            <reference field="1" count="10">
              <x v="2"/>
              <x v="3"/>
              <x v="8"/>
              <x v="11"/>
              <x v="15"/>
              <x v="18"/>
              <x v="21"/>
              <x v="25"/>
              <x v="28"/>
              <x v="46"/>
            </reference>
          </references>
        </pivotArea>
      </pivotAreas>
    </conditionalFormat>
    <conditionalFormat priority="2">
      <pivotAreas count="1">
        <pivotArea type="data" collapsedLevelsAreSubtotals="1" fieldPosition="0">
          <references count="2">
            <reference field="4294967294" count="1" selected="0">
              <x v="1"/>
            </reference>
            <reference field="1" count="10">
              <x v="2"/>
              <x v="3"/>
              <x v="8"/>
              <x v="11"/>
              <x v="15"/>
              <x v="18"/>
              <x v="21"/>
              <x v="25"/>
              <x v="28"/>
              <x v="46"/>
            </reference>
          </references>
        </pivotArea>
      </pivotAreas>
    </conditionalFormat>
    <conditionalFormat priority="3">
      <pivotAreas count="1">
        <pivotArea type="data" collapsedLevelsAreSubtotals="1" fieldPosition="0">
          <references count="2">
            <reference field="4294967294" count="1" selected="0">
              <x v="0"/>
            </reference>
            <reference field="1" count="10">
              <x v="2"/>
              <x v="3"/>
              <x v="8"/>
              <x v="11"/>
              <x v="15"/>
              <x v="18"/>
              <x v="21"/>
              <x v="25"/>
              <x v="28"/>
              <x v="46"/>
            </reference>
          </references>
        </pivotArea>
      </pivotAreas>
    </conditionalFormat>
    <conditionalFormat priority="4">
      <pivotAreas count="1">
        <pivotArea type="data" collapsedLevelsAreSubtotals="1" fieldPosition="0">
          <references count="2">
            <reference field="4294967294" count="1" selected="0">
              <x v="1"/>
            </reference>
            <reference field="1" count="10">
              <x v="7"/>
              <x v="8"/>
              <x v="9"/>
              <x v="10"/>
              <x v="13"/>
              <x v="19"/>
              <x v="28"/>
              <x v="33"/>
              <x v="41"/>
              <x v="47"/>
            </reference>
          </references>
        </pivotArea>
      </pivotAreas>
    </conditionalFormat>
  </conditionalFormats>
  <pivotTableStyleInfo name="PivotStyleLight16" showRowHeaders="1" showColHeaders="1" showRowStripes="0" showColStripes="0" showLastColumn="1"/>
  <filters count="2">
    <filter fld="0" type="dateBetween" evalOrder="-1" id="566" name="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1" type="count" evalOrder="-1" id="43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A5457EF0-FCF3-4F91-B414-FD4749BBE166}" sourceName="SALES TYPE">
  <pivotTables>
    <pivotTable tabId="5" name="Profit Trend"/>
    <pivotTable tabId="4" name="PivotTable4"/>
    <pivotTable tabId="5" name="Product Profit"/>
    <pivotTable tabId="5" name="Cash Vs Online"/>
    <pivotTable tabId="5" name="Avg Buying and Selling Value"/>
  </pivotTables>
  <data>
    <tabular pivotCacheId="67144610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YPE" xr10:uid="{8E38AE93-8A82-4102-9057-8D5E64498C83}" cache="Slicer_SALES_TYPE" caption="SALES TYPE" style="new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C34C8B-E922-4F84-A3DA-F887D69010AC}" name="catalogue" displayName="catalogue" ref="A1:F51" totalsRowShown="0" headerRowDxfId="64" dataDxfId="63">
  <tableColumns count="6">
    <tableColumn id="1" xr3:uid="{475D1E90-40D4-4EBC-A82F-990311B296F8}" name="PRODUCT ID" dataDxfId="62"/>
    <tableColumn id="2" xr3:uid="{50B54B1F-15E0-4DB1-BB1B-30A0D5474409}" name="PRODUCT " dataDxfId="61"/>
    <tableColumn id="3" xr3:uid="{3DA7905A-BCF7-4721-A7F1-BF261C9B03A7}" name="CATEGORY " dataDxfId="60"/>
    <tableColumn id="4" xr3:uid="{DCBA0172-B6DF-4E23-89FE-B9B7C8E5B552}" name="UOM" dataDxfId="59"/>
    <tableColumn id="5" xr3:uid="{BD188147-15CE-412E-B170-EE2FE0468225}" name="BUYING PRICE" dataDxfId="58" dataCellStyle="Currency"/>
    <tableColumn id="6" xr3:uid="{DD300F04-CDF4-4252-90BE-F95982402EC2}" name="SELLING PRICE" dataDxfId="57" dataCellStyle="Currency"/>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485DE8-2098-4C5C-A617-F89183BF52E2}" name="sales_report" displayName="sales_report" ref="A1:K428" totalsRowShown="0" headerRowDxfId="56">
  <tableColumns count="11">
    <tableColumn id="1" xr3:uid="{E1AD0434-9C97-43A2-934A-2127C0B1C319}" name="DATE" dataDxfId="55">
      <calculatedColumnFormula>+A1+2</calculatedColumnFormula>
    </tableColumn>
    <tableColumn id="2" xr3:uid="{E1198E7A-42AC-4C5C-894D-6FC1C5BE8D81}" name="PRODUCT ID"/>
    <tableColumn id="3" xr3:uid="{00428640-3E34-4540-B118-5E9FA6E6E65E}" name="QTY"/>
    <tableColumn id="4" xr3:uid="{FBAC2791-A0B4-4995-A722-40939A1F0A10}" name="SALES TYPE"/>
    <tableColumn id="5" xr3:uid="{6ED4E611-BB6B-4798-A423-19EA964BB334}" name="PAYMENT MODE"/>
    <tableColumn id="6" xr3:uid="{5AF8BA84-7698-4D6E-8C5C-EEBCB2C4417D}" name="BUYING PRICE">
      <calculatedColumnFormula>INDEX(catalogue[BUYING PRICE],MATCH('Sales Report'!B2,catalogue[PRODUCT ID],0))</calculatedColumnFormula>
    </tableColumn>
    <tableColumn id="7" xr3:uid="{DA8BCA00-5612-4231-9D1C-634F7855621A}" name="SELLING PRICE" dataDxfId="54">
      <calculatedColumnFormula>INDEX(catalogue[SELLING PRICE],MATCH(sales_report[[#This Row],[PRODUCT ID]],catalogue[PRODUCT ID],0))</calculatedColumnFormula>
    </tableColumn>
    <tableColumn id="8" xr3:uid="{7DE58AC9-9CB9-4333-A016-A88CE01FC8A3}" name="BUYING VALUE" dataDxfId="53">
      <calculatedColumnFormula>sales_report[[#This Row],[BUYING PRICE]]*sales_report[[#This Row],[QTY]]</calculatedColumnFormula>
    </tableColumn>
    <tableColumn id="9" xr3:uid="{ED62C7B3-A0D6-4ECA-B641-09D76BB641FA}" name="SELLING VALUE" dataDxfId="52">
      <calculatedColumnFormula>sales_report[[#This Row],[SELLING PRICE]]*sales_report[[#This Row],[QTY]]</calculatedColumnFormula>
    </tableColumn>
    <tableColumn id="10" xr3:uid="{84198DF9-B070-4EAA-9738-F19F56406E1B}" name="PROFIT" dataDxfId="51">
      <calculatedColumnFormula>sales_report[[#This Row],[SELLING VALUE]]-sales_report[[#This Row],[BUYING VALUE]]</calculatedColumnFormula>
    </tableColumn>
    <tableColumn id="11" xr3:uid="{2C491CAA-2142-4803-B107-CBA2190D7DA7}" name="PROFIT PER UNIT" dataDxfId="50">
      <calculatedColumnFormula>sales_report[[#This Row],[PROFIT]]/sales_report[[#This Row],[QTY]]</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81A474A-E623-4A2F-B89C-5D817F575721}" sourceName="DATE">
  <pivotTables>
    <pivotTable tabId="5" name="Profit Trend"/>
    <pivotTable tabId="4" name="PivotTable4"/>
    <pivotTable tabId="5" name="Product Profit"/>
    <pivotTable tabId="5" name="Cash Vs Online"/>
    <pivotTable tabId="5" name="Avg Buying and Selling Value"/>
  </pivotTables>
  <state minimalRefreshVersion="6" lastRefreshVersion="6" pivotCacheId="671446103" filterType="dateBetween">
    <selection startDate="2024-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42B64A8-E7CC-4F3B-9959-F7908CCBAFEF}" cache="NativeTimeline_DATE" caption="DATE" level="0" selectionLevel="0" scrollPosition="2023-01-01T00:00:00" style="new"/>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72B5-59C0-4415-A412-0EF985DCEFFC}">
  <dimension ref="A1:F51"/>
  <sheetViews>
    <sheetView workbookViewId="0">
      <selection activeCell="D1" sqref="D1"/>
    </sheetView>
  </sheetViews>
  <sheetFormatPr defaultRowHeight="14.4" x14ac:dyDescent="0.3"/>
  <cols>
    <col min="1" max="1" width="13.6640625" customWidth="1"/>
    <col min="2" max="2" width="11.88671875" customWidth="1"/>
    <col min="3" max="3" width="12.6640625" customWidth="1"/>
    <col min="4" max="4" width="7.6640625" customWidth="1"/>
    <col min="5" max="5" width="15.109375" style="3" customWidth="1"/>
    <col min="6" max="6" width="15.5546875" style="3" customWidth="1"/>
  </cols>
  <sheetData>
    <row r="1" spans="1:6" x14ac:dyDescent="0.3">
      <c r="A1" s="1" t="s">
        <v>0</v>
      </c>
      <c r="B1" s="1" t="s">
        <v>1</v>
      </c>
      <c r="C1" s="1" t="s">
        <v>2</v>
      </c>
      <c r="D1" s="1" t="s">
        <v>3</v>
      </c>
      <c r="E1" s="2" t="s">
        <v>4</v>
      </c>
      <c r="F1" s="2" t="s">
        <v>5</v>
      </c>
    </row>
    <row r="2" spans="1:6" x14ac:dyDescent="0.3">
      <c r="A2" s="1" t="s">
        <v>6</v>
      </c>
      <c r="B2" s="1" t="s">
        <v>7</v>
      </c>
      <c r="C2" s="1" t="s">
        <v>8</v>
      </c>
      <c r="D2" s="1" t="s">
        <v>9</v>
      </c>
      <c r="E2" s="2">
        <v>98</v>
      </c>
      <c r="F2" s="2">
        <v>129.36000000000001</v>
      </c>
    </row>
    <row r="3" spans="1:6" x14ac:dyDescent="0.3">
      <c r="A3" s="1" t="s">
        <v>10</v>
      </c>
      <c r="B3" s="1" t="s">
        <v>11</v>
      </c>
      <c r="C3" s="1" t="s">
        <v>8</v>
      </c>
      <c r="D3" s="1" t="s">
        <v>9</v>
      </c>
      <c r="E3" s="2">
        <v>105</v>
      </c>
      <c r="F3" s="2">
        <v>117.6</v>
      </c>
    </row>
    <row r="4" spans="1:6" x14ac:dyDescent="0.3">
      <c r="A4" s="1" t="s">
        <v>12</v>
      </c>
      <c r="B4" s="1" t="s">
        <v>13</v>
      </c>
      <c r="C4" s="1" t="s">
        <v>8</v>
      </c>
      <c r="D4" s="1" t="s">
        <v>14</v>
      </c>
      <c r="E4" s="2">
        <v>44</v>
      </c>
      <c r="F4" s="2">
        <v>50.16</v>
      </c>
    </row>
    <row r="5" spans="1:6" x14ac:dyDescent="0.3">
      <c r="A5" s="1" t="s">
        <v>15</v>
      </c>
      <c r="B5" s="1" t="s">
        <v>16</v>
      </c>
      <c r="C5" s="1" t="s">
        <v>8</v>
      </c>
      <c r="D5" s="1" t="s">
        <v>17</v>
      </c>
      <c r="E5" s="2">
        <v>71</v>
      </c>
      <c r="F5" s="2">
        <v>80.23</v>
      </c>
    </row>
    <row r="6" spans="1:6" x14ac:dyDescent="0.3">
      <c r="A6" s="1" t="s">
        <v>18</v>
      </c>
      <c r="B6" s="1" t="s">
        <v>19</v>
      </c>
      <c r="C6" s="1" t="s">
        <v>8</v>
      </c>
      <c r="D6" s="1" t="s">
        <v>9</v>
      </c>
      <c r="E6" s="2">
        <v>133</v>
      </c>
      <c r="F6" s="2">
        <v>187.53</v>
      </c>
    </row>
    <row r="7" spans="1:6" x14ac:dyDescent="0.3">
      <c r="A7" s="1" t="s">
        <v>20</v>
      </c>
      <c r="B7" s="1" t="s">
        <v>21</v>
      </c>
      <c r="C7" s="1" t="s">
        <v>8</v>
      </c>
      <c r="D7" s="1" t="s">
        <v>22</v>
      </c>
      <c r="E7" s="2">
        <v>124</v>
      </c>
      <c r="F7" s="2">
        <v>204.60000000000002</v>
      </c>
    </row>
    <row r="8" spans="1:6" x14ac:dyDescent="0.3">
      <c r="A8" s="1" t="s">
        <v>23</v>
      </c>
      <c r="B8" s="1" t="s">
        <v>24</v>
      </c>
      <c r="C8" s="1" t="s">
        <v>8</v>
      </c>
      <c r="D8" s="1" t="s">
        <v>17</v>
      </c>
      <c r="E8" s="2">
        <v>10</v>
      </c>
      <c r="F8" s="2">
        <v>11.2</v>
      </c>
    </row>
    <row r="9" spans="1:6" x14ac:dyDescent="0.3">
      <c r="A9" s="1" t="s">
        <v>25</v>
      </c>
      <c r="B9" s="1" t="s">
        <v>26</v>
      </c>
      <c r="C9" s="1" t="s">
        <v>8</v>
      </c>
      <c r="D9" s="1" t="s">
        <v>14</v>
      </c>
      <c r="E9" s="2">
        <v>16</v>
      </c>
      <c r="F9" s="2">
        <v>17.600000000000001</v>
      </c>
    </row>
    <row r="10" spans="1:6" x14ac:dyDescent="0.3">
      <c r="A10" s="1" t="s">
        <v>27</v>
      </c>
      <c r="B10" s="1" t="s">
        <v>28</v>
      </c>
      <c r="C10" s="1" t="s">
        <v>8</v>
      </c>
      <c r="D10" s="1" t="s">
        <v>9</v>
      </c>
      <c r="E10" s="2">
        <v>10</v>
      </c>
      <c r="F10" s="2">
        <v>13.5</v>
      </c>
    </row>
    <row r="11" spans="1:6" x14ac:dyDescent="0.3">
      <c r="A11" s="1" t="s">
        <v>29</v>
      </c>
      <c r="B11" s="1" t="s">
        <v>30</v>
      </c>
      <c r="C11" s="1" t="s">
        <v>31</v>
      </c>
      <c r="D11" s="1" t="s">
        <v>9</v>
      </c>
      <c r="E11" s="2">
        <v>123</v>
      </c>
      <c r="F11" s="2">
        <v>179.58</v>
      </c>
    </row>
    <row r="12" spans="1:6" x14ac:dyDescent="0.3">
      <c r="A12" s="1" t="s">
        <v>32</v>
      </c>
      <c r="B12" s="1" t="s">
        <v>33</v>
      </c>
      <c r="C12" s="1" t="s">
        <v>31</v>
      </c>
      <c r="D12" s="1" t="s">
        <v>14</v>
      </c>
      <c r="E12" s="2">
        <v>136</v>
      </c>
      <c r="F12" s="2">
        <v>179.52</v>
      </c>
    </row>
    <row r="13" spans="1:6" x14ac:dyDescent="0.3">
      <c r="A13" s="1" t="s">
        <v>34</v>
      </c>
      <c r="B13" s="1" t="s">
        <v>35</v>
      </c>
      <c r="C13" s="1" t="s">
        <v>31</v>
      </c>
      <c r="D13" s="1" t="s">
        <v>17</v>
      </c>
      <c r="E13" s="2">
        <v>12</v>
      </c>
      <c r="F13" s="2">
        <v>13.44</v>
      </c>
    </row>
    <row r="14" spans="1:6" x14ac:dyDescent="0.3">
      <c r="A14" s="1" t="s">
        <v>36</v>
      </c>
      <c r="B14" s="1" t="s">
        <v>37</v>
      </c>
      <c r="C14" s="1" t="s">
        <v>31</v>
      </c>
      <c r="D14" s="1" t="s">
        <v>9</v>
      </c>
      <c r="E14" s="2">
        <v>63</v>
      </c>
      <c r="F14" s="2">
        <v>71.819999999999993</v>
      </c>
    </row>
    <row r="15" spans="1:6" x14ac:dyDescent="0.3">
      <c r="A15" s="1" t="s">
        <v>38</v>
      </c>
      <c r="B15" s="1" t="s">
        <v>39</v>
      </c>
      <c r="C15" s="1" t="s">
        <v>31</v>
      </c>
      <c r="D15" s="1" t="s">
        <v>22</v>
      </c>
      <c r="E15" s="2">
        <v>98</v>
      </c>
      <c r="F15" s="2">
        <v>110.74</v>
      </c>
    </row>
    <row r="16" spans="1:6" x14ac:dyDescent="0.3">
      <c r="A16" s="1" t="s">
        <v>40</v>
      </c>
      <c r="B16" s="1" t="s">
        <v>41</v>
      </c>
      <c r="C16" s="1" t="s">
        <v>31</v>
      </c>
      <c r="D16" s="1" t="s">
        <v>17</v>
      </c>
      <c r="E16" s="2">
        <v>105</v>
      </c>
      <c r="F16" s="2">
        <v>148.05000000000001</v>
      </c>
    </row>
    <row r="17" spans="1:6" x14ac:dyDescent="0.3">
      <c r="A17" s="1" t="s">
        <v>42</v>
      </c>
      <c r="B17" s="1" t="s">
        <v>43</v>
      </c>
      <c r="C17" s="1" t="s">
        <v>31</v>
      </c>
      <c r="D17" s="1" t="s">
        <v>14</v>
      </c>
      <c r="E17" s="2">
        <v>44</v>
      </c>
      <c r="F17" s="2">
        <v>72.599999999999994</v>
      </c>
    </row>
    <row r="18" spans="1:6" x14ac:dyDescent="0.3">
      <c r="A18" s="1" t="s">
        <v>44</v>
      </c>
      <c r="B18" s="1" t="s">
        <v>45</v>
      </c>
      <c r="C18" s="1" t="s">
        <v>31</v>
      </c>
      <c r="D18" s="1" t="s">
        <v>9</v>
      </c>
      <c r="E18" s="2">
        <v>71</v>
      </c>
      <c r="F18" s="2">
        <v>79.52</v>
      </c>
    </row>
    <row r="19" spans="1:6" x14ac:dyDescent="0.3">
      <c r="A19" s="1" t="s">
        <v>46</v>
      </c>
      <c r="B19" s="1" t="s">
        <v>47</v>
      </c>
      <c r="C19" s="1" t="s">
        <v>31</v>
      </c>
      <c r="D19" s="1" t="s">
        <v>9</v>
      </c>
      <c r="E19" s="2">
        <v>133</v>
      </c>
      <c r="F19" s="2">
        <v>146.30000000000001</v>
      </c>
    </row>
    <row r="20" spans="1:6" x14ac:dyDescent="0.3">
      <c r="A20" s="1" t="s">
        <v>48</v>
      </c>
      <c r="B20" s="1" t="s">
        <v>49</v>
      </c>
      <c r="C20" s="1" t="s">
        <v>31</v>
      </c>
      <c r="D20" s="1" t="s">
        <v>14</v>
      </c>
      <c r="E20" s="2">
        <v>124</v>
      </c>
      <c r="F20" s="2">
        <v>167.4</v>
      </c>
    </row>
    <row r="21" spans="1:6" x14ac:dyDescent="0.3">
      <c r="A21" s="1" t="s">
        <v>50</v>
      </c>
      <c r="B21" s="1" t="s">
        <v>51</v>
      </c>
      <c r="C21" s="1" t="s">
        <v>31</v>
      </c>
      <c r="D21" s="1" t="s">
        <v>17</v>
      </c>
      <c r="E21" s="2">
        <v>10</v>
      </c>
      <c r="F21" s="2">
        <v>14.600000000000001</v>
      </c>
    </row>
    <row r="22" spans="1:6" x14ac:dyDescent="0.3">
      <c r="A22" s="1" t="s">
        <v>52</v>
      </c>
      <c r="B22" s="1" t="s">
        <v>53</v>
      </c>
      <c r="C22" s="1" t="s">
        <v>54</v>
      </c>
      <c r="D22" s="1" t="s">
        <v>9</v>
      </c>
      <c r="E22" s="2">
        <v>16</v>
      </c>
      <c r="F22" s="2">
        <v>21.12</v>
      </c>
    </row>
    <row r="23" spans="1:6" x14ac:dyDescent="0.3">
      <c r="A23" s="1" t="s">
        <v>55</v>
      </c>
      <c r="B23" s="1" t="s">
        <v>56</v>
      </c>
      <c r="C23" s="1" t="s">
        <v>54</v>
      </c>
      <c r="D23" s="1" t="s">
        <v>22</v>
      </c>
      <c r="E23" s="2">
        <v>10</v>
      </c>
      <c r="F23" s="2">
        <v>11.2</v>
      </c>
    </row>
    <row r="24" spans="1:6" x14ac:dyDescent="0.3">
      <c r="A24" s="1" t="s">
        <v>57</v>
      </c>
      <c r="B24" s="1" t="s">
        <v>58</v>
      </c>
      <c r="C24" s="1" t="s">
        <v>54</v>
      </c>
      <c r="D24" s="1" t="s">
        <v>17</v>
      </c>
      <c r="E24" s="2">
        <v>123</v>
      </c>
      <c r="F24" s="2">
        <v>140.22</v>
      </c>
    </row>
    <row r="25" spans="1:6" x14ac:dyDescent="0.3">
      <c r="A25" s="1" t="s">
        <v>59</v>
      </c>
      <c r="B25" s="1" t="s">
        <v>60</v>
      </c>
      <c r="C25" s="1" t="s">
        <v>54</v>
      </c>
      <c r="D25" s="1" t="s">
        <v>14</v>
      </c>
      <c r="E25" s="2">
        <v>136</v>
      </c>
      <c r="F25" s="2">
        <v>153.68</v>
      </c>
    </row>
    <row r="26" spans="1:6" x14ac:dyDescent="0.3">
      <c r="A26" s="1" t="s">
        <v>61</v>
      </c>
      <c r="B26" s="1" t="s">
        <v>62</v>
      </c>
      <c r="C26" s="1" t="s">
        <v>54</v>
      </c>
      <c r="D26" s="1" t="s">
        <v>9</v>
      </c>
      <c r="E26" s="2">
        <v>12</v>
      </c>
      <c r="F26" s="2">
        <v>16.920000000000002</v>
      </c>
    </row>
    <row r="27" spans="1:6" x14ac:dyDescent="0.3">
      <c r="A27" s="1" t="s">
        <v>63</v>
      </c>
      <c r="B27" s="1" t="s">
        <v>64</v>
      </c>
      <c r="C27" s="1" t="s">
        <v>54</v>
      </c>
      <c r="D27" s="1" t="s">
        <v>9</v>
      </c>
      <c r="E27" s="2">
        <v>98</v>
      </c>
      <c r="F27" s="2">
        <v>161.69999999999999</v>
      </c>
    </row>
    <row r="28" spans="1:6" x14ac:dyDescent="0.3">
      <c r="A28" s="1" t="s">
        <v>65</v>
      </c>
      <c r="B28" s="1" t="s">
        <v>66</v>
      </c>
      <c r="C28" s="1" t="s">
        <v>54</v>
      </c>
      <c r="D28" s="1" t="s">
        <v>14</v>
      </c>
      <c r="E28" s="2">
        <v>105</v>
      </c>
      <c r="F28" s="2">
        <v>117.6</v>
      </c>
    </row>
    <row r="29" spans="1:6" x14ac:dyDescent="0.3">
      <c r="A29" s="1" t="s">
        <v>67</v>
      </c>
      <c r="B29" s="1" t="s">
        <v>68</v>
      </c>
      <c r="C29" s="1" t="s">
        <v>54</v>
      </c>
      <c r="D29" s="1" t="s">
        <v>17</v>
      </c>
      <c r="E29" s="2">
        <v>44</v>
      </c>
      <c r="F29" s="2">
        <v>48.4</v>
      </c>
    </row>
    <row r="30" spans="1:6" x14ac:dyDescent="0.3">
      <c r="A30" s="1" t="s">
        <v>69</v>
      </c>
      <c r="B30" s="1" t="s">
        <v>70</v>
      </c>
      <c r="C30" s="1" t="s">
        <v>54</v>
      </c>
      <c r="D30" s="1" t="s">
        <v>9</v>
      </c>
      <c r="E30" s="2">
        <v>71</v>
      </c>
      <c r="F30" s="2">
        <v>95.85</v>
      </c>
    </row>
    <row r="31" spans="1:6" x14ac:dyDescent="0.3">
      <c r="A31" s="1" t="s">
        <v>71</v>
      </c>
      <c r="B31" s="1" t="s">
        <v>72</v>
      </c>
      <c r="C31" s="1" t="s">
        <v>54</v>
      </c>
      <c r="D31" s="1" t="s">
        <v>22</v>
      </c>
      <c r="E31" s="2">
        <v>133</v>
      </c>
      <c r="F31" s="2">
        <v>194.18</v>
      </c>
    </row>
    <row r="32" spans="1:6" x14ac:dyDescent="0.3">
      <c r="A32" s="1" t="s">
        <v>73</v>
      </c>
      <c r="B32" s="1" t="s">
        <v>74</v>
      </c>
      <c r="C32" s="1" t="s">
        <v>54</v>
      </c>
      <c r="D32" s="1" t="s">
        <v>17</v>
      </c>
      <c r="E32" s="2">
        <v>124</v>
      </c>
      <c r="F32" s="2">
        <v>163.68</v>
      </c>
    </row>
    <row r="33" spans="1:6" x14ac:dyDescent="0.3">
      <c r="A33" s="1" t="s">
        <v>75</v>
      </c>
      <c r="B33" s="1" t="s">
        <v>76</v>
      </c>
      <c r="C33" s="1" t="s">
        <v>77</v>
      </c>
      <c r="D33" s="1" t="s">
        <v>14</v>
      </c>
      <c r="E33" s="2">
        <v>10</v>
      </c>
      <c r="F33" s="2">
        <v>11.2</v>
      </c>
    </row>
    <row r="34" spans="1:6" x14ac:dyDescent="0.3">
      <c r="A34" s="1" t="s">
        <v>78</v>
      </c>
      <c r="B34" s="1" t="s">
        <v>79</v>
      </c>
      <c r="C34" s="1" t="s">
        <v>77</v>
      </c>
      <c r="D34" s="1" t="s">
        <v>9</v>
      </c>
      <c r="E34" s="2">
        <v>16</v>
      </c>
      <c r="F34" s="2">
        <v>18.240000000000002</v>
      </c>
    </row>
    <row r="35" spans="1:6" x14ac:dyDescent="0.3">
      <c r="A35" s="1" t="s">
        <v>80</v>
      </c>
      <c r="B35" s="1" t="s">
        <v>81</v>
      </c>
      <c r="C35" s="1" t="s">
        <v>77</v>
      </c>
      <c r="D35" s="1" t="s">
        <v>9</v>
      </c>
      <c r="E35" s="2">
        <v>10</v>
      </c>
      <c r="F35" s="2">
        <v>11.3</v>
      </c>
    </row>
    <row r="36" spans="1:6" x14ac:dyDescent="0.3">
      <c r="A36" s="1" t="s">
        <v>82</v>
      </c>
      <c r="B36" s="1" t="s">
        <v>83</v>
      </c>
      <c r="C36" s="1" t="s">
        <v>77</v>
      </c>
      <c r="D36" s="1" t="s">
        <v>14</v>
      </c>
      <c r="E36" s="2">
        <v>123</v>
      </c>
      <c r="F36" s="2">
        <v>173.43</v>
      </c>
    </row>
    <row r="37" spans="1:6" x14ac:dyDescent="0.3">
      <c r="A37" s="1" t="s">
        <v>84</v>
      </c>
      <c r="B37" s="1" t="s">
        <v>85</v>
      </c>
      <c r="C37" s="1" t="s">
        <v>77</v>
      </c>
      <c r="D37" s="1" t="s">
        <v>17</v>
      </c>
      <c r="E37" s="2">
        <v>136</v>
      </c>
      <c r="F37" s="2">
        <v>224.4</v>
      </c>
    </row>
    <row r="38" spans="1:6" x14ac:dyDescent="0.3">
      <c r="A38" s="1" t="s">
        <v>86</v>
      </c>
      <c r="B38" s="1" t="s">
        <v>87</v>
      </c>
      <c r="C38" s="1" t="s">
        <v>77</v>
      </c>
      <c r="D38" s="1" t="s">
        <v>9</v>
      </c>
      <c r="E38" s="2">
        <v>12</v>
      </c>
      <c r="F38" s="2">
        <v>13.44</v>
      </c>
    </row>
    <row r="39" spans="1:6" x14ac:dyDescent="0.3">
      <c r="A39" s="1" t="s">
        <v>88</v>
      </c>
      <c r="B39" s="1" t="s">
        <v>89</v>
      </c>
      <c r="C39" s="1" t="s">
        <v>77</v>
      </c>
      <c r="D39" s="1" t="s">
        <v>22</v>
      </c>
      <c r="E39" s="2">
        <v>63</v>
      </c>
      <c r="F39" s="2">
        <v>69.3</v>
      </c>
    </row>
    <row r="40" spans="1:6" x14ac:dyDescent="0.3">
      <c r="A40" s="1" t="s">
        <v>90</v>
      </c>
      <c r="B40" s="1" t="s">
        <v>91</v>
      </c>
      <c r="C40" s="1" t="s">
        <v>77</v>
      </c>
      <c r="D40" s="1" t="s">
        <v>17</v>
      </c>
      <c r="E40" s="2">
        <v>98</v>
      </c>
      <c r="F40" s="2">
        <v>132.30000000000001</v>
      </c>
    </row>
    <row r="41" spans="1:6" x14ac:dyDescent="0.3">
      <c r="A41" s="1" t="s">
        <v>92</v>
      </c>
      <c r="B41" s="1" t="s">
        <v>93</v>
      </c>
      <c r="C41" s="1" t="s">
        <v>77</v>
      </c>
      <c r="D41" s="1" t="s">
        <v>14</v>
      </c>
      <c r="E41" s="2">
        <v>105</v>
      </c>
      <c r="F41" s="2">
        <v>153.30000000000001</v>
      </c>
    </row>
    <row r="42" spans="1:6" x14ac:dyDescent="0.3">
      <c r="A42" s="1" t="s">
        <v>94</v>
      </c>
      <c r="B42" s="1" t="s">
        <v>95</v>
      </c>
      <c r="C42" s="1" t="s">
        <v>77</v>
      </c>
      <c r="D42" s="1" t="s">
        <v>9</v>
      </c>
      <c r="E42" s="2">
        <v>44</v>
      </c>
      <c r="F42" s="2">
        <v>58.08</v>
      </c>
    </row>
    <row r="43" spans="1:6" x14ac:dyDescent="0.3">
      <c r="A43" s="1" t="s">
        <v>96</v>
      </c>
      <c r="B43" s="1" t="s">
        <v>97</v>
      </c>
      <c r="C43" s="1" t="s">
        <v>98</v>
      </c>
      <c r="D43" s="1" t="s">
        <v>9</v>
      </c>
      <c r="E43" s="2">
        <v>71</v>
      </c>
      <c r="F43" s="2">
        <v>79.52</v>
      </c>
    </row>
    <row r="44" spans="1:6" x14ac:dyDescent="0.3">
      <c r="A44" s="1" t="s">
        <v>99</v>
      </c>
      <c r="B44" s="1" t="s">
        <v>100</v>
      </c>
      <c r="C44" s="1" t="s">
        <v>98</v>
      </c>
      <c r="D44" s="1" t="s">
        <v>14</v>
      </c>
      <c r="E44" s="2">
        <v>133</v>
      </c>
      <c r="F44" s="2">
        <v>151.62</v>
      </c>
    </row>
    <row r="45" spans="1:6" x14ac:dyDescent="0.3">
      <c r="A45" s="1" t="s">
        <v>101</v>
      </c>
      <c r="B45" s="1" t="s">
        <v>102</v>
      </c>
      <c r="C45" s="1" t="s">
        <v>98</v>
      </c>
      <c r="D45" s="1" t="s">
        <v>17</v>
      </c>
      <c r="E45" s="2">
        <v>124</v>
      </c>
      <c r="F45" s="2">
        <v>140.12</v>
      </c>
    </row>
    <row r="46" spans="1:6" x14ac:dyDescent="0.3">
      <c r="A46" s="1" t="s">
        <v>103</v>
      </c>
      <c r="B46" s="1" t="s">
        <v>104</v>
      </c>
      <c r="C46" s="1" t="s">
        <v>98</v>
      </c>
      <c r="D46" s="1" t="s">
        <v>9</v>
      </c>
      <c r="E46" s="2">
        <v>10</v>
      </c>
      <c r="F46" s="2">
        <v>14.100000000000001</v>
      </c>
    </row>
    <row r="47" spans="1:6" x14ac:dyDescent="0.3">
      <c r="A47" s="1" t="s">
        <v>105</v>
      </c>
      <c r="B47" s="1" t="s">
        <v>106</v>
      </c>
      <c r="C47" s="1" t="s">
        <v>98</v>
      </c>
      <c r="D47" s="1" t="s">
        <v>22</v>
      </c>
      <c r="E47" s="2">
        <v>16</v>
      </c>
      <c r="F47" s="2">
        <v>26.4</v>
      </c>
    </row>
    <row r="48" spans="1:6" x14ac:dyDescent="0.3">
      <c r="A48" s="1" t="s">
        <v>107</v>
      </c>
      <c r="B48" s="1" t="s">
        <v>108</v>
      </c>
      <c r="C48" s="1" t="s">
        <v>98</v>
      </c>
      <c r="D48" s="1" t="s">
        <v>17</v>
      </c>
      <c r="E48" s="2">
        <v>10</v>
      </c>
      <c r="F48" s="2">
        <v>11.2</v>
      </c>
    </row>
    <row r="49" spans="1:6" x14ac:dyDescent="0.3">
      <c r="A49" s="1" t="s">
        <v>109</v>
      </c>
      <c r="B49" s="1" t="s">
        <v>110</v>
      </c>
      <c r="C49" s="1" t="s">
        <v>98</v>
      </c>
      <c r="D49" s="1" t="s">
        <v>14</v>
      </c>
      <c r="E49" s="2">
        <v>123</v>
      </c>
      <c r="F49" s="2">
        <v>135.30000000000001</v>
      </c>
    </row>
    <row r="50" spans="1:6" x14ac:dyDescent="0.3">
      <c r="A50" s="1" t="s">
        <v>111</v>
      </c>
      <c r="B50" s="1" t="s">
        <v>112</v>
      </c>
      <c r="C50" s="1" t="s">
        <v>98</v>
      </c>
      <c r="D50" s="1" t="s">
        <v>9</v>
      </c>
      <c r="E50" s="2">
        <v>136</v>
      </c>
      <c r="F50" s="2">
        <v>183.6</v>
      </c>
    </row>
    <row r="51" spans="1:6" x14ac:dyDescent="0.3">
      <c r="A51" s="1" t="s">
        <v>113</v>
      </c>
      <c r="B51" s="1" t="s">
        <v>114</v>
      </c>
      <c r="C51" s="1" t="s">
        <v>98</v>
      </c>
      <c r="D51" s="1" t="s">
        <v>9</v>
      </c>
      <c r="E51" s="2">
        <v>12</v>
      </c>
      <c r="F51" s="2">
        <v>17.52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D743-8A8F-4166-94CA-CC5A09AF80DA}">
  <dimension ref="A1:K428"/>
  <sheetViews>
    <sheetView workbookViewId="0">
      <selection activeCell="D16" sqref="D16"/>
    </sheetView>
  </sheetViews>
  <sheetFormatPr defaultRowHeight="14.4" x14ac:dyDescent="0.3"/>
  <cols>
    <col min="1" max="1" width="10.5546875" customWidth="1"/>
    <col min="2" max="2" width="13.33203125" customWidth="1"/>
    <col min="3" max="3" width="6.21875" customWidth="1"/>
    <col min="4" max="4" width="12.5546875" customWidth="1"/>
    <col min="5" max="5" width="17.109375" customWidth="1"/>
    <col min="6" max="6" width="14.77734375" customWidth="1"/>
    <col min="7" max="7" width="15.109375" customWidth="1"/>
    <col min="8" max="8" width="15.5546875" customWidth="1"/>
    <col min="9" max="9" width="15.88671875" customWidth="1"/>
    <col min="10" max="10" width="10.33203125" customWidth="1"/>
    <col min="11" max="11" width="16.6640625" bestFit="1" customWidth="1"/>
  </cols>
  <sheetData>
    <row r="1" spans="1:11" x14ac:dyDescent="0.3">
      <c r="A1" t="s">
        <v>115</v>
      </c>
      <c r="B1" t="s">
        <v>0</v>
      </c>
      <c r="C1" t="s">
        <v>116</v>
      </c>
      <c r="D1" t="s">
        <v>117</v>
      </c>
      <c r="E1" t="s">
        <v>118</v>
      </c>
      <c r="F1" t="s">
        <v>4</v>
      </c>
      <c r="G1" t="s">
        <v>5</v>
      </c>
      <c r="H1" t="s">
        <v>123</v>
      </c>
      <c r="I1" t="s">
        <v>124</v>
      </c>
      <c r="J1" t="s">
        <v>125</v>
      </c>
      <c r="K1" t="s">
        <v>141</v>
      </c>
    </row>
    <row r="2" spans="1:11" x14ac:dyDescent="0.3">
      <c r="A2" s="6">
        <v>44927</v>
      </c>
      <c r="B2" t="s">
        <v>59</v>
      </c>
      <c r="C2">
        <v>10</v>
      </c>
      <c r="D2" t="s">
        <v>119</v>
      </c>
      <c r="E2" t="s">
        <v>120</v>
      </c>
      <c r="F2" s="5">
        <f>INDEX(catalogue[BUYING PRICE],MATCH('Sales Report'!B2,catalogue[PRODUCT ID],0))</f>
        <v>136</v>
      </c>
      <c r="G2" s="4">
        <f>INDEX(catalogue[SELLING PRICE],MATCH(sales_report[[#This Row],[PRODUCT ID]],catalogue[PRODUCT ID],0))</f>
        <v>153.68</v>
      </c>
      <c r="H2" s="5">
        <f>sales_report[[#This Row],[BUYING PRICE]]*sales_report[[#This Row],[QTY]]</f>
        <v>1360</v>
      </c>
      <c r="I2" s="4">
        <f>sales_report[[#This Row],[SELLING PRICE]]*sales_report[[#This Row],[QTY]]</f>
        <v>1536.8000000000002</v>
      </c>
      <c r="J2" s="4">
        <f>sales_report[[#This Row],[SELLING VALUE]]-sales_report[[#This Row],[BUYING VALUE]]</f>
        <v>176.80000000000018</v>
      </c>
      <c r="K2" s="4">
        <f>sales_report[[#This Row],[PROFIT]]/sales_report[[#This Row],[QTY]]</f>
        <v>17.680000000000017</v>
      </c>
    </row>
    <row r="3" spans="1:11" x14ac:dyDescent="0.3">
      <c r="A3" s="6">
        <v>44928</v>
      </c>
      <c r="B3" t="s">
        <v>94</v>
      </c>
      <c r="C3">
        <v>2</v>
      </c>
      <c r="D3" t="s">
        <v>120</v>
      </c>
      <c r="E3" t="s">
        <v>121</v>
      </c>
      <c r="F3" s="5">
        <f>INDEX(catalogue[BUYING PRICE],MATCH('Sales Report'!B3,catalogue[PRODUCT ID],0))</f>
        <v>44</v>
      </c>
      <c r="G3" s="4">
        <f>INDEX(catalogue[SELLING PRICE],MATCH(sales_report[[#This Row],[PRODUCT ID]],catalogue[PRODUCT ID],0))</f>
        <v>58.08</v>
      </c>
      <c r="H3" s="5">
        <f>sales_report[[#This Row],[BUYING PRICE]]*sales_report[[#This Row],[QTY]]</f>
        <v>88</v>
      </c>
      <c r="I3" s="4">
        <f>sales_report[[#This Row],[SELLING PRICE]]*sales_report[[#This Row],[QTY]]</f>
        <v>116.16</v>
      </c>
      <c r="J3" s="4">
        <f>sales_report[[#This Row],[SELLING VALUE]]-sales_report[[#This Row],[BUYING VALUE]]</f>
        <v>28.159999999999997</v>
      </c>
      <c r="K3" s="4">
        <f>sales_report[[#This Row],[PROFIT]]/sales_report[[#This Row],[QTY]]</f>
        <v>14.079999999999998</v>
      </c>
    </row>
    <row r="4" spans="1:11" x14ac:dyDescent="0.3">
      <c r="A4" s="6">
        <v>44929</v>
      </c>
      <c r="B4" t="s">
        <v>57</v>
      </c>
      <c r="C4">
        <v>2</v>
      </c>
      <c r="D4" t="s">
        <v>122</v>
      </c>
      <c r="E4" t="s">
        <v>121</v>
      </c>
      <c r="F4" s="5">
        <f>INDEX(catalogue[BUYING PRICE],MATCH('Sales Report'!B4,catalogue[PRODUCT ID],0))</f>
        <v>123</v>
      </c>
      <c r="G4" s="4">
        <f>INDEX(catalogue[SELLING PRICE],MATCH(sales_report[[#This Row],[PRODUCT ID]],catalogue[PRODUCT ID],0))</f>
        <v>140.22</v>
      </c>
      <c r="H4" s="5">
        <f>sales_report[[#This Row],[BUYING PRICE]]*sales_report[[#This Row],[QTY]]</f>
        <v>246</v>
      </c>
      <c r="I4" s="4">
        <f>sales_report[[#This Row],[SELLING PRICE]]*sales_report[[#This Row],[QTY]]</f>
        <v>280.44</v>
      </c>
      <c r="J4" s="4">
        <f>sales_report[[#This Row],[SELLING VALUE]]-sales_report[[#This Row],[BUYING VALUE]]</f>
        <v>34.44</v>
      </c>
      <c r="K4" s="4">
        <f>sales_report[[#This Row],[PROFIT]]/sales_report[[#This Row],[QTY]]</f>
        <v>17.22</v>
      </c>
    </row>
    <row r="5" spans="1:11" x14ac:dyDescent="0.3">
      <c r="A5" s="6">
        <v>44930</v>
      </c>
      <c r="B5" t="s">
        <v>113</v>
      </c>
      <c r="C5">
        <v>11</v>
      </c>
      <c r="D5" t="s">
        <v>122</v>
      </c>
      <c r="E5" t="s">
        <v>120</v>
      </c>
      <c r="F5" s="5">
        <f>INDEX(catalogue[BUYING PRICE],MATCH('Sales Report'!B5,catalogue[PRODUCT ID],0))</f>
        <v>12</v>
      </c>
      <c r="G5" s="4">
        <f>INDEX(catalogue[SELLING PRICE],MATCH(sales_report[[#This Row],[PRODUCT ID]],catalogue[PRODUCT ID],0))</f>
        <v>17.52</v>
      </c>
      <c r="H5" s="5">
        <f>sales_report[[#This Row],[BUYING PRICE]]*sales_report[[#This Row],[QTY]]</f>
        <v>132</v>
      </c>
      <c r="I5" s="4">
        <f>sales_report[[#This Row],[SELLING PRICE]]*sales_report[[#This Row],[QTY]]</f>
        <v>192.72</v>
      </c>
      <c r="J5" s="4">
        <f>sales_report[[#This Row],[SELLING VALUE]]-sales_report[[#This Row],[BUYING VALUE]]</f>
        <v>60.72</v>
      </c>
      <c r="K5" s="4">
        <f>sales_report[[#This Row],[PROFIT]]/sales_report[[#This Row],[QTY]]</f>
        <v>5.52</v>
      </c>
    </row>
    <row r="6" spans="1:11" x14ac:dyDescent="0.3">
      <c r="A6" s="6">
        <v>44931</v>
      </c>
      <c r="B6" t="s">
        <v>94</v>
      </c>
      <c r="C6">
        <v>18</v>
      </c>
      <c r="D6" t="s">
        <v>120</v>
      </c>
      <c r="E6" t="s">
        <v>121</v>
      </c>
      <c r="F6" s="5">
        <f>INDEX(catalogue[BUYING PRICE],MATCH('Sales Report'!B6,catalogue[PRODUCT ID],0))</f>
        <v>44</v>
      </c>
      <c r="G6" s="4">
        <f>INDEX(catalogue[SELLING PRICE],MATCH(sales_report[[#This Row],[PRODUCT ID]],catalogue[PRODUCT ID],0))</f>
        <v>58.08</v>
      </c>
      <c r="H6" s="5">
        <f>sales_report[[#This Row],[BUYING PRICE]]*sales_report[[#This Row],[QTY]]</f>
        <v>792</v>
      </c>
      <c r="I6" s="4">
        <f>sales_report[[#This Row],[SELLING PRICE]]*sales_report[[#This Row],[QTY]]</f>
        <v>1045.44</v>
      </c>
      <c r="J6" s="4">
        <f>sales_report[[#This Row],[SELLING VALUE]]-sales_report[[#This Row],[BUYING VALUE]]</f>
        <v>253.44000000000005</v>
      </c>
      <c r="K6" s="4">
        <f>sales_report[[#This Row],[PROFIT]]/sales_report[[#This Row],[QTY]]</f>
        <v>14.080000000000004</v>
      </c>
    </row>
    <row r="7" spans="1:11" x14ac:dyDescent="0.3">
      <c r="A7" s="6">
        <v>44932</v>
      </c>
      <c r="B7" t="s">
        <v>23</v>
      </c>
      <c r="C7">
        <v>10</v>
      </c>
      <c r="D7" t="s">
        <v>119</v>
      </c>
      <c r="E7" t="s">
        <v>120</v>
      </c>
      <c r="F7" s="5">
        <f>INDEX(catalogue[BUYING PRICE],MATCH('Sales Report'!B7,catalogue[PRODUCT ID],0))</f>
        <v>10</v>
      </c>
      <c r="G7" s="4">
        <f>INDEX(catalogue[SELLING PRICE],MATCH(sales_report[[#This Row],[PRODUCT ID]],catalogue[PRODUCT ID],0))</f>
        <v>11.2</v>
      </c>
      <c r="H7" s="5">
        <f>sales_report[[#This Row],[BUYING PRICE]]*sales_report[[#This Row],[QTY]]</f>
        <v>100</v>
      </c>
      <c r="I7" s="4">
        <f>sales_report[[#This Row],[SELLING PRICE]]*sales_report[[#This Row],[QTY]]</f>
        <v>112</v>
      </c>
      <c r="J7" s="4">
        <f>sales_report[[#This Row],[SELLING VALUE]]-sales_report[[#This Row],[BUYING VALUE]]</f>
        <v>12</v>
      </c>
      <c r="K7" s="4">
        <f>sales_report[[#This Row],[PROFIT]]/sales_report[[#This Row],[QTY]]</f>
        <v>1.2</v>
      </c>
    </row>
    <row r="8" spans="1:11" x14ac:dyDescent="0.3">
      <c r="A8" s="6">
        <v>44933</v>
      </c>
      <c r="B8" t="s">
        <v>105</v>
      </c>
      <c r="C8">
        <v>14</v>
      </c>
      <c r="D8" t="s">
        <v>119</v>
      </c>
      <c r="E8" t="s">
        <v>121</v>
      </c>
      <c r="F8" s="5">
        <f>INDEX(catalogue[BUYING PRICE],MATCH('Sales Report'!B8,catalogue[PRODUCT ID],0))</f>
        <v>16</v>
      </c>
      <c r="G8" s="4">
        <f>INDEX(catalogue[SELLING PRICE],MATCH(sales_report[[#This Row],[PRODUCT ID]],catalogue[PRODUCT ID],0))</f>
        <v>26.4</v>
      </c>
      <c r="H8" s="5">
        <f>sales_report[[#This Row],[BUYING PRICE]]*sales_report[[#This Row],[QTY]]</f>
        <v>224</v>
      </c>
      <c r="I8" s="4">
        <f>sales_report[[#This Row],[SELLING PRICE]]*sales_report[[#This Row],[QTY]]</f>
        <v>369.59999999999997</v>
      </c>
      <c r="J8" s="4">
        <f>sales_report[[#This Row],[SELLING VALUE]]-sales_report[[#This Row],[BUYING VALUE]]</f>
        <v>145.59999999999997</v>
      </c>
      <c r="K8" s="4">
        <f>sales_report[[#This Row],[PROFIT]]/sales_report[[#This Row],[QTY]]</f>
        <v>10.399999999999997</v>
      </c>
    </row>
    <row r="9" spans="1:11" x14ac:dyDescent="0.3">
      <c r="A9" s="6">
        <v>44934</v>
      </c>
      <c r="B9" t="s">
        <v>67</v>
      </c>
      <c r="C9">
        <v>10</v>
      </c>
      <c r="D9" t="s">
        <v>120</v>
      </c>
      <c r="E9" t="s">
        <v>120</v>
      </c>
      <c r="F9" s="5">
        <f>INDEX(catalogue[BUYING PRICE],MATCH('Sales Report'!B9,catalogue[PRODUCT ID],0))</f>
        <v>44</v>
      </c>
      <c r="G9" s="4">
        <f>INDEX(catalogue[SELLING PRICE],MATCH(sales_report[[#This Row],[PRODUCT ID]],catalogue[PRODUCT ID],0))</f>
        <v>48.4</v>
      </c>
      <c r="H9" s="5">
        <f>sales_report[[#This Row],[BUYING PRICE]]*sales_report[[#This Row],[QTY]]</f>
        <v>440</v>
      </c>
      <c r="I9" s="4">
        <f>sales_report[[#This Row],[SELLING PRICE]]*sales_report[[#This Row],[QTY]]</f>
        <v>484</v>
      </c>
      <c r="J9" s="4">
        <f>sales_report[[#This Row],[SELLING VALUE]]-sales_report[[#This Row],[BUYING VALUE]]</f>
        <v>44</v>
      </c>
      <c r="K9" s="4">
        <f>sales_report[[#This Row],[PROFIT]]/sales_report[[#This Row],[QTY]]</f>
        <v>4.4000000000000004</v>
      </c>
    </row>
    <row r="10" spans="1:11" x14ac:dyDescent="0.3">
      <c r="A10" s="6">
        <v>44935</v>
      </c>
      <c r="B10" t="s">
        <v>73</v>
      </c>
      <c r="C10">
        <v>16</v>
      </c>
      <c r="D10" t="s">
        <v>119</v>
      </c>
      <c r="E10" t="s">
        <v>121</v>
      </c>
      <c r="F10" s="5">
        <f>INDEX(catalogue[BUYING PRICE],MATCH('Sales Report'!B10,catalogue[PRODUCT ID],0))</f>
        <v>124</v>
      </c>
      <c r="G10" s="4">
        <f>INDEX(catalogue[SELLING PRICE],MATCH(sales_report[[#This Row],[PRODUCT ID]],catalogue[PRODUCT ID],0))</f>
        <v>163.68</v>
      </c>
      <c r="H10" s="5">
        <f>sales_report[[#This Row],[BUYING PRICE]]*sales_report[[#This Row],[QTY]]</f>
        <v>1984</v>
      </c>
      <c r="I10" s="4">
        <f>sales_report[[#This Row],[SELLING PRICE]]*sales_report[[#This Row],[QTY]]</f>
        <v>2618.88</v>
      </c>
      <c r="J10" s="4">
        <f>sales_report[[#This Row],[SELLING VALUE]]-sales_report[[#This Row],[BUYING VALUE]]</f>
        <v>634.88000000000011</v>
      </c>
      <c r="K10" s="4">
        <f>sales_report[[#This Row],[PROFIT]]/sales_report[[#This Row],[QTY]]</f>
        <v>39.680000000000007</v>
      </c>
    </row>
    <row r="11" spans="1:11" x14ac:dyDescent="0.3">
      <c r="A11" s="6">
        <v>44936</v>
      </c>
      <c r="B11" t="s">
        <v>80</v>
      </c>
      <c r="C11">
        <v>14</v>
      </c>
      <c r="D11" t="s">
        <v>119</v>
      </c>
      <c r="E11" t="s">
        <v>121</v>
      </c>
      <c r="F11" s="5">
        <f>INDEX(catalogue[BUYING PRICE],MATCH('Sales Report'!B11,catalogue[PRODUCT ID],0))</f>
        <v>10</v>
      </c>
      <c r="G11" s="4">
        <f>INDEX(catalogue[SELLING PRICE],MATCH(sales_report[[#This Row],[PRODUCT ID]],catalogue[PRODUCT ID],0))</f>
        <v>11.3</v>
      </c>
      <c r="H11" s="5">
        <f>sales_report[[#This Row],[BUYING PRICE]]*sales_report[[#This Row],[QTY]]</f>
        <v>140</v>
      </c>
      <c r="I11" s="4">
        <f>sales_report[[#This Row],[SELLING PRICE]]*sales_report[[#This Row],[QTY]]</f>
        <v>158.20000000000002</v>
      </c>
      <c r="J11" s="4">
        <f>sales_report[[#This Row],[SELLING VALUE]]-sales_report[[#This Row],[BUYING VALUE]]</f>
        <v>18.200000000000017</v>
      </c>
      <c r="K11" s="4">
        <f>sales_report[[#This Row],[PROFIT]]/sales_report[[#This Row],[QTY]]</f>
        <v>1.3000000000000012</v>
      </c>
    </row>
    <row r="12" spans="1:11" x14ac:dyDescent="0.3">
      <c r="A12" s="6">
        <v>44937</v>
      </c>
      <c r="B12" t="s">
        <v>57</v>
      </c>
      <c r="C12">
        <v>17</v>
      </c>
      <c r="D12" t="s">
        <v>120</v>
      </c>
      <c r="E12" t="s">
        <v>120</v>
      </c>
      <c r="F12" s="5">
        <f>INDEX(catalogue[BUYING PRICE],MATCH('Sales Report'!B12,catalogue[PRODUCT ID],0))</f>
        <v>123</v>
      </c>
      <c r="G12" s="4">
        <f>INDEX(catalogue[SELLING PRICE],MATCH(sales_report[[#This Row],[PRODUCT ID]],catalogue[PRODUCT ID],0))</f>
        <v>140.22</v>
      </c>
      <c r="H12" s="5">
        <f>sales_report[[#This Row],[BUYING PRICE]]*sales_report[[#This Row],[QTY]]</f>
        <v>2091</v>
      </c>
      <c r="I12" s="4">
        <f>sales_report[[#This Row],[SELLING PRICE]]*sales_report[[#This Row],[QTY]]</f>
        <v>2383.7399999999998</v>
      </c>
      <c r="J12" s="4">
        <f>sales_report[[#This Row],[SELLING VALUE]]-sales_report[[#This Row],[BUYING VALUE]]</f>
        <v>292.73999999999978</v>
      </c>
      <c r="K12" s="4">
        <f>sales_report[[#This Row],[PROFIT]]/sales_report[[#This Row],[QTY]]</f>
        <v>17.219999999999988</v>
      </c>
    </row>
    <row r="13" spans="1:11" x14ac:dyDescent="0.3">
      <c r="A13" s="6">
        <v>44938</v>
      </c>
      <c r="B13" t="s">
        <v>34</v>
      </c>
      <c r="C13">
        <v>10</v>
      </c>
      <c r="D13" t="s">
        <v>122</v>
      </c>
      <c r="E13" t="s">
        <v>121</v>
      </c>
      <c r="F13" s="5">
        <f>INDEX(catalogue[BUYING PRICE],MATCH('Sales Report'!B13,catalogue[PRODUCT ID],0))</f>
        <v>12</v>
      </c>
      <c r="G13" s="4">
        <f>INDEX(catalogue[SELLING PRICE],MATCH(sales_report[[#This Row],[PRODUCT ID]],catalogue[PRODUCT ID],0))</f>
        <v>13.44</v>
      </c>
      <c r="H13" s="5">
        <f>sales_report[[#This Row],[BUYING PRICE]]*sales_report[[#This Row],[QTY]]</f>
        <v>120</v>
      </c>
      <c r="I13" s="4">
        <f>sales_report[[#This Row],[SELLING PRICE]]*sales_report[[#This Row],[QTY]]</f>
        <v>134.4</v>
      </c>
      <c r="J13" s="4">
        <f>sales_report[[#This Row],[SELLING VALUE]]-sales_report[[#This Row],[BUYING VALUE]]</f>
        <v>14.400000000000006</v>
      </c>
      <c r="K13" s="4">
        <f>sales_report[[#This Row],[PROFIT]]/sales_report[[#This Row],[QTY]]</f>
        <v>1.4400000000000006</v>
      </c>
    </row>
    <row r="14" spans="1:11" x14ac:dyDescent="0.3">
      <c r="A14" s="6">
        <v>44939</v>
      </c>
      <c r="B14" t="s">
        <v>111</v>
      </c>
      <c r="C14">
        <v>8</v>
      </c>
      <c r="D14" t="s">
        <v>122</v>
      </c>
      <c r="E14" t="s">
        <v>121</v>
      </c>
      <c r="F14" s="5">
        <f>INDEX(catalogue[BUYING PRICE],MATCH('Sales Report'!B14,catalogue[PRODUCT ID],0))</f>
        <v>136</v>
      </c>
      <c r="G14" s="4">
        <f>INDEX(catalogue[SELLING PRICE],MATCH(sales_report[[#This Row],[PRODUCT ID]],catalogue[PRODUCT ID],0))</f>
        <v>183.6</v>
      </c>
      <c r="H14" s="5">
        <f>sales_report[[#This Row],[BUYING PRICE]]*sales_report[[#This Row],[QTY]]</f>
        <v>1088</v>
      </c>
      <c r="I14" s="4">
        <f>sales_report[[#This Row],[SELLING PRICE]]*sales_report[[#This Row],[QTY]]</f>
        <v>1468.8</v>
      </c>
      <c r="J14" s="4">
        <f>sales_report[[#This Row],[SELLING VALUE]]-sales_report[[#This Row],[BUYING VALUE]]</f>
        <v>380.79999999999995</v>
      </c>
      <c r="K14" s="4">
        <f>sales_report[[#This Row],[PROFIT]]/sales_report[[#This Row],[QTY]]</f>
        <v>47.599999999999994</v>
      </c>
    </row>
    <row r="15" spans="1:11" x14ac:dyDescent="0.3">
      <c r="A15" s="6">
        <v>44940</v>
      </c>
      <c r="B15" t="s">
        <v>34</v>
      </c>
      <c r="C15">
        <v>12</v>
      </c>
      <c r="D15" t="s">
        <v>120</v>
      </c>
      <c r="E15" t="s">
        <v>120</v>
      </c>
      <c r="F15" s="5">
        <f>INDEX(catalogue[BUYING PRICE],MATCH('Sales Report'!B15,catalogue[PRODUCT ID],0))</f>
        <v>12</v>
      </c>
      <c r="G15" s="4">
        <f>INDEX(catalogue[SELLING PRICE],MATCH(sales_report[[#This Row],[PRODUCT ID]],catalogue[PRODUCT ID],0))</f>
        <v>13.44</v>
      </c>
      <c r="H15" s="5">
        <f>sales_report[[#This Row],[BUYING PRICE]]*sales_report[[#This Row],[QTY]]</f>
        <v>144</v>
      </c>
      <c r="I15" s="4">
        <f>sales_report[[#This Row],[SELLING PRICE]]*sales_report[[#This Row],[QTY]]</f>
        <v>161.28</v>
      </c>
      <c r="J15" s="4">
        <f>sales_report[[#This Row],[SELLING VALUE]]-sales_report[[#This Row],[BUYING VALUE]]</f>
        <v>17.28</v>
      </c>
      <c r="K15" s="4">
        <f>sales_report[[#This Row],[PROFIT]]/sales_report[[#This Row],[QTY]]</f>
        <v>1.4400000000000002</v>
      </c>
    </row>
    <row r="16" spans="1:11" x14ac:dyDescent="0.3">
      <c r="A16" s="6">
        <v>44941</v>
      </c>
      <c r="B16" t="s">
        <v>107</v>
      </c>
      <c r="C16">
        <v>4</v>
      </c>
      <c r="D16" t="s">
        <v>119</v>
      </c>
      <c r="E16" t="s">
        <v>121</v>
      </c>
      <c r="F16" s="5">
        <f>INDEX(catalogue[BUYING PRICE],MATCH('Sales Report'!B16,catalogue[PRODUCT ID],0))</f>
        <v>10</v>
      </c>
      <c r="G16" s="4">
        <f>INDEX(catalogue[SELLING PRICE],MATCH(sales_report[[#This Row],[PRODUCT ID]],catalogue[PRODUCT ID],0))</f>
        <v>11.2</v>
      </c>
      <c r="H16" s="5">
        <f>sales_report[[#This Row],[BUYING PRICE]]*sales_report[[#This Row],[QTY]]</f>
        <v>40</v>
      </c>
      <c r="I16" s="4">
        <f>sales_report[[#This Row],[SELLING PRICE]]*sales_report[[#This Row],[QTY]]</f>
        <v>44.8</v>
      </c>
      <c r="J16" s="4">
        <f>sales_report[[#This Row],[SELLING VALUE]]-sales_report[[#This Row],[BUYING VALUE]]</f>
        <v>4.7999999999999972</v>
      </c>
      <c r="K16" s="4">
        <f>sales_report[[#This Row],[PROFIT]]/sales_report[[#This Row],[QTY]]</f>
        <v>1.1999999999999993</v>
      </c>
    </row>
    <row r="17" spans="1:11" x14ac:dyDescent="0.3">
      <c r="A17" s="6">
        <v>44942</v>
      </c>
      <c r="B17" t="s">
        <v>25</v>
      </c>
      <c r="C17">
        <v>8</v>
      </c>
      <c r="D17" t="s">
        <v>119</v>
      </c>
      <c r="E17" t="s">
        <v>120</v>
      </c>
      <c r="F17" s="5">
        <f>INDEX(catalogue[BUYING PRICE],MATCH('Sales Report'!B17,catalogue[PRODUCT ID],0))</f>
        <v>16</v>
      </c>
      <c r="G17" s="4">
        <f>INDEX(catalogue[SELLING PRICE],MATCH(sales_report[[#This Row],[PRODUCT ID]],catalogue[PRODUCT ID],0))</f>
        <v>17.600000000000001</v>
      </c>
      <c r="H17" s="5">
        <f>sales_report[[#This Row],[BUYING PRICE]]*sales_report[[#This Row],[QTY]]</f>
        <v>128</v>
      </c>
      <c r="I17" s="4">
        <f>sales_report[[#This Row],[SELLING PRICE]]*sales_report[[#This Row],[QTY]]</f>
        <v>140.80000000000001</v>
      </c>
      <c r="J17" s="4">
        <f>sales_report[[#This Row],[SELLING VALUE]]-sales_report[[#This Row],[BUYING VALUE]]</f>
        <v>12.800000000000011</v>
      </c>
      <c r="K17" s="4">
        <f>sales_report[[#This Row],[PROFIT]]/sales_report[[#This Row],[QTY]]</f>
        <v>1.6000000000000014</v>
      </c>
    </row>
    <row r="18" spans="1:11" x14ac:dyDescent="0.3">
      <c r="A18" s="6">
        <v>44943</v>
      </c>
      <c r="B18" t="s">
        <v>92</v>
      </c>
      <c r="C18">
        <v>4</v>
      </c>
      <c r="D18" t="s">
        <v>120</v>
      </c>
      <c r="E18" t="s">
        <v>121</v>
      </c>
      <c r="F18" s="5">
        <f>INDEX(catalogue[BUYING PRICE],MATCH('Sales Report'!B18,catalogue[PRODUCT ID],0))</f>
        <v>105</v>
      </c>
      <c r="G18" s="4">
        <f>INDEX(catalogue[SELLING PRICE],MATCH(sales_report[[#This Row],[PRODUCT ID]],catalogue[PRODUCT ID],0))</f>
        <v>153.30000000000001</v>
      </c>
      <c r="H18" s="5">
        <f>sales_report[[#This Row],[BUYING PRICE]]*sales_report[[#This Row],[QTY]]</f>
        <v>420</v>
      </c>
      <c r="I18" s="4">
        <f>sales_report[[#This Row],[SELLING PRICE]]*sales_report[[#This Row],[QTY]]</f>
        <v>613.20000000000005</v>
      </c>
      <c r="J18" s="4">
        <f>sales_report[[#This Row],[SELLING VALUE]]-sales_report[[#This Row],[BUYING VALUE]]</f>
        <v>193.20000000000005</v>
      </c>
      <c r="K18" s="4">
        <f>sales_report[[#This Row],[PROFIT]]/sales_report[[#This Row],[QTY]]</f>
        <v>48.300000000000011</v>
      </c>
    </row>
    <row r="19" spans="1:11" x14ac:dyDescent="0.3">
      <c r="A19" s="6">
        <v>44944</v>
      </c>
      <c r="B19" t="s">
        <v>18</v>
      </c>
      <c r="C19">
        <v>19</v>
      </c>
      <c r="D19" t="s">
        <v>119</v>
      </c>
      <c r="E19" t="s">
        <v>120</v>
      </c>
      <c r="F19" s="5">
        <f>INDEX(catalogue[BUYING PRICE],MATCH('Sales Report'!B19,catalogue[PRODUCT ID],0))</f>
        <v>133</v>
      </c>
      <c r="G19" s="4">
        <f>INDEX(catalogue[SELLING PRICE],MATCH(sales_report[[#This Row],[PRODUCT ID]],catalogue[PRODUCT ID],0))</f>
        <v>187.53</v>
      </c>
      <c r="H19" s="5">
        <f>sales_report[[#This Row],[BUYING PRICE]]*sales_report[[#This Row],[QTY]]</f>
        <v>2527</v>
      </c>
      <c r="I19" s="4">
        <f>sales_report[[#This Row],[SELLING PRICE]]*sales_report[[#This Row],[QTY]]</f>
        <v>3563.07</v>
      </c>
      <c r="J19" s="4">
        <f>sales_report[[#This Row],[SELLING VALUE]]-sales_report[[#This Row],[BUYING VALUE]]</f>
        <v>1036.0700000000002</v>
      </c>
      <c r="K19" s="4">
        <f>sales_report[[#This Row],[PROFIT]]/sales_report[[#This Row],[QTY]]</f>
        <v>54.530000000000008</v>
      </c>
    </row>
    <row r="20" spans="1:11" x14ac:dyDescent="0.3">
      <c r="A20" s="6">
        <v>44945</v>
      </c>
      <c r="B20" t="s">
        <v>52</v>
      </c>
      <c r="C20">
        <v>3</v>
      </c>
      <c r="D20" t="s">
        <v>119</v>
      </c>
      <c r="E20" t="s">
        <v>121</v>
      </c>
      <c r="F20" s="5">
        <f>INDEX(catalogue[BUYING PRICE],MATCH('Sales Report'!B20,catalogue[PRODUCT ID],0))</f>
        <v>16</v>
      </c>
      <c r="G20" s="4">
        <f>INDEX(catalogue[SELLING PRICE],MATCH(sales_report[[#This Row],[PRODUCT ID]],catalogue[PRODUCT ID],0))</f>
        <v>21.12</v>
      </c>
      <c r="H20" s="5">
        <f>sales_report[[#This Row],[BUYING PRICE]]*sales_report[[#This Row],[QTY]]</f>
        <v>48</v>
      </c>
      <c r="I20" s="4">
        <f>sales_report[[#This Row],[SELLING PRICE]]*sales_report[[#This Row],[QTY]]</f>
        <v>63.36</v>
      </c>
      <c r="J20" s="4">
        <f>sales_report[[#This Row],[SELLING VALUE]]-sales_report[[#This Row],[BUYING VALUE]]</f>
        <v>15.36</v>
      </c>
      <c r="K20" s="4">
        <f>sales_report[[#This Row],[PROFIT]]/sales_report[[#This Row],[QTY]]</f>
        <v>5.12</v>
      </c>
    </row>
    <row r="21" spans="1:11" x14ac:dyDescent="0.3">
      <c r="A21" s="6">
        <v>44946</v>
      </c>
      <c r="B21" t="s">
        <v>73</v>
      </c>
      <c r="C21">
        <v>14</v>
      </c>
      <c r="D21" t="s">
        <v>120</v>
      </c>
      <c r="E21" t="s">
        <v>121</v>
      </c>
      <c r="F21" s="5">
        <f>INDEX(catalogue[BUYING PRICE],MATCH('Sales Report'!B21,catalogue[PRODUCT ID],0))</f>
        <v>124</v>
      </c>
      <c r="G21" s="4">
        <f>INDEX(catalogue[SELLING PRICE],MATCH(sales_report[[#This Row],[PRODUCT ID]],catalogue[PRODUCT ID],0))</f>
        <v>163.68</v>
      </c>
      <c r="H21" s="5">
        <f>sales_report[[#This Row],[BUYING PRICE]]*sales_report[[#This Row],[QTY]]</f>
        <v>1736</v>
      </c>
      <c r="I21" s="4">
        <f>sales_report[[#This Row],[SELLING PRICE]]*sales_report[[#This Row],[QTY]]</f>
        <v>2291.52</v>
      </c>
      <c r="J21" s="4">
        <f>sales_report[[#This Row],[SELLING VALUE]]-sales_report[[#This Row],[BUYING VALUE]]</f>
        <v>555.52</v>
      </c>
      <c r="K21" s="4">
        <f>sales_report[[#This Row],[PROFIT]]/sales_report[[#This Row],[QTY]]</f>
        <v>39.68</v>
      </c>
    </row>
    <row r="22" spans="1:11" x14ac:dyDescent="0.3">
      <c r="A22" s="6">
        <v>44947</v>
      </c>
      <c r="B22" t="s">
        <v>38</v>
      </c>
      <c r="C22">
        <v>2</v>
      </c>
      <c r="D22" t="s">
        <v>122</v>
      </c>
      <c r="E22" t="s">
        <v>120</v>
      </c>
      <c r="F22" s="5">
        <f>INDEX(catalogue[BUYING PRICE],MATCH('Sales Report'!B22,catalogue[PRODUCT ID],0))</f>
        <v>98</v>
      </c>
      <c r="G22" s="4">
        <f>INDEX(catalogue[SELLING PRICE],MATCH(sales_report[[#This Row],[PRODUCT ID]],catalogue[PRODUCT ID],0))</f>
        <v>110.74</v>
      </c>
      <c r="H22" s="5">
        <f>sales_report[[#This Row],[BUYING PRICE]]*sales_report[[#This Row],[QTY]]</f>
        <v>196</v>
      </c>
      <c r="I22" s="4">
        <f>sales_report[[#This Row],[SELLING PRICE]]*sales_report[[#This Row],[QTY]]</f>
        <v>221.48</v>
      </c>
      <c r="J22" s="4">
        <f>sales_report[[#This Row],[SELLING VALUE]]-sales_report[[#This Row],[BUYING VALUE]]</f>
        <v>25.47999999999999</v>
      </c>
      <c r="K22" s="4">
        <f>sales_report[[#This Row],[PROFIT]]/sales_report[[#This Row],[QTY]]</f>
        <v>12.739999999999995</v>
      </c>
    </row>
    <row r="23" spans="1:11" x14ac:dyDescent="0.3">
      <c r="A23" s="6">
        <v>44948</v>
      </c>
      <c r="B23" t="s">
        <v>25</v>
      </c>
      <c r="C23">
        <v>7</v>
      </c>
      <c r="D23" t="s">
        <v>122</v>
      </c>
      <c r="E23" t="s">
        <v>121</v>
      </c>
      <c r="F23" s="5">
        <f>INDEX(catalogue[BUYING PRICE],MATCH('Sales Report'!B23,catalogue[PRODUCT ID],0))</f>
        <v>16</v>
      </c>
      <c r="G23" s="4">
        <f>INDEX(catalogue[SELLING PRICE],MATCH(sales_report[[#This Row],[PRODUCT ID]],catalogue[PRODUCT ID],0))</f>
        <v>17.600000000000001</v>
      </c>
      <c r="H23" s="5">
        <f>sales_report[[#This Row],[BUYING PRICE]]*sales_report[[#This Row],[QTY]]</f>
        <v>112</v>
      </c>
      <c r="I23" s="4">
        <f>sales_report[[#This Row],[SELLING PRICE]]*sales_report[[#This Row],[QTY]]</f>
        <v>123.20000000000002</v>
      </c>
      <c r="J23" s="4">
        <f>sales_report[[#This Row],[SELLING VALUE]]-sales_report[[#This Row],[BUYING VALUE]]</f>
        <v>11.200000000000017</v>
      </c>
      <c r="K23" s="4">
        <f>sales_report[[#This Row],[PROFIT]]/sales_report[[#This Row],[QTY]]</f>
        <v>1.6000000000000025</v>
      </c>
    </row>
    <row r="24" spans="1:11" x14ac:dyDescent="0.3">
      <c r="A24" s="6">
        <v>44949</v>
      </c>
      <c r="B24" t="s">
        <v>12</v>
      </c>
      <c r="C24">
        <v>4</v>
      </c>
      <c r="D24" t="s">
        <v>120</v>
      </c>
      <c r="E24" t="s">
        <v>121</v>
      </c>
      <c r="F24" s="5">
        <f>INDEX(catalogue[BUYING PRICE],MATCH('Sales Report'!B24,catalogue[PRODUCT ID],0))</f>
        <v>44</v>
      </c>
      <c r="G24" s="4">
        <f>INDEX(catalogue[SELLING PRICE],MATCH(sales_report[[#This Row],[PRODUCT ID]],catalogue[PRODUCT ID],0))</f>
        <v>50.16</v>
      </c>
      <c r="H24" s="5">
        <f>sales_report[[#This Row],[BUYING PRICE]]*sales_report[[#This Row],[QTY]]</f>
        <v>176</v>
      </c>
      <c r="I24" s="4">
        <f>sales_report[[#This Row],[SELLING PRICE]]*sales_report[[#This Row],[QTY]]</f>
        <v>200.64</v>
      </c>
      <c r="J24" s="4">
        <f>sales_report[[#This Row],[SELLING VALUE]]-sales_report[[#This Row],[BUYING VALUE]]</f>
        <v>24.639999999999986</v>
      </c>
      <c r="K24" s="4">
        <f>sales_report[[#This Row],[PROFIT]]/sales_report[[#This Row],[QTY]]</f>
        <v>6.1599999999999966</v>
      </c>
    </row>
    <row r="25" spans="1:11" x14ac:dyDescent="0.3">
      <c r="A25" s="6">
        <v>44950</v>
      </c>
      <c r="B25" t="s">
        <v>46</v>
      </c>
      <c r="C25">
        <v>20</v>
      </c>
      <c r="D25" t="s">
        <v>119</v>
      </c>
      <c r="E25" t="s">
        <v>120</v>
      </c>
      <c r="F25" s="5">
        <f>INDEX(catalogue[BUYING PRICE],MATCH('Sales Report'!B25,catalogue[PRODUCT ID],0))</f>
        <v>133</v>
      </c>
      <c r="G25" s="4">
        <f>INDEX(catalogue[SELLING PRICE],MATCH(sales_report[[#This Row],[PRODUCT ID]],catalogue[PRODUCT ID],0))</f>
        <v>146.30000000000001</v>
      </c>
      <c r="H25" s="5">
        <f>sales_report[[#This Row],[BUYING PRICE]]*sales_report[[#This Row],[QTY]]</f>
        <v>2660</v>
      </c>
      <c r="I25" s="4">
        <f>sales_report[[#This Row],[SELLING PRICE]]*sales_report[[#This Row],[QTY]]</f>
        <v>2926</v>
      </c>
      <c r="J25" s="4">
        <f>sales_report[[#This Row],[SELLING VALUE]]-sales_report[[#This Row],[BUYING VALUE]]</f>
        <v>266</v>
      </c>
      <c r="K25" s="4">
        <f>sales_report[[#This Row],[PROFIT]]/sales_report[[#This Row],[QTY]]</f>
        <v>13.3</v>
      </c>
    </row>
    <row r="26" spans="1:11" x14ac:dyDescent="0.3">
      <c r="A26" s="6">
        <v>44951</v>
      </c>
      <c r="B26" t="s">
        <v>82</v>
      </c>
      <c r="C26">
        <v>15</v>
      </c>
      <c r="D26" t="s">
        <v>119</v>
      </c>
      <c r="E26" t="s">
        <v>121</v>
      </c>
      <c r="F26" s="5">
        <f>INDEX(catalogue[BUYING PRICE],MATCH('Sales Report'!B26,catalogue[PRODUCT ID],0))</f>
        <v>123</v>
      </c>
      <c r="G26" s="4">
        <f>INDEX(catalogue[SELLING PRICE],MATCH(sales_report[[#This Row],[PRODUCT ID]],catalogue[PRODUCT ID],0))</f>
        <v>173.43</v>
      </c>
      <c r="H26" s="5">
        <f>sales_report[[#This Row],[BUYING PRICE]]*sales_report[[#This Row],[QTY]]</f>
        <v>1845</v>
      </c>
      <c r="I26" s="4">
        <f>sales_report[[#This Row],[SELLING PRICE]]*sales_report[[#This Row],[QTY]]</f>
        <v>2601.4500000000003</v>
      </c>
      <c r="J26" s="4">
        <f>sales_report[[#This Row],[SELLING VALUE]]-sales_report[[#This Row],[BUYING VALUE]]</f>
        <v>756.45000000000027</v>
      </c>
      <c r="K26" s="4">
        <f>sales_report[[#This Row],[PROFIT]]/sales_report[[#This Row],[QTY]]</f>
        <v>50.430000000000021</v>
      </c>
    </row>
    <row r="27" spans="1:11" x14ac:dyDescent="0.3">
      <c r="A27" s="6">
        <v>44952</v>
      </c>
      <c r="B27" t="s">
        <v>42</v>
      </c>
      <c r="C27">
        <v>2</v>
      </c>
      <c r="D27" t="s">
        <v>120</v>
      </c>
      <c r="E27" t="s">
        <v>120</v>
      </c>
      <c r="F27" s="5">
        <f>INDEX(catalogue[BUYING PRICE],MATCH('Sales Report'!B27,catalogue[PRODUCT ID],0))</f>
        <v>44</v>
      </c>
      <c r="G27" s="4">
        <f>INDEX(catalogue[SELLING PRICE],MATCH(sales_report[[#This Row],[PRODUCT ID]],catalogue[PRODUCT ID],0))</f>
        <v>72.599999999999994</v>
      </c>
      <c r="H27" s="5">
        <f>sales_report[[#This Row],[BUYING PRICE]]*sales_report[[#This Row],[QTY]]</f>
        <v>88</v>
      </c>
      <c r="I27" s="4">
        <f>sales_report[[#This Row],[SELLING PRICE]]*sales_report[[#This Row],[QTY]]</f>
        <v>145.19999999999999</v>
      </c>
      <c r="J27" s="4">
        <f>sales_report[[#This Row],[SELLING VALUE]]-sales_report[[#This Row],[BUYING VALUE]]</f>
        <v>57.199999999999989</v>
      </c>
      <c r="K27" s="4">
        <f>sales_report[[#This Row],[PROFIT]]/sales_report[[#This Row],[QTY]]</f>
        <v>28.599999999999994</v>
      </c>
    </row>
    <row r="28" spans="1:11" x14ac:dyDescent="0.3">
      <c r="A28" s="6">
        <v>44953</v>
      </c>
      <c r="B28" t="s">
        <v>73</v>
      </c>
      <c r="C28">
        <v>9</v>
      </c>
      <c r="D28" t="s">
        <v>119</v>
      </c>
      <c r="E28" t="s">
        <v>121</v>
      </c>
      <c r="F28" s="5">
        <f>INDEX(catalogue[BUYING PRICE],MATCH('Sales Report'!B28,catalogue[PRODUCT ID],0))</f>
        <v>124</v>
      </c>
      <c r="G28" s="4">
        <f>INDEX(catalogue[SELLING PRICE],MATCH(sales_report[[#This Row],[PRODUCT ID]],catalogue[PRODUCT ID],0))</f>
        <v>163.68</v>
      </c>
      <c r="H28" s="5">
        <f>sales_report[[#This Row],[BUYING PRICE]]*sales_report[[#This Row],[QTY]]</f>
        <v>1116</v>
      </c>
      <c r="I28" s="4">
        <f>sales_report[[#This Row],[SELLING PRICE]]*sales_report[[#This Row],[QTY]]</f>
        <v>1473.1200000000001</v>
      </c>
      <c r="J28" s="4">
        <f>sales_report[[#This Row],[SELLING VALUE]]-sales_report[[#This Row],[BUYING VALUE]]</f>
        <v>357.12000000000012</v>
      </c>
      <c r="K28" s="4">
        <f>sales_report[[#This Row],[PROFIT]]/sales_report[[#This Row],[QTY]]</f>
        <v>39.680000000000014</v>
      </c>
    </row>
    <row r="29" spans="1:11" x14ac:dyDescent="0.3">
      <c r="A29" s="6">
        <v>44954</v>
      </c>
      <c r="B29" t="s">
        <v>10</v>
      </c>
      <c r="C29">
        <v>6</v>
      </c>
      <c r="D29" t="s">
        <v>119</v>
      </c>
      <c r="E29" t="s">
        <v>120</v>
      </c>
      <c r="F29" s="5">
        <f>INDEX(catalogue[BUYING PRICE],MATCH('Sales Report'!B29,catalogue[PRODUCT ID],0))</f>
        <v>105</v>
      </c>
      <c r="G29" s="4">
        <f>INDEX(catalogue[SELLING PRICE],MATCH(sales_report[[#This Row],[PRODUCT ID]],catalogue[PRODUCT ID],0))</f>
        <v>117.6</v>
      </c>
      <c r="H29" s="5">
        <f>sales_report[[#This Row],[BUYING PRICE]]*sales_report[[#This Row],[QTY]]</f>
        <v>630</v>
      </c>
      <c r="I29" s="4">
        <f>sales_report[[#This Row],[SELLING PRICE]]*sales_report[[#This Row],[QTY]]</f>
        <v>705.59999999999991</v>
      </c>
      <c r="J29" s="4">
        <f>sales_report[[#This Row],[SELLING VALUE]]-sales_report[[#This Row],[BUYING VALUE]]</f>
        <v>75.599999999999909</v>
      </c>
      <c r="K29" s="4">
        <f>sales_report[[#This Row],[PROFIT]]/sales_report[[#This Row],[QTY]]</f>
        <v>12.599999999999985</v>
      </c>
    </row>
    <row r="30" spans="1:11" x14ac:dyDescent="0.3">
      <c r="A30" s="6">
        <v>44955</v>
      </c>
      <c r="B30" t="s">
        <v>111</v>
      </c>
      <c r="C30">
        <v>8</v>
      </c>
      <c r="D30" t="s">
        <v>120</v>
      </c>
      <c r="E30" t="s">
        <v>121</v>
      </c>
      <c r="F30" s="5">
        <f>INDEX(catalogue[BUYING PRICE],MATCH('Sales Report'!B30,catalogue[PRODUCT ID],0))</f>
        <v>136</v>
      </c>
      <c r="G30" s="4">
        <f>INDEX(catalogue[SELLING PRICE],MATCH(sales_report[[#This Row],[PRODUCT ID]],catalogue[PRODUCT ID],0))</f>
        <v>183.6</v>
      </c>
      <c r="H30" s="5">
        <f>sales_report[[#This Row],[BUYING PRICE]]*sales_report[[#This Row],[QTY]]</f>
        <v>1088</v>
      </c>
      <c r="I30" s="4">
        <f>sales_report[[#This Row],[SELLING PRICE]]*sales_report[[#This Row],[QTY]]</f>
        <v>1468.8</v>
      </c>
      <c r="J30" s="4">
        <f>sales_report[[#This Row],[SELLING VALUE]]-sales_report[[#This Row],[BUYING VALUE]]</f>
        <v>380.79999999999995</v>
      </c>
      <c r="K30" s="4">
        <f>sales_report[[#This Row],[PROFIT]]/sales_report[[#This Row],[QTY]]</f>
        <v>47.599999999999994</v>
      </c>
    </row>
    <row r="31" spans="1:11" x14ac:dyDescent="0.3">
      <c r="A31" s="6">
        <v>44956</v>
      </c>
      <c r="B31" t="s">
        <v>94</v>
      </c>
      <c r="C31">
        <v>12</v>
      </c>
      <c r="D31" t="s">
        <v>122</v>
      </c>
      <c r="E31" t="s">
        <v>121</v>
      </c>
      <c r="F31" s="5">
        <f>INDEX(catalogue[BUYING PRICE],MATCH('Sales Report'!B31,catalogue[PRODUCT ID],0))</f>
        <v>44</v>
      </c>
      <c r="G31" s="4">
        <f>INDEX(catalogue[SELLING PRICE],MATCH(sales_report[[#This Row],[PRODUCT ID]],catalogue[PRODUCT ID],0))</f>
        <v>58.08</v>
      </c>
      <c r="H31" s="5">
        <f>sales_report[[#This Row],[BUYING PRICE]]*sales_report[[#This Row],[QTY]]</f>
        <v>528</v>
      </c>
      <c r="I31" s="4">
        <f>sales_report[[#This Row],[SELLING PRICE]]*sales_report[[#This Row],[QTY]]</f>
        <v>696.96</v>
      </c>
      <c r="J31" s="4">
        <f>sales_report[[#This Row],[SELLING VALUE]]-sales_report[[#This Row],[BUYING VALUE]]</f>
        <v>168.96000000000004</v>
      </c>
      <c r="K31" s="4">
        <f>sales_report[[#This Row],[PROFIT]]/sales_report[[#This Row],[QTY]]</f>
        <v>14.080000000000004</v>
      </c>
    </row>
    <row r="32" spans="1:11" x14ac:dyDescent="0.3">
      <c r="A32" s="6">
        <v>44957</v>
      </c>
      <c r="B32" t="s">
        <v>65</v>
      </c>
      <c r="C32">
        <v>13</v>
      </c>
      <c r="D32" t="s">
        <v>122</v>
      </c>
      <c r="E32" t="s">
        <v>120</v>
      </c>
      <c r="F32" s="5">
        <f>INDEX(catalogue[BUYING PRICE],MATCH('Sales Report'!B32,catalogue[PRODUCT ID],0))</f>
        <v>105</v>
      </c>
      <c r="G32" s="4">
        <f>INDEX(catalogue[SELLING PRICE],MATCH(sales_report[[#This Row],[PRODUCT ID]],catalogue[PRODUCT ID],0))</f>
        <v>117.6</v>
      </c>
      <c r="H32" s="5">
        <f>sales_report[[#This Row],[BUYING PRICE]]*sales_report[[#This Row],[QTY]]</f>
        <v>1365</v>
      </c>
      <c r="I32" s="4">
        <f>sales_report[[#This Row],[SELLING PRICE]]*sales_report[[#This Row],[QTY]]</f>
        <v>1528.8</v>
      </c>
      <c r="J32" s="4">
        <f>sales_report[[#This Row],[SELLING VALUE]]-sales_report[[#This Row],[BUYING VALUE]]</f>
        <v>163.79999999999995</v>
      </c>
      <c r="K32" s="4">
        <f>sales_report[[#This Row],[PROFIT]]/sales_report[[#This Row],[QTY]]</f>
        <v>12.599999999999996</v>
      </c>
    </row>
    <row r="33" spans="1:11" x14ac:dyDescent="0.3">
      <c r="A33" s="6">
        <v>44958</v>
      </c>
      <c r="B33" t="s">
        <v>69</v>
      </c>
      <c r="C33">
        <v>14</v>
      </c>
      <c r="D33" t="s">
        <v>120</v>
      </c>
      <c r="E33" t="s">
        <v>121</v>
      </c>
      <c r="F33" s="5">
        <f>INDEX(catalogue[BUYING PRICE],MATCH('Sales Report'!B33,catalogue[PRODUCT ID],0))</f>
        <v>71</v>
      </c>
      <c r="G33" s="4">
        <f>INDEX(catalogue[SELLING PRICE],MATCH(sales_report[[#This Row],[PRODUCT ID]],catalogue[PRODUCT ID],0))</f>
        <v>95.85</v>
      </c>
      <c r="H33" s="5">
        <f>sales_report[[#This Row],[BUYING PRICE]]*sales_report[[#This Row],[QTY]]</f>
        <v>994</v>
      </c>
      <c r="I33" s="4">
        <f>sales_report[[#This Row],[SELLING PRICE]]*sales_report[[#This Row],[QTY]]</f>
        <v>1341.8999999999999</v>
      </c>
      <c r="J33" s="4">
        <f>sales_report[[#This Row],[SELLING VALUE]]-sales_report[[#This Row],[BUYING VALUE]]</f>
        <v>347.89999999999986</v>
      </c>
      <c r="K33" s="4">
        <f>sales_report[[#This Row],[PROFIT]]/sales_report[[#This Row],[QTY]]</f>
        <v>24.849999999999991</v>
      </c>
    </row>
    <row r="34" spans="1:11" x14ac:dyDescent="0.3">
      <c r="A34" s="6">
        <v>44959</v>
      </c>
      <c r="B34" t="s">
        <v>20</v>
      </c>
      <c r="C34">
        <v>2</v>
      </c>
      <c r="D34" t="s">
        <v>119</v>
      </c>
      <c r="E34" t="s">
        <v>121</v>
      </c>
      <c r="F34" s="5">
        <f>INDEX(catalogue[BUYING PRICE],MATCH('Sales Report'!B34,catalogue[PRODUCT ID],0))</f>
        <v>124</v>
      </c>
      <c r="G34" s="4">
        <f>INDEX(catalogue[SELLING PRICE],MATCH(sales_report[[#This Row],[PRODUCT ID]],catalogue[PRODUCT ID],0))</f>
        <v>204.60000000000002</v>
      </c>
      <c r="H34" s="5">
        <f>sales_report[[#This Row],[BUYING PRICE]]*sales_report[[#This Row],[QTY]]</f>
        <v>248</v>
      </c>
      <c r="I34" s="4">
        <f>sales_report[[#This Row],[SELLING PRICE]]*sales_report[[#This Row],[QTY]]</f>
        <v>409.20000000000005</v>
      </c>
      <c r="J34" s="4">
        <f>sales_report[[#This Row],[SELLING VALUE]]-sales_report[[#This Row],[BUYING VALUE]]</f>
        <v>161.20000000000005</v>
      </c>
      <c r="K34" s="4">
        <f>sales_report[[#This Row],[PROFIT]]/sales_report[[#This Row],[QTY]]</f>
        <v>80.600000000000023</v>
      </c>
    </row>
    <row r="35" spans="1:11" x14ac:dyDescent="0.3">
      <c r="A35" s="6">
        <v>44960</v>
      </c>
      <c r="B35" t="s">
        <v>78</v>
      </c>
      <c r="C35">
        <v>19</v>
      </c>
      <c r="D35" t="s">
        <v>119</v>
      </c>
      <c r="E35" t="s">
        <v>120</v>
      </c>
      <c r="F35" s="5">
        <f>INDEX(catalogue[BUYING PRICE],MATCH('Sales Report'!B35,catalogue[PRODUCT ID],0))</f>
        <v>16</v>
      </c>
      <c r="G35" s="4">
        <f>INDEX(catalogue[SELLING PRICE],MATCH(sales_report[[#This Row],[PRODUCT ID]],catalogue[PRODUCT ID],0))</f>
        <v>18.240000000000002</v>
      </c>
      <c r="H35" s="5">
        <f>sales_report[[#This Row],[BUYING PRICE]]*sales_report[[#This Row],[QTY]]</f>
        <v>304</v>
      </c>
      <c r="I35" s="4">
        <f>sales_report[[#This Row],[SELLING PRICE]]*sales_report[[#This Row],[QTY]]</f>
        <v>346.56000000000006</v>
      </c>
      <c r="J35" s="4">
        <f>sales_report[[#This Row],[SELLING VALUE]]-sales_report[[#This Row],[BUYING VALUE]]</f>
        <v>42.560000000000059</v>
      </c>
      <c r="K35" s="4">
        <f>sales_report[[#This Row],[PROFIT]]/sales_report[[#This Row],[QTY]]</f>
        <v>2.2400000000000033</v>
      </c>
    </row>
    <row r="36" spans="1:11" x14ac:dyDescent="0.3">
      <c r="A36" s="6">
        <v>44961</v>
      </c>
      <c r="B36" t="s">
        <v>50</v>
      </c>
      <c r="C36">
        <v>19</v>
      </c>
      <c r="D36" t="s">
        <v>120</v>
      </c>
      <c r="E36" t="s">
        <v>121</v>
      </c>
      <c r="F36" s="5">
        <f>INDEX(catalogue[BUYING PRICE],MATCH('Sales Report'!B36,catalogue[PRODUCT ID],0))</f>
        <v>10</v>
      </c>
      <c r="G36" s="4">
        <f>INDEX(catalogue[SELLING PRICE],MATCH(sales_report[[#This Row],[PRODUCT ID]],catalogue[PRODUCT ID],0))</f>
        <v>14.600000000000001</v>
      </c>
      <c r="H36" s="5">
        <f>sales_report[[#This Row],[BUYING PRICE]]*sales_report[[#This Row],[QTY]]</f>
        <v>190</v>
      </c>
      <c r="I36" s="4">
        <f>sales_report[[#This Row],[SELLING PRICE]]*sales_report[[#This Row],[QTY]]</f>
        <v>277.40000000000003</v>
      </c>
      <c r="J36" s="4">
        <f>sales_report[[#This Row],[SELLING VALUE]]-sales_report[[#This Row],[BUYING VALUE]]</f>
        <v>87.400000000000034</v>
      </c>
      <c r="K36" s="4">
        <f>sales_report[[#This Row],[PROFIT]]/sales_report[[#This Row],[QTY]]</f>
        <v>4.6000000000000014</v>
      </c>
    </row>
    <row r="37" spans="1:11" x14ac:dyDescent="0.3">
      <c r="A37" s="6">
        <v>44962</v>
      </c>
      <c r="B37" t="s">
        <v>20</v>
      </c>
      <c r="C37">
        <v>7</v>
      </c>
      <c r="D37" t="s">
        <v>119</v>
      </c>
      <c r="E37" t="s">
        <v>120</v>
      </c>
      <c r="F37" s="5">
        <f>INDEX(catalogue[BUYING PRICE],MATCH('Sales Report'!B37,catalogue[PRODUCT ID],0))</f>
        <v>124</v>
      </c>
      <c r="G37" s="4">
        <f>INDEX(catalogue[SELLING PRICE],MATCH(sales_report[[#This Row],[PRODUCT ID]],catalogue[PRODUCT ID],0))</f>
        <v>204.60000000000002</v>
      </c>
      <c r="H37" s="5">
        <f>sales_report[[#This Row],[BUYING PRICE]]*sales_report[[#This Row],[QTY]]</f>
        <v>868</v>
      </c>
      <c r="I37" s="4">
        <f>sales_report[[#This Row],[SELLING PRICE]]*sales_report[[#This Row],[QTY]]</f>
        <v>1432.2000000000003</v>
      </c>
      <c r="J37" s="4">
        <f>sales_report[[#This Row],[SELLING VALUE]]-sales_report[[#This Row],[BUYING VALUE]]</f>
        <v>564.20000000000027</v>
      </c>
      <c r="K37" s="4">
        <f>sales_report[[#This Row],[PROFIT]]/sales_report[[#This Row],[QTY]]</f>
        <v>80.600000000000037</v>
      </c>
    </row>
    <row r="38" spans="1:11" x14ac:dyDescent="0.3">
      <c r="A38" s="6">
        <v>44963</v>
      </c>
      <c r="B38" t="s">
        <v>105</v>
      </c>
      <c r="C38">
        <v>14</v>
      </c>
      <c r="D38" t="s">
        <v>119</v>
      </c>
      <c r="E38" t="s">
        <v>121</v>
      </c>
      <c r="F38" s="5">
        <f>INDEX(catalogue[BUYING PRICE],MATCH('Sales Report'!B38,catalogue[PRODUCT ID],0))</f>
        <v>16</v>
      </c>
      <c r="G38" s="4">
        <f>INDEX(catalogue[SELLING PRICE],MATCH(sales_report[[#This Row],[PRODUCT ID]],catalogue[PRODUCT ID],0))</f>
        <v>26.4</v>
      </c>
      <c r="H38" s="5">
        <f>sales_report[[#This Row],[BUYING PRICE]]*sales_report[[#This Row],[QTY]]</f>
        <v>224</v>
      </c>
      <c r="I38" s="4">
        <f>sales_report[[#This Row],[SELLING PRICE]]*sales_report[[#This Row],[QTY]]</f>
        <v>369.59999999999997</v>
      </c>
      <c r="J38" s="4">
        <f>sales_report[[#This Row],[SELLING VALUE]]-sales_report[[#This Row],[BUYING VALUE]]</f>
        <v>145.59999999999997</v>
      </c>
      <c r="K38" s="4">
        <f>sales_report[[#This Row],[PROFIT]]/sales_report[[#This Row],[QTY]]</f>
        <v>10.399999999999997</v>
      </c>
    </row>
    <row r="39" spans="1:11" x14ac:dyDescent="0.3">
      <c r="A39" s="6">
        <v>44964</v>
      </c>
      <c r="B39" t="s">
        <v>42</v>
      </c>
      <c r="C39">
        <v>7</v>
      </c>
      <c r="D39" t="s">
        <v>120</v>
      </c>
      <c r="E39" t="s">
        <v>120</v>
      </c>
      <c r="F39" s="5">
        <f>INDEX(catalogue[BUYING PRICE],MATCH('Sales Report'!B39,catalogue[PRODUCT ID],0))</f>
        <v>44</v>
      </c>
      <c r="G39" s="4">
        <f>INDEX(catalogue[SELLING PRICE],MATCH(sales_report[[#This Row],[PRODUCT ID]],catalogue[PRODUCT ID],0))</f>
        <v>72.599999999999994</v>
      </c>
      <c r="H39" s="5">
        <f>sales_report[[#This Row],[BUYING PRICE]]*sales_report[[#This Row],[QTY]]</f>
        <v>308</v>
      </c>
      <c r="I39" s="4">
        <f>sales_report[[#This Row],[SELLING PRICE]]*sales_report[[#This Row],[QTY]]</f>
        <v>508.19999999999993</v>
      </c>
      <c r="J39" s="4">
        <f>sales_report[[#This Row],[SELLING VALUE]]-sales_report[[#This Row],[BUYING VALUE]]</f>
        <v>200.19999999999993</v>
      </c>
      <c r="K39" s="4">
        <f>sales_report[[#This Row],[PROFIT]]/sales_report[[#This Row],[QTY]]</f>
        <v>28.599999999999991</v>
      </c>
    </row>
    <row r="40" spans="1:11" x14ac:dyDescent="0.3">
      <c r="A40" s="6">
        <v>44965</v>
      </c>
      <c r="B40" t="s">
        <v>71</v>
      </c>
      <c r="C40">
        <v>10</v>
      </c>
      <c r="D40" t="s">
        <v>122</v>
      </c>
      <c r="E40" t="s">
        <v>121</v>
      </c>
      <c r="F40" s="5">
        <f>INDEX(catalogue[BUYING PRICE],MATCH('Sales Report'!B40,catalogue[PRODUCT ID],0))</f>
        <v>133</v>
      </c>
      <c r="G40" s="4">
        <f>INDEX(catalogue[SELLING PRICE],MATCH(sales_report[[#This Row],[PRODUCT ID]],catalogue[PRODUCT ID],0))</f>
        <v>194.18</v>
      </c>
      <c r="H40" s="5">
        <f>sales_report[[#This Row],[BUYING PRICE]]*sales_report[[#This Row],[QTY]]</f>
        <v>1330</v>
      </c>
      <c r="I40" s="4">
        <f>sales_report[[#This Row],[SELLING PRICE]]*sales_report[[#This Row],[QTY]]</f>
        <v>1941.8000000000002</v>
      </c>
      <c r="J40" s="4">
        <f>sales_report[[#This Row],[SELLING VALUE]]-sales_report[[#This Row],[BUYING VALUE]]</f>
        <v>611.80000000000018</v>
      </c>
      <c r="K40" s="4">
        <f>sales_report[[#This Row],[PROFIT]]/sales_report[[#This Row],[QTY]]</f>
        <v>61.180000000000021</v>
      </c>
    </row>
    <row r="41" spans="1:11" x14ac:dyDescent="0.3">
      <c r="A41" s="6">
        <v>44966</v>
      </c>
      <c r="B41" t="s">
        <v>50</v>
      </c>
      <c r="C41">
        <v>18</v>
      </c>
      <c r="D41" t="s">
        <v>122</v>
      </c>
      <c r="E41" t="s">
        <v>121</v>
      </c>
      <c r="F41" s="5">
        <f>INDEX(catalogue[BUYING PRICE],MATCH('Sales Report'!B41,catalogue[PRODUCT ID],0))</f>
        <v>10</v>
      </c>
      <c r="G41" s="4">
        <f>INDEX(catalogue[SELLING PRICE],MATCH(sales_report[[#This Row],[PRODUCT ID]],catalogue[PRODUCT ID],0))</f>
        <v>14.600000000000001</v>
      </c>
      <c r="H41" s="5">
        <f>sales_report[[#This Row],[BUYING PRICE]]*sales_report[[#This Row],[QTY]]</f>
        <v>180</v>
      </c>
      <c r="I41" s="4">
        <f>sales_report[[#This Row],[SELLING PRICE]]*sales_report[[#This Row],[QTY]]</f>
        <v>262.8</v>
      </c>
      <c r="J41" s="4">
        <f>sales_report[[#This Row],[SELLING VALUE]]-sales_report[[#This Row],[BUYING VALUE]]</f>
        <v>82.800000000000011</v>
      </c>
      <c r="K41" s="4">
        <f>sales_report[[#This Row],[PROFIT]]/sales_report[[#This Row],[QTY]]</f>
        <v>4.6000000000000005</v>
      </c>
    </row>
    <row r="42" spans="1:11" x14ac:dyDescent="0.3">
      <c r="A42" s="6">
        <v>44967</v>
      </c>
      <c r="B42" t="s">
        <v>46</v>
      </c>
      <c r="C42">
        <v>13</v>
      </c>
      <c r="D42" t="s">
        <v>120</v>
      </c>
      <c r="E42" t="s">
        <v>120</v>
      </c>
      <c r="F42" s="5">
        <f>INDEX(catalogue[BUYING PRICE],MATCH('Sales Report'!B42,catalogue[PRODUCT ID],0))</f>
        <v>133</v>
      </c>
      <c r="G42" s="4">
        <f>INDEX(catalogue[SELLING PRICE],MATCH(sales_report[[#This Row],[PRODUCT ID]],catalogue[PRODUCT ID],0))</f>
        <v>146.30000000000001</v>
      </c>
      <c r="H42" s="5">
        <f>sales_report[[#This Row],[BUYING PRICE]]*sales_report[[#This Row],[QTY]]</f>
        <v>1729</v>
      </c>
      <c r="I42" s="4">
        <f>sales_report[[#This Row],[SELLING PRICE]]*sales_report[[#This Row],[QTY]]</f>
        <v>1901.9</v>
      </c>
      <c r="J42" s="4">
        <f>sales_report[[#This Row],[SELLING VALUE]]-sales_report[[#This Row],[BUYING VALUE]]</f>
        <v>172.90000000000009</v>
      </c>
      <c r="K42" s="4">
        <f>sales_report[[#This Row],[PROFIT]]/sales_report[[#This Row],[QTY]]</f>
        <v>13.300000000000008</v>
      </c>
    </row>
    <row r="43" spans="1:11" x14ac:dyDescent="0.3">
      <c r="A43" s="6">
        <v>44968</v>
      </c>
      <c r="B43" t="s">
        <v>101</v>
      </c>
      <c r="C43">
        <v>12</v>
      </c>
      <c r="D43" t="s">
        <v>119</v>
      </c>
      <c r="E43" t="s">
        <v>121</v>
      </c>
      <c r="F43" s="5">
        <f>INDEX(catalogue[BUYING PRICE],MATCH('Sales Report'!B43,catalogue[PRODUCT ID],0))</f>
        <v>124</v>
      </c>
      <c r="G43" s="4">
        <f>INDEX(catalogue[SELLING PRICE],MATCH(sales_report[[#This Row],[PRODUCT ID]],catalogue[PRODUCT ID],0))</f>
        <v>140.12</v>
      </c>
      <c r="H43" s="5">
        <f>sales_report[[#This Row],[BUYING PRICE]]*sales_report[[#This Row],[QTY]]</f>
        <v>1488</v>
      </c>
      <c r="I43" s="4">
        <f>sales_report[[#This Row],[SELLING PRICE]]*sales_report[[#This Row],[QTY]]</f>
        <v>1681.44</v>
      </c>
      <c r="J43" s="4">
        <f>sales_report[[#This Row],[SELLING VALUE]]-sales_report[[#This Row],[BUYING VALUE]]</f>
        <v>193.44000000000005</v>
      </c>
      <c r="K43" s="4">
        <f>sales_report[[#This Row],[PROFIT]]/sales_report[[#This Row],[QTY]]</f>
        <v>16.120000000000005</v>
      </c>
    </row>
    <row r="44" spans="1:11" x14ac:dyDescent="0.3">
      <c r="A44" s="6">
        <v>44969</v>
      </c>
      <c r="B44" t="s">
        <v>29</v>
      </c>
      <c r="C44">
        <v>5</v>
      </c>
      <c r="D44" t="s">
        <v>119</v>
      </c>
      <c r="E44" t="s">
        <v>121</v>
      </c>
      <c r="F44" s="5">
        <f>INDEX(catalogue[BUYING PRICE],MATCH('Sales Report'!B44,catalogue[PRODUCT ID],0))</f>
        <v>123</v>
      </c>
      <c r="G44" s="4">
        <f>INDEX(catalogue[SELLING PRICE],MATCH(sales_report[[#This Row],[PRODUCT ID]],catalogue[PRODUCT ID],0))</f>
        <v>179.58</v>
      </c>
      <c r="H44" s="5">
        <f>sales_report[[#This Row],[BUYING PRICE]]*sales_report[[#This Row],[QTY]]</f>
        <v>615</v>
      </c>
      <c r="I44" s="4">
        <f>sales_report[[#This Row],[SELLING PRICE]]*sales_report[[#This Row],[QTY]]</f>
        <v>897.90000000000009</v>
      </c>
      <c r="J44" s="4">
        <f>sales_report[[#This Row],[SELLING VALUE]]-sales_report[[#This Row],[BUYING VALUE]]</f>
        <v>282.90000000000009</v>
      </c>
      <c r="K44" s="4">
        <f>sales_report[[#This Row],[PROFIT]]/sales_report[[#This Row],[QTY]]</f>
        <v>56.58000000000002</v>
      </c>
    </row>
    <row r="45" spans="1:11" x14ac:dyDescent="0.3">
      <c r="A45" s="6">
        <v>44970</v>
      </c>
      <c r="B45" t="s">
        <v>101</v>
      </c>
      <c r="C45">
        <v>9</v>
      </c>
      <c r="D45" t="s">
        <v>120</v>
      </c>
      <c r="E45" t="s">
        <v>120</v>
      </c>
      <c r="F45" s="5">
        <f>INDEX(catalogue[BUYING PRICE],MATCH('Sales Report'!B45,catalogue[PRODUCT ID],0))</f>
        <v>124</v>
      </c>
      <c r="G45" s="4">
        <f>INDEX(catalogue[SELLING PRICE],MATCH(sales_report[[#This Row],[PRODUCT ID]],catalogue[PRODUCT ID],0))</f>
        <v>140.12</v>
      </c>
      <c r="H45" s="5">
        <f>sales_report[[#This Row],[BUYING PRICE]]*sales_report[[#This Row],[QTY]]</f>
        <v>1116</v>
      </c>
      <c r="I45" s="4">
        <f>sales_report[[#This Row],[SELLING PRICE]]*sales_report[[#This Row],[QTY]]</f>
        <v>1261.08</v>
      </c>
      <c r="J45" s="4">
        <f>sales_report[[#This Row],[SELLING VALUE]]-sales_report[[#This Row],[BUYING VALUE]]</f>
        <v>145.07999999999993</v>
      </c>
      <c r="K45" s="4">
        <f>sales_report[[#This Row],[PROFIT]]/sales_report[[#This Row],[QTY]]</f>
        <v>16.11999999999999</v>
      </c>
    </row>
    <row r="46" spans="1:11" x14ac:dyDescent="0.3">
      <c r="A46" s="6">
        <v>44971</v>
      </c>
      <c r="B46" t="s">
        <v>65</v>
      </c>
      <c r="C46">
        <v>13</v>
      </c>
      <c r="D46" t="s">
        <v>119</v>
      </c>
      <c r="E46" t="s">
        <v>121</v>
      </c>
      <c r="F46" s="5">
        <f>INDEX(catalogue[BUYING PRICE],MATCH('Sales Report'!B46,catalogue[PRODUCT ID],0))</f>
        <v>105</v>
      </c>
      <c r="G46" s="4">
        <f>INDEX(catalogue[SELLING PRICE],MATCH(sales_report[[#This Row],[PRODUCT ID]],catalogue[PRODUCT ID],0))</f>
        <v>117.6</v>
      </c>
      <c r="H46" s="5">
        <f>sales_report[[#This Row],[BUYING PRICE]]*sales_report[[#This Row],[QTY]]</f>
        <v>1365</v>
      </c>
      <c r="I46" s="4">
        <f>sales_report[[#This Row],[SELLING PRICE]]*sales_report[[#This Row],[QTY]]</f>
        <v>1528.8</v>
      </c>
      <c r="J46" s="4">
        <f>sales_report[[#This Row],[SELLING VALUE]]-sales_report[[#This Row],[BUYING VALUE]]</f>
        <v>163.79999999999995</v>
      </c>
      <c r="K46" s="4">
        <f>sales_report[[#This Row],[PROFIT]]/sales_report[[#This Row],[QTY]]</f>
        <v>12.599999999999996</v>
      </c>
    </row>
    <row r="47" spans="1:11" x14ac:dyDescent="0.3">
      <c r="A47" s="6">
        <v>44972</v>
      </c>
      <c r="B47" t="s">
        <v>55</v>
      </c>
      <c r="C47">
        <v>3</v>
      </c>
      <c r="D47" t="s">
        <v>119</v>
      </c>
      <c r="E47" t="s">
        <v>120</v>
      </c>
      <c r="F47" s="5">
        <f>INDEX(catalogue[BUYING PRICE],MATCH('Sales Report'!B47,catalogue[PRODUCT ID],0))</f>
        <v>10</v>
      </c>
      <c r="G47" s="4">
        <f>INDEX(catalogue[SELLING PRICE],MATCH(sales_report[[#This Row],[PRODUCT ID]],catalogue[PRODUCT ID],0))</f>
        <v>11.2</v>
      </c>
      <c r="H47" s="5">
        <f>sales_report[[#This Row],[BUYING PRICE]]*sales_report[[#This Row],[QTY]]</f>
        <v>30</v>
      </c>
      <c r="I47" s="4">
        <f>sales_report[[#This Row],[SELLING PRICE]]*sales_report[[#This Row],[QTY]]</f>
        <v>33.599999999999994</v>
      </c>
      <c r="J47" s="4">
        <f>sales_report[[#This Row],[SELLING VALUE]]-sales_report[[#This Row],[BUYING VALUE]]</f>
        <v>3.5999999999999943</v>
      </c>
      <c r="K47" s="4">
        <f>sales_report[[#This Row],[PROFIT]]/sales_report[[#This Row],[QTY]]</f>
        <v>1.1999999999999982</v>
      </c>
    </row>
    <row r="48" spans="1:11" x14ac:dyDescent="0.3">
      <c r="A48" s="6">
        <v>44973</v>
      </c>
      <c r="B48" t="s">
        <v>80</v>
      </c>
      <c r="C48">
        <v>12</v>
      </c>
      <c r="D48" t="s">
        <v>120</v>
      </c>
      <c r="E48" t="s">
        <v>121</v>
      </c>
      <c r="F48" s="5">
        <f>INDEX(catalogue[BUYING PRICE],MATCH('Sales Report'!B48,catalogue[PRODUCT ID],0))</f>
        <v>10</v>
      </c>
      <c r="G48" s="4">
        <f>INDEX(catalogue[SELLING PRICE],MATCH(sales_report[[#This Row],[PRODUCT ID]],catalogue[PRODUCT ID],0))</f>
        <v>11.3</v>
      </c>
      <c r="H48" s="5">
        <f>sales_report[[#This Row],[BUYING PRICE]]*sales_report[[#This Row],[QTY]]</f>
        <v>120</v>
      </c>
      <c r="I48" s="4">
        <f>sales_report[[#This Row],[SELLING PRICE]]*sales_report[[#This Row],[QTY]]</f>
        <v>135.60000000000002</v>
      </c>
      <c r="J48" s="4">
        <f>sales_report[[#This Row],[SELLING VALUE]]-sales_report[[#This Row],[BUYING VALUE]]</f>
        <v>15.600000000000023</v>
      </c>
      <c r="K48" s="4">
        <f>sales_report[[#This Row],[PROFIT]]/sales_report[[#This Row],[QTY]]</f>
        <v>1.3000000000000018</v>
      </c>
    </row>
    <row r="49" spans="1:11" x14ac:dyDescent="0.3">
      <c r="A49" s="6">
        <v>44974</v>
      </c>
      <c r="B49" t="s">
        <v>61</v>
      </c>
      <c r="C49">
        <v>7</v>
      </c>
      <c r="D49" t="s">
        <v>122</v>
      </c>
      <c r="E49" t="s">
        <v>120</v>
      </c>
      <c r="F49" s="5">
        <f>INDEX(catalogue[BUYING PRICE],MATCH('Sales Report'!B49,catalogue[PRODUCT ID],0))</f>
        <v>12</v>
      </c>
      <c r="G49" s="4">
        <f>INDEX(catalogue[SELLING PRICE],MATCH(sales_report[[#This Row],[PRODUCT ID]],catalogue[PRODUCT ID],0))</f>
        <v>16.920000000000002</v>
      </c>
      <c r="H49" s="5">
        <f>sales_report[[#This Row],[BUYING PRICE]]*sales_report[[#This Row],[QTY]]</f>
        <v>84</v>
      </c>
      <c r="I49" s="4">
        <f>sales_report[[#This Row],[SELLING PRICE]]*sales_report[[#This Row],[QTY]]</f>
        <v>118.44000000000001</v>
      </c>
      <c r="J49" s="4">
        <f>sales_report[[#This Row],[SELLING VALUE]]-sales_report[[#This Row],[BUYING VALUE]]</f>
        <v>34.440000000000012</v>
      </c>
      <c r="K49" s="4">
        <f>sales_report[[#This Row],[PROFIT]]/sales_report[[#This Row],[QTY]]</f>
        <v>4.9200000000000017</v>
      </c>
    </row>
    <row r="50" spans="1:11" x14ac:dyDescent="0.3">
      <c r="A50" s="6">
        <v>44975</v>
      </c>
      <c r="B50" t="s">
        <v>109</v>
      </c>
      <c r="C50">
        <v>15</v>
      </c>
      <c r="D50" t="s">
        <v>122</v>
      </c>
      <c r="E50" t="s">
        <v>121</v>
      </c>
      <c r="F50" s="5">
        <f>INDEX(catalogue[BUYING PRICE],MATCH('Sales Report'!B50,catalogue[PRODUCT ID],0))</f>
        <v>123</v>
      </c>
      <c r="G50" s="4">
        <f>INDEX(catalogue[SELLING PRICE],MATCH(sales_report[[#This Row],[PRODUCT ID]],catalogue[PRODUCT ID],0))</f>
        <v>135.30000000000001</v>
      </c>
      <c r="H50" s="5">
        <f>sales_report[[#This Row],[BUYING PRICE]]*sales_report[[#This Row],[QTY]]</f>
        <v>1845</v>
      </c>
      <c r="I50" s="4">
        <f>sales_report[[#This Row],[SELLING PRICE]]*sales_report[[#This Row],[QTY]]</f>
        <v>2029.5000000000002</v>
      </c>
      <c r="J50" s="4">
        <f>sales_report[[#This Row],[SELLING VALUE]]-sales_report[[#This Row],[BUYING VALUE]]</f>
        <v>184.50000000000023</v>
      </c>
      <c r="K50" s="4">
        <f>sales_report[[#This Row],[PROFIT]]/sales_report[[#This Row],[QTY]]</f>
        <v>12.300000000000015</v>
      </c>
    </row>
    <row r="51" spans="1:11" x14ac:dyDescent="0.3">
      <c r="A51" s="6">
        <v>44976</v>
      </c>
      <c r="B51" t="s">
        <v>55</v>
      </c>
      <c r="C51">
        <v>8</v>
      </c>
      <c r="D51" t="s">
        <v>120</v>
      </c>
      <c r="E51" t="s">
        <v>121</v>
      </c>
      <c r="F51" s="5">
        <f>INDEX(catalogue[BUYING PRICE],MATCH('Sales Report'!B51,catalogue[PRODUCT ID],0))</f>
        <v>10</v>
      </c>
      <c r="G51" s="4">
        <f>INDEX(catalogue[SELLING PRICE],MATCH(sales_report[[#This Row],[PRODUCT ID]],catalogue[PRODUCT ID],0))</f>
        <v>11.2</v>
      </c>
      <c r="H51" s="5">
        <f>sales_report[[#This Row],[BUYING PRICE]]*sales_report[[#This Row],[QTY]]</f>
        <v>80</v>
      </c>
      <c r="I51" s="4">
        <f>sales_report[[#This Row],[SELLING PRICE]]*sales_report[[#This Row],[QTY]]</f>
        <v>89.6</v>
      </c>
      <c r="J51" s="4">
        <f>sales_report[[#This Row],[SELLING VALUE]]-sales_report[[#This Row],[BUYING VALUE]]</f>
        <v>9.5999999999999943</v>
      </c>
      <c r="K51" s="4">
        <f>sales_report[[#This Row],[PROFIT]]/sales_report[[#This Row],[QTY]]</f>
        <v>1.1999999999999993</v>
      </c>
    </row>
    <row r="52" spans="1:11" x14ac:dyDescent="0.3">
      <c r="A52" s="6">
        <v>44977</v>
      </c>
      <c r="B52" t="s">
        <v>82</v>
      </c>
      <c r="C52">
        <v>5</v>
      </c>
      <c r="D52" t="s">
        <v>119</v>
      </c>
      <c r="E52" t="s">
        <v>120</v>
      </c>
      <c r="F52" s="5">
        <f>INDEX(catalogue[BUYING PRICE],MATCH('Sales Report'!B52,catalogue[PRODUCT ID],0))</f>
        <v>123</v>
      </c>
      <c r="G52" s="4">
        <f>INDEX(catalogue[SELLING PRICE],MATCH(sales_report[[#This Row],[PRODUCT ID]],catalogue[PRODUCT ID],0))</f>
        <v>173.43</v>
      </c>
      <c r="H52" s="5">
        <f>sales_report[[#This Row],[BUYING PRICE]]*sales_report[[#This Row],[QTY]]</f>
        <v>615</v>
      </c>
      <c r="I52" s="4">
        <f>sales_report[[#This Row],[SELLING PRICE]]*sales_report[[#This Row],[QTY]]</f>
        <v>867.15000000000009</v>
      </c>
      <c r="J52" s="4">
        <f>sales_report[[#This Row],[SELLING VALUE]]-sales_report[[#This Row],[BUYING VALUE]]</f>
        <v>252.15000000000009</v>
      </c>
      <c r="K52" s="4">
        <f>sales_report[[#This Row],[PROFIT]]/sales_report[[#This Row],[QTY]]</f>
        <v>50.430000000000021</v>
      </c>
    </row>
    <row r="53" spans="1:11" x14ac:dyDescent="0.3">
      <c r="A53" s="6">
        <v>44978</v>
      </c>
      <c r="B53" t="s">
        <v>25</v>
      </c>
      <c r="C53">
        <v>20</v>
      </c>
      <c r="D53" t="s">
        <v>119</v>
      </c>
      <c r="E53" t="s">
        <v>121</v>
      </c>
      <c r="F53" s="5">
        <f>INDEX(catalogue[BUYING PRICE],MATCH('Sales Report'!B53,catalogue[PRODUCT ID],0))</f>
        <v>16</v>
      </c>
      <c r="G53" s="4">
        <f>INDEX(catalogue[SELLING PRICE],MATCH(sales_report[[#This Row],[PRODUCT ID]],catalogue[PRODUCT ID],0))</f>
        <v>17.600000000000001</v>
      </c>
      <c r="H53" s="5">
        <f>sales_report[[#This Row],[BUYING PRICE]]*sales_report[[#This Row],[QTY]]</f>
        <v>320</v>
      </c>
      <c r="I53" s="4">
        <f>sales_report[[#This Row],[SELLING PRICE]]*sales_report[[#This Row],[QTY]]</f>
        <v>352</v>
      </c>
      <c r="J53" s="4">
        <f>sales_report[[#This Row],[SELLING VALUE]]-sales_report[[#This Row],[BUYING VALUE]]</f>
        <v>32</v>
      </c>
      <c r="K53" s="4">
        <f>sales_report[[#This Row],[PROFIT]]/sales_report[[#This Row],[QTY]]</f>
        <v>1.6</v>
      </c>
    </row>
    <row r="54" spans="1:11" x14ac:dyDescent="0.3">
      <c r="A54" s="6">
        <v>44979</v>
      </c>
      <c r="B54" t="s">
        <v>67</v>
      </c>
      <c r="C54">
        <v>10</v>
      </c>
      <c r="D54" t="s">
        <v>120</v>
      </c>
      <c r="E54" t="s">
        <v>121</v>
      </c>
      <c r="F54" s="5">
        <f>INDEX(catalogue[BUYING PRICE],MATCH('Sales Report'!B54,catalogue[PRODUCT ID],0))</f>
        <v>44</v>
      </c>
      <c r="G54" s="4">
        <f>INDEX(catalogue[SELLING PRICE],MATCH(sales_report[[#This Row],[PRODUCT ID]],catalogue[PRODUCT ID],0))</f>
        <v>48.4</v>
      </c>
      <c r="H54" s="5">
        <f>sales_report[[#This Row],[BUYING PRICE]]*sales_report[[#This Row],[QTY]]</f>
        <v>440</v>
      </c>
      <c r="I54" s="4">
        <f>sales_report[[#This Row],[SELLING PRICE]]*sales_report[[#This Row],[QTY]]</f>
        <v>484</v>
      </c>
      <c r="J54" s="4">
        <f>sales_report[[#This Row],[SELLING VALUE]]-sales_report[[#This Row],[BUYING VALUE]]</f>
        <v>44</v>
      </c>
      <c r="K54" s="4">
        <f>sales_report[[#This Row],[PROFIT]]/sales_report[[#This Row],[QTY]]</f>
        <v>4.4000000000000004</v>
      </c>
    </row>
    <row r="55" spans="1:11" x14ac:dyDescent="0.3">
      <c r="A55" s="6">
        <v>44980</v>
      </c>
      <c r="B55" t="s">
        <v>105</v>
      </c>
      <c r="C55">
        <v>12</v>
      </c>
      <c r="D55" t="s">
        <v>119</v>
      </c>
      <c r="E55" t="s">
        <v>120</v>
      </c>
      <c r="F55" s="5">
        <f>INDEX(catalogue[BUYING PRICE],MATCH('Sales Report'!B55,catalogue[PRODUCT ID],0))</f>
        <v>16</v>
      </c>
      <c r="G55" s="4">
        <f>INDEX(catalogue[SELLING PRICE],MATCH(sales_report[[#This Row],[PRODUCT ID]],catalogue[PRODUCT ID],0))</f>
        <v>26.4</v>
      </c>
      <c r="H55" s="5">
        <f>sales_report[[#This Row],[BUYING PRICE]]*sales_report[[#This Row],[QTY]]</f>
        <v>192</v>
      </c>
      <c r="I55" s="4">
        <f>sales_report[[#This Row],[SELLING PRICE]]*sales_report[[#This Row],[QTY]]</f>
        <v>316.79999999999995</v>
      </c>
      <c r="J55" s="4">
        <f>sales_report[[#This Row],[SELLING VALUE]]-sales_report[[#This Row],[BUYING VALUE]]</f>
        <v>124.79999999999995</v>
      </c>
      <c r="K55" s="4">
        <f>sales_report[[#This Row],[PROFIT]]/sales_report[[#This Row],[QTY]]</f>
        <v>10.399999999999997</v>
      </c>
    </row>
    <row r="56" spans="1:11" x14ac:dyDescent="0.3">
      <c r="A56" s="6">
        <v>44981</v>
      </c>
      <c r="B56" t="s">
        <v>113</v>
      </c>
      <c r="C56">
        <v>5</v>
      </c>
      <c r="D56" t="s">
        <v>119</v>
      </c>
      <c r="E56" t="s">
        <v>121</v>
      </c>
      <c r="F56" s="5">
        <f>INDEX(catalogue[BUYING PRICE],MATCH('Sales Report'!B56,catalogue[PRODUCT ID],0))</f>
        <v>12</v>
      </c>
      <c r="G56" s="4">
        <f>INDEX(catalogue[SELLING PRICE],MATCH(sales_report[[#This Row],[PRODUCT ID]],catalogue[PRODUCT ID],0))</f>
        <v>17.52</v>
      </c>
      <c r="H56" s="5">
        <f>sales_report[[#This Row],[BUYING PRICE]]*sales_report[[#This Row],[QTY]]</f>
        <v>60</v>
      </c>
      <c r="I56" s="4">
        <f>sales_report[[#This Row],[SELLING PRICE]]*sales_report[[#This Row],[QTY]]</f>
        <v>87.6</v>
      </c>
      <c r="J56" s="4">
        <f>sales_report[[#This Row],[SELLING VALUE]]-sales_report[[#This Row],[BUYING VALUE]]</f>
        <v>27.599999999999994</v>
      </c>
      <c r="K56" s="4">
        <f>sales_report[[#This Row],[PROFIT]]/sales_report[[#This Row],[QTY]]</f>
        <v>5.5199999999999987</v>
      </c>
    </row>
    <row r="57" spans="1:11" x14ac:dyDescent="0.3">
      <c r="A57" s="6">
        <v>44982</v>
      </c>
      <c r="B57" t="s">
        <v>105</v>
      </c>
      <c r="C57">
        <v>3</v>
      </c>
      <c r="D57" t="s">
        <v>120</v>
      </c>
      <c r="E57" t="s">
        <v>120</v>
      </c>
      <c r="F57" s="5">
        <f>INDEX(catalogue[BUYING PRICE],MATCH('Sales Report'!B57,catalogue[PRODUCT ID],0))</f>
        <v>16</v>
      </c>
      <c r="G57" s="4">
        <f>INDEX(catalogue[SELLING PRICE],MATCH(sales_report[[#This Row],[PRODUCT ID]],catalogue[PRODUCT ID],0))</f>
        <v>26.4</v>
      </c>
      <c r="H57" s="5">
        <f>sales_report[[#This Row],[BUYING PRICE]]*sales_report[[#This Row],[QTY]]</f>
        <v>48</v>
      </c>
      <c r="I57" s="4">
        <f>sales_report[[#This Row],[SELLING PRICE]]*sales_report[[#This Row],[QTY]]</f>
        <v>79.199999999999989</v>
      </c>
      <c r="J57" s="4">
        <f>sales_report[[#This Row],[SELLING VALUE]]-sales_report[[#This Row],[BUYING VALUE]]</f>
        <v>31.199999999999989</v>
      </c>
      <c r="K57" s="4">
        <f>sales_report[[#This Row],[PROFIT]]/sales_report[[#This Row],[QTY]]</f>
        <v>10.399999999999997</v>
      </c>
    </row>
    <row r="58" spans="1:11" x14ac:dyDescent="0.3">
      <c r="A58" s="6">
        <v>44983</v>
      </c>
      <c r="B58" t="s">
        <v>103</v>
      </c>
      <c r="C58">
        <v>8</v>
      </c>
      <c r="D58" t="s">
        <v>122</v>
      </c>
      <c r="E58" t="s">
        <v>121</v>
      </c>
      <c r="F58" s="5">
        <f>INDEX(catalogue[BUYING PRICE],MATCH('Sales Report'!B58,catalogue[PRODUCT ID],0))</f>
        <v>10</v>
      </c>
      <c r="G58" s="4">
        <f>INDEX(catalogue[SELLING PRICE],MATCH(sales_report[[#This Row],[PRODUCT ID]],catalogue[PRODUCT ID],0))</f>
        <v>14.100000000000001</v>
      </c>
      <c r="H58" s="5">
        <f>sales_report[[#This Row],[BUYING PRICE]]*sales_report[[#This Row],[QTY]]</f>
        <v>80</v>
      </c>
      <c r="I58" s="4">
        <f>sales_report[[#This Row],[SELLING PRICE]]*sales_report[[#This Row],[QTY]]</f>
        <v>112.80000000000001</v>
      </c>
      <c r="J58" s="4">
        <f>sales_report[[#This Row],[SELLING VALUE]]-sales_report[[#This Row],[BUYING VALUE]]</f>
        <v>32.800000000000011</v>
      </c>
      <c r="K58" s="4">
        <f>sales_report[[#This Row],[PROFIT]]/sales_report[[#This Row],[QTY]]</f>
        <v>4.1000000000000014</v>
      </c>
    </row>
    <row r="59" spans="1:11" x14ac:dyDescent="0.3">
      <c r="A59" s="6">
        <v>44984</v>
      </c>
      <c r="B59" t="s">
        <v>59</v>
      </c>
      <c r="C59">
        <v>7</v>
      </c>
      <c r="D59" t="s">
        <v>122</v>
      </c>
      <c r="E59" t="s">
        <v>120</v>
      </c>
      <c r="F59" s="5">
        <f>INDEX(catalogue[BUYING PRICE],MATCH('Sales Report'!B59,catalogue[PRODUCT ID],0))</f>
        <v>136</v>
      </c>
      <c r="G59" s="4">
        <f>INDEX(catalogue[SELLING PRICE],MATCH(sales_report[[#This Row],[PRODUCT ID]],catalogue[PRODUCT ID],0))</f>
        <v>153.68</v>
      </c>
      <c r="H59" s="5">
        <f>sales_report[[#This Row],[BUYING PRICE]]*sales_report[[#This Row],[QTY]]</f>
        <v>952</v>
      </c>
      <c r="I59" s="4">
        <f>sales_report[[#This Row],[SELLING PRICE]]*sales_report[[#This Row],[QTY]]</f>
        <v>1075.76</v>
      </c>
      <c r="J59" s="4">
        <f>sales_report[[#This Row],[SELLING VALUE]]-sales_report[[#This Row],[BUYING VALUE]]</f>
        <v>123.75999999999999</v>
      </c>
      <c r="K59" s="4">
        <f>sales_report[[#This Row],[PROFIT]]/sales_report[[#This Row],[QTY]]</f>
        <v>17.68</v>
      </c>
    </row>
    <row r="60" spans="1:11" x14ac:dyDescent="0.3">
      <c r="A60" s="6">
        <v>44985</v>
      </c>
      <c r="B60" t="s">
        <v>52</v>
      </c>
      <c r="C60">
        <v>6</v>
      </c>
      <c r="D60" t="s">
        <v>120</v>
      </c>
      <c r="E60" t="s">
        <v>121</v>
      </c>
      <c r="F60" s="5">
        <f>INDEX(catalogue[BUYING PRICE],MATCH('Sales Report'!B60,catalogue[PRODUCT ID],0))</f>
        <v>16</v>
      </c>
      <c r="G60" s="4">
        <f>INDEX(catalogue[SELLING PRICE],MATCH(sales_report[[#This Row],[PRODUCT ID]],catalogue[PRODUCT ID],0))</f>
        <v>21.12</v>
      </c>
      <c r="H60" s="5">
        <f>sales_report[[#This Row],[BUYING PRICE]]*sales_report[[#This Row],[QTY]]</f>
        <v>96</v>
      </c>
      <c r="I60" s="4">
        <f>sales_report[[#This Row],[SELLING PRICE]]*sales_report[[#This Row],[QTY]]</f>
        <v>126.72</v>
      </c>
      <c r="J60" s="4">
        <f>sales_report[[#This Row],[SELLING VALUE]]-sales_report[[#This Row],[BUYING VALUE]]</f>
        <v>30.72</v>
      </c>
      <c r="K60" s="4">
        <f>sales_report[[#This Row],[PROFIT]]/sales_report[[#This Row],[QTY]]</f>
        <v>5.12</v>
      </c>
    </row>
    <row r="61" spans="1:11" x14ac:dyDescent="0.3">
      <c r="A61" s="6">
        <v>44986</v>
      </c>
      <c r="B61" t="s">
        <v>109</v>
      </c>
      <c r="C61">
        <v>1</v>
      </c>
      <c r="D61" t="s">
        <v>119</v>
      </c>
      <c r="E61" t="s">
        <v>121</v>
      </c>
      <c r="F61" s="5">
        <f>INDEX(catalogue[BUYING PRICE],MATCH('Sales Report'!B61,catalogue[PRODUCT ID],0))</f>
        <v>123</v>
      </c>
      <c r="G61" s="4">
        <f>INDEX(catalogue[SELLING PRICE],MATCH(sales_report[[#This Row],[PRODUCT ID]],catalogue[PRODUCT ID],0))</f>
        <v>135.30000000000001</v>
      </c>
      <c r="H61" s="5">
        <f>sales_report[[#This Row],[BUYING PRICE]]*sales_report[[#This Row],[QTY]]</f>
        <v>123</v>
      </c>
      <c r="I61" s="4">
        <f>sales_report[[#This Row],[SELLING PRICE]]*sales_report[[#This Row],[QTY]]</f>
        <v>135.30000000000001</v>
      </c>
      <c r="J61" s="4">
        <f>sales_report[[#This Row],[SELLING VALUE]]-sales_report[[#This Row],[BUYING VALUE]]</f>
        <v>12.300000000000011</v>
      </c>
      <c r="K61" s="4">
        <f>sales_report[[#This Row],[PROFIT]]/sales_report[[#This Row],[QTY]]</f>
        <v>12.300000000000011</v>
      </c>
    </row>
    <row r="62" spans="1:11" x14ac:dyDescent="0.3">
      <c r="A62" s="6">
        <v>44987</v>
      </c>
      <c r="B62" t="s">
        <v>69</v>
      </c>
      <c r="C62">
        <v>14</v>
      </c>
      <c r="D62" t="s">
        <v>119</v>
      </c>
      <c r="E62" t="s">
        <v>120</v>
      </c>
      <c r="F62" s="5">
        <f>INDEX(catalogue[BUYING PRICE],MATCH('Sales Report'!B62,catalogue[PRODUCT ID],0))</f>
        <v>71</v>
      </c>
      <c r="G62" s="4">
        <f>INDEX(catalogue[SELLING PRICE],MATCH(sales_report[[#This Row],[PRODUCT ID]],catalogue[PRODUCT ID],0))</f>
        <v>95.85</v>
      </c>
      <c r="H62" s="5">
        <f>sales_report[[#This Row],[BUYING PRICE]]*sales_report[[#This Row],[QTY]]</f>
        <v>994</v>
      </c>
      <c r="I62" s="4">
        <f>sales_report[[#This Row],[SELLING PRICE]]*sales_report[[#This Row],[QTY]]</f>
        <v>1341.8999999999999</v>
      </c>
      <c r="J62" s="4">
        <f>sales_report[[#This Row],[SELLING VALUE]]-sales_report[[#This Row],[BUYING VALUE]]</f>
        <v>347.89999999999986</v>
      </c>
      <c r="K62" s="4">
        <f>sales_report[[#This Row],[PROFIT]]/sales_report[[#This Row],[QTY]]</f>
        <v>24.849999999999991</v>
      </c>
    </row>
    <row r="63" spans="1:11" x14ac:dyDescent="0.3">
      <c r="A63" s="6">
        <v>44988</v>
      </c>
      <c r="B63" t="s">
        <v>69</v>
      </c>
      <c r="C63">
        <v>20</v>
      </c>
      <c r="D63" t="s">
        <v>120</v>
      </c>
      <c r="E63" t="s">
        <v>121</v>
      </c>
      <c r="F63" s="5">
        <f>INDEX(catalogue[BUYING PRICE],MATCH('Sales Report'!B63,catalogue[PRODUCT ID],0))</f>
        <v>71</v>
      </c>
      <c r="G63" s="4">
        <f>INDEX(catalogue[SELLING PRICE],MATCH(sales_report[[#This Row],[PRODUCT ID]],catalogue[PRODUCT ID],0))</f>
        <v>95.85</v>
      </c>
      <c r="H63" s="5">
        <f>sales_report[[#This Row],[BUYING PRICE]]*sales_report[[#This Row],[QTY]]</f>
        <v>1420</v>
      </c>
      <c r="I63" s="4">
        <f>sales_report[[#This Row],[SELLING PRICE]]*sales_report[[#This Row],[QTY]]</f>
        <v>1917</v>
      </c>
      <c r="J63" s="4">
        <f>sales_report[[#This Row],[SELLING VALUE]]-sales_report[[#This Row],[BUYING VALUE]]</f>
        <v>497</v>
      </c>
      <c r="K63" s="4">
        <f>sales_report[[#This Row],[PROFIT]]/sales_report[[#This Row],[QTY]]</f>
        <v>24.85</v>
      </c>
    </row>
    <row r="64" spans="1:11" x14ac:dyDescent="0.3">
      <c r="A64" s="6">
        <v>44989</v>
      </c>
      <c r="B64" t="s">
        <v>65</v>
      </c>
      <c r="C64">
        <v>13</v>
      </c>
      <c r="D64" t="s">
        <v>119</v>
      </c>
      <c r="E64" t="s">
        <v>121</v>
      </c>
      <c r="F64" s="5">
        <f>INDEX(catalogue[BUYING PRICE],MATCH('Sales Report'!B64,catalogue[PRODUCT ID],0))</f>
        <v>105</v>
      </c>
      <c r="G64" s="4">
        <f>INDEX(catalogue[SELLING PRICE],MATCH(sales_report[[#This Row],[PRODUCT ID]],catalogue[PRODUCT ID],0))</f>
        <v>117.6</v>
      </c>
      <c r="H64" s="5">
        <f>sales_report[[#This Row],[BUYING PRICE]]*sales_report[[#This Row],[QTY]]</f>
        <v>1365</v>
      </c>
      <c r="I64" s="4">
        <f>sales_report[[#This Row],[SELLING PRICE]]*sales_report[[#This Row],[QTY]]</f>
        <v>1528.8</v>
      </c>
      <c r="J64" s="4">
        <f>sales_report[[#This Row],[SELLING VALUE]]-sales_report[[#This Row],[BUYING VALUE]]</f>
        <v>163.79999999999995</v>
      </c>
      <c r="K64" s="4">
        <f>sales_report[[#This Row],[PROFIT]]/sales_report[[#This Row],[QTY]]</f>
        <v>12.599999999999996</v>
      </c>
    </row>
    <row r="65" spans="1:11" x14ac:dyDescent="0.3">
      <c r="A65" s="6">
        <v>44990</v>
      </c>
      <c r="B65" t="s">
        <v>90</v>
      </c>
      <c r="C65">
        <v>10</v>
      </c>
      <c r="D65" t="s">
        <v>119</v>
      </c>
      <c r="E65" t="s">
        <v>120</v>
      </c>
      <c r="F65" s="5">
        <f>INDEX(catalogue[BUYING PRICE],MATCH('Sales Report'!B65,catalogue[PRODUCT ID],0))</f>
        <v>98</v>
      </c>
      <c r="G65" s="4">
        <f>INDEX(catalogue[SELLING PRICE],MATCH(sales_report[[#This Row],[PRODUCT ID]],catalogue[PRODUCT ID],0))</f>
        <v>132.30000000000001</v>
      </c>
      <c r="H65" s="5">
        <f>sales_report[[#This Row],[BUYING PRICE]]*sales_report[[#This Row],[QTY]]</f>
        <v>980</v>
      </c>
      <c r="I65" s="4">
        <f>sales_report[[#This Row],[SELLING PRICE]]*sales_report[[#This Row],[QTY]]</f>
        <v>1323</v>
      </c>
      <c r="J65" s="4">
        <f>sales_report[[#This Row],[SELLING VALUE]]-sales_report[[#This Row],[BUYING VALUE]]</f>
        <v>343</v>
      </c>
      <c r="K65" s="4">
        <f>sales_report[[#This Row],[PROFIT]]/sales_report[[#This Row],[QTY]]</f>
        <v>34.299999999999997</v>
      </c>
    </row>
    <row r="66" spans="1:11" x14ac:dyDescent="0.3">
      <c r="A66" s="6">
        <v>44991</v>
      </c>
      <c r="B66" t="s">
        <v>32</v>
      </c>
      <c r="C66">
        <v>20</v>
      </c>
      <c r="D66" t="s">
        <v>120</v>
      </c>
      <c r="E66" t="s">
        <v>121</v>
      </c>
      <c r="F66" s="5">
        <f>INDEX(catalogue[BUYING PRICE],MATCH('Sales Report'!B66,catalogue[PRODUCT ID],0))</f>
        <v>136</v>
      </c>
      <c r="G66" s="4">
        <f>INDEX(catalogue[SELLING PRICE],MATCH(sales_report[[#This Row],[PRODUCT ID]],catalogue[PRODUCT ID],0))</f>
        <v>179.52</v>
      </c>
      <c r="H66" s="5">
        <f>sales_report[[#This Row],[BUYING PRICE]]*sales_report[[#This Row],[QTY]]</f>
        <v>2720</v>
      </c>
      <c r="I66" s="4">
        <f>sales_report[[#This Row],[SELLING PRICE]]*sales_report[[#This Row],[QTY]]</f>
        <v>3590.4</v>
      </c>
      <c r="J66" s="4">
        <f>sales_report[[#This Row],[SELLING VALUE]]-sales_report[[#This Row],[BUYING VALUE]]</f>
        <v>870.40000000000009</v>
      </c>
      <c r="K66" s="4">
        <f>sales_report[[#This Row],[PROFIT]]/sales_report[[#This Row],[QTY]]</f>
        <v>43.52</v>
      </c>
    </row>
    <row r="67" spans="1:11" x14ac:dyDescent="0.3">
      <c r="A67" s="6">
        <v>44992</v>
      </c>
      <c r="B67" t="s">
        <v>111</v>
      </c>
      <c r="C67">
        <v>18</v>
      </c>
      <c r="D67" t="s">
        <v>122</v>
      </c>
      <c r="E67" t="s">
        <v>120</v>
      </c>
      <c r="F67" s="5">
        <f>INDEX(catalogue[BUYING PRICE],MATCH('Sales Report'!B67,catalogue[PRODUCT ID],0))</f>
        <v>136</v>
      </c>
      <c r="G67" s="4">
        <f>INDEX(catalogue[SELLING PRICE],MATCH(sales_report[[#This Row],[PRODUCT ID]],catalogue[PRODUCT ID],0))</f>
        <v>183.6</v>
      </c>
      <c r="H67" s="5">
        <f>sales_report[[#This Row],[BUYING PRICE]]*sales_report[[#This Row],[QTY]]</f>
        <v>2448</v>
      </c>
      <c r="I67" s="4">
        <f>sales_report[[#This Row],[SELLING PRICE]]*sales_report[[#This Row],[QTY]]</f>
        <v>3304.7999999999997</v>
      </c>
      <c r="J67" s="4">
        <f>sales_report[[#This Row],[SELLING VALUE]]-sales_report[[#This Row],[BUYING VALUE]]</f>
        <v>856.79999999999973</v>
      </c>
      <c r="K67" s="4">
        <f>sales_report[[#This Row],[PROFIT]]/sales_report[[#This Row],[QTY]]</f>
        <v>47.599999999999987</v>
      </c>
    </row>
    <row r="68" spans="1:11" x14ac:dyDescent="0.3">
      <c r="A68" s="6">
        <v>44993</v>
      </c>
      <c r="B68" t="s">
        <v>78</v>
      </c>
      <c r="C68">
        <v>20</v>
      </c>
      <c r="D68" t="s">
        <v>122</v>
      </c>
      <c r="E68" t="s">
        <v>121</v>
      </c>
      <c r="F68" s="5">
        <f>INDEX(catalogue[BUYING PRICE],MATCH('Sales Report'!B68,catalogue[PRODUCT ID],0))</f>
        <v>16</v>
      </c>
      <c r="G68" s="4">
        <f>INDEX(catalogue[SELLING PRICE],MATCH(sales_report[[#This Row],[PRODUCT ID]],catalogue[PRODUCT ID],0))</f>
        <v>18.240000000000002</v>
      </c>
      <c r="H68" s="5">
        <f>sales_report[[#This Row],[BUYING PRICE]]*sales_report[[#This Row],[QTY]]</f>
        <v>320</v>
      </c>
      <c r="I68" s="4">
        <f>sales_report[[#This Row],[SELLING PRICE]]*sales_report[[#This Row],[QTY]]</f>
        <v>364.80000000000007</v>
      </c>
      <c r="J68" s="4">
        <f>sales_report[[#This Row],[SELLING VALUE]]-sales_report[[#This Row],[BUYING VALUE]]</f>
        <v>44.800000000000068</v>
      </c>
      <c r="K68" s="4">
        <f>sales_report[[#This Row],[PROFIT]]/sales_report[[#This Row],[QTY]]</f>
        <v>2.2400000000000033</v>
      </c>
    </row>
    <row r="69" spans="1:11" x14ac:dyDescent="0.3">
      <c r="A69" s="6">
        <v>44994</v>
      </c>
      <c r="B69" t="s">
        <v>88</v>
      </c>
      <c r="C69">
        <v>3</v>
      </c>
      <c r="D69" t="s">
        <v>120</v>
      </c>
      <c r="E69" t="s">
        <v>120</v>
      </c>
      <c r="F69" s="5">
        <f>INDEX(catalogue[BUYING PRICE],MATCH('Sales Report'!B69,catalogue[PRODUCT ID],0))</f>
        <v>63</v>
      </c>
      <c r="G69" s="4">
        <f>INDEX(catalogue[SELLING PRICE],MATCH(sales_report[[#This Row],[PRODUCT ID]],catalogue[PRODUCT ID],0))</f>
        <v>69.3</v>
      </c>
      <c r="H69" s="5">
        <f>sales_report[[#This Row],[BUYING PRICE]]*sales_report[[#This Row],[QTY]]</f>
        <v>189</v>
      </c>
      <c r="I69" s="4">
        <f>sales_report[[#This Row],[SELLING PRICE]]*sales_report[[#This Row],[QTY]]</f>
        <v>207.89999999999998</v>
      </c>
      <c r="J69" s="4">
        <f>sales_report[[#This Row],[SELLING VALUE]]-sales_report[[#This Row],[BUYING VALUE]]</f>
        <v>18.899999999999977</v>
      </c>
      <c r="K69" s="4">
        <f>sales_report[[#This Row],[PROFIT]]/sales_report[[#This Row],[QTY]]</f>
        <v>6.2999999999999927</v>
      </c>
    </row>
    <row r="70" spans="1:11" x14ac:dyDescent="0.3">
      <c r="A70" s="6">
        <v>44995</v>
      </c>
      <c r="B70" t="s">
        <v>27</v>
      </c>
      <c r="C70">
        <v>17</v>
      </c>
      <c r="D70" t="s">
        <v>119</v>
      </c>
      <c r="E70" t="s">
        <v>121</v>
      </c>
      <c r="F70" s="5">
        <f>INDEX(catalogue[BUYING PRICE],MATCH('Sales Report'!B70,catalogue[PRODUCT ID],0))</f>
        <v>10</v>
      </c>
      <c r="G70" s="4">
        <f>INDEX(catalogue[SELLING PRICE],MATCH(sales_report[[#This Row],[PRODUCT ID]],catalogue[PRODUCT ID],0))</f>
        <v>13.5</v>
      </c>
      <c r="H70" s="5">
        <f>sales_report[[#This Row],[BUYING PRICE]]*sales_report[[#This Row],[QTY]]</f>
        <v>170</v>
      </c>
      <c r="I70" s="4">
        <f>sales_report[[#This Row],[SELLING PRICE]]*sales_report[[#This Row],[QTY]]</f>
        <v>229.5</v>
      </c>
      <c r="J70" s="4">
        <f>sales_report[[#This Row],[SELLING VALUE]]-sales_report[[#This Row],[BUYING VALUE]]</f>
        <v>59.5</v>
      </c>
      <c r="K70" s="4">
        <f>sales_report[[#This Row],[PROFIT]]/sales_report[[#This Row],[QTY]]</f>
        <v>3.5</v>
      </c>
    </row>
    <row r="71" spans="1:11" x14ac:dyDescent="0.3">
      <c r="A71" s="6">
        <v>44996</v>
      </c>
      <c r="B71" t="s">
        <v>6</v>
      </c>
      <c r="C71">
        <v>13</v>
      </c>
      <c r="D71" t="s">
        <v>119</v>
      </c>
      <c r="E71" t="s">
        <v>121</v>
      </c>
      <c r="F71" s="5">
        <f>INDEX(catalogue[BUYING PRICE],MATCH('Sales Report'!B71,catalogue[PRODUCT ID],0))</f>
        <v>98</v>
      </c>
      <c r="G71" s="4">
        <f>INDEX(catalogue[SELLING PRICE],MATCH(sales_report[[#This Row],[PRODUCT ID]],catalogue[PRODUCT ID],0))</f>
        <v>129.36000000000001</v>
      </c>
      <c r="H71" s="5">
        <f>sales_report[[#This Row],[BUYING PRICE]]*sales_report[[#This Row],[QTY]]</f>
        <v>1274</v>
      </c>
      <c r="I71" s="4">
        <f>sales_report[[#This Row],[SELLING PRICE]]*sales_report[[#This Row],[QTY]]</f>
        <v>1681.6800000000003</v>
      </c>
      <c r="J71" s="4">
        <f>sales_report[[#This Row],[SELLING VALUE]]-sales_report[[#This Row],[BUYING VALUE]]</f>
        <v>407.68000000000029</v>
      </c>
      <c r="K71" s="4">
        <f>sales_report[[#This Row],[PROFIT]]/sales_report[[#This Row],[QTY]]</f>
        <v>31.360000000000021</v>
      </c>
    </row>
    <row r="72" spans="1:11" x14ac:dyDescent="0.3">
      <c r="A72" s="6">
        <v>44997</v>
      </c>
      <c r="B72" t="s">
        <v>78</v>
      </c>
      <c r="C72">
        <v>8</v>
      </c>
      <c r="D72" t="s">
        <v>120</v>
      </c>
      <c r="E72" t="s">
        <v>120</v>
      </c>
      <c r="F72" s="5">
        <f>INDEX(catalogue[BUYING PRICE],MATCH('Sales Report'!B72,catalogue[PRODUCT ID],0))</f>
        <v>16</v>
      </c>
      <c r="G72" s="4">
        <f>INDEX(catalogue[SELLING PRICE],MATCH(sales_report[[#This Row],[PRODUCT ID]],catalogue[PRODUCT ID],0))</f>
        <v>18.240000000000002</v>
      </c>
      <c r="H72" s="5">
        <f>sales_report[[#This Row],[BUYING PRICE]]*sales_report[[#This Row],[QTY]]</f>
        <v>128</v>
      </c>
      <c r="I72" s="4">
        <f>sales_report[[#This Row],[SELLING PRICE]]*sales_report[[#This Row],[QTY]]</f>
        <v>145.92000000000002</v>
      </c>
      <c r="J72" s="4">
        <f>sales_report[[#This Row],[SELLING VALUE]]-sales_report[[#This Row],[BUYING VALUE]]</f>
        <v>17.920000000000016</v>
      </c>
      <c r="K72" s="4">
        <f>sales_report[[#This Row],[PROFIT]]/sales_report[[#This Row],[QTY]]</f>
        <v>2.240000000000002</v>
      </c>
    </row>
    <row r="73" spans="1:11" x14ac:dyDescent="0.3">
      <c r="A73" s="6">
        <v>44998</v>
      </c>
      <c r="B73" t="s">
        <v>44</v>
      </c>
      <c r="C73">
        <v>6</v>
      </c>
      <c r="D73" t="s">
        <v>119</v>
      </c>
      <c r="E73" t="s">
        <v>121</v>
      </c>
      <c r="F73" s="5">
        <f>INDEX(catalogue[BUYING PRICE],MATCH('Sales Report'!B73,catalogue[PRODUCT ID],0))</f>
        <v>71</v>
      </c>
      <c r="G73" s="4">
        <f>INDEX(catalogue[SELLING PRICE],MATCH(sales_report[[#This Row],[PRODUCT ID]],catalogue[PRODUCT ID],0))</f>
        <v>79.52</v>
      </c>
      <c r="H73" s="5">
        <f>sales_report[[#This Row],[BUYING PRICE]]*sales_report[[#This Row],[QTY]]</f>
        <v>426</v>
      </c>
      <c r="I73" s="4">
        <f>sales_report[[#This Row],[SELLING PRICE]]*sales_report[[#This Row],[QTY]]</f>
        <v>477.12</v>
      </c>
      <c r="J73" s="4">
        <f>sales_report[[#This Row],[SELLING VALUE]]-sales_report[[#This Row],[BUYING VALUE]]</f>
        <v>51.120000000000005</v>
      </c>
      <c r="K73" s="4">
        <f>sales_report[[#This Row],[PROFIT]]/sales_report[[#This Row],[QTY]]</f>
        <v>8.5200000000000014</v>
      </c>
    </row>
    <row r="74" spans="1:11" x14ac:dyDescent="0.3">
      <c r="A74" s="6">
        <v>44999</v>
      </c>
      <c r="B74" t="s">
        <v>82</v>
      </c>
      <c r="C74">
        <v>1</v>
      </c>
      <c r="D74" t="s">
        <v>119</v>
      </c>
      <c r="E74" t="s">
        <v>121</v>
      </c>
      <c r="F74" s="5">
        <f>INDEX(catalogue[BUYING PRICE],MATCH('Sales Report'!B74,catalogue[PRODUCT ID],0))</f>
        <v>123</v>
      </c>
      <c r="G74" s="4">
        <f>INDEX(catalogue[SELLING PRICE],MATCH(sales_report[[#This Row],[PRODUCT ID]],catalogue[PRODUCT ID],0))</f>
        <v>173.43</v>
      </c>
      <c r="H74" s="5">
        <f>sales_report[[#This Row],[BUYING PRICE]]*sales_report[[#This Row],[QTY]]</f>
        <v>123</v>
      </c>
      <c r="I74" s="4">
        <f>sales_report[[#This Row],[SELLING PRICE]]*sales_report[[#This Row],[QTY]]</f>
        <v>173.43</v>
      </c>
      <c r="J74" s="4">
        <f>sales_report[[#This Row],[SELLING VALUE]]-sales_report[[#This Row],[BUYING VALUE]]</f>
        <v>50.430000000000007</v>
      </c>
      <c r="K74" s="4">
        <f>sales_report[[#This Row],[PROFIT]]/sales_report[[#This Row],[QTY]]</f>
        <v>50.430000000000007</v>
      </c>
    </row>
    <row r="75" spans="1:11" x14ac:dyDescent="0.3">
      <c r="A75" s="6">
        <v>45000</v>
      </c>
      <c r="B75" t="s">
        <v>69</v>
      </c>
      <c r="C75">
        <v>13</v>
      </c>
      <c r="D75" t="s">
        <v>120</v>
      </c>
      <c r="E75" t="s">
        <v>120</v>
      </c>
      <c r="F75" s="5">
        <f>INDEX(catalogue[BUYING PRICE],MATCH('Sales Report'!B75,catalogue[PRODUCT ID],0))</f>
        <v>71</v>
      </c>
      <c r="G75" s="4">
        <f>INDEX(catalogue[SELLING PRICE],MATCH(sales_report[[#This Row],[PRODUCT ID]],catalogue[PRODUCT ID],0))</f>
        <v>95.85</v>
      </c>
      <c r="H75" s="5">
        <f>sales_report[[#This Row],[BUYING PRICE]]*sales_report[[#This Row],[QTY]]</f>
        <v>923</v>
      </c>
      <c r="I75" s="4">
        <f>sales_report[[#This Row],[SELLING PRICE]]*sales_report[[#This Row],[QTY]]</f>
        <v>1246.05</v>
      </c>
      <c r="J75" s="4">
        <f>sales_report[[#This Row],[SELLING VALUE]]-sales_report[[#This Row],[BUYING VALUE]]</f>
        <v>323.04999999999995</v>
      </c>
      <c r="K75" s="4">
        <f>sales_report[[#This Row],[PROFIT]]/sales_report[[#This Row],[QTY]]</f>
        <v>24.849999999999998</v>
      </c>
    </row>
    <row r="76" spans="1:11" x14ac:dyDescent="0.3">
      <c r="A76" s="6">
        <v>45001</v>
      </c>
      <c r="B76" t="s">
        <v>61</v>
      </c>
      <c r="C76">
        <v>16</v>
      </c>
      <c r="D76" t="s">
        <v>122</v>
      </c>
      <c r="E76" t="s">
        <v>121</v>
      </c>
      <c r="F76" s="5">
        <f>INDEX(catalogue[BUYING PRICE],MATCH('Sales Report'!B76,catalogue[PRODUCT ID],0))</f>
        <v>12</v>
      </c>
      <c r="G76" s="4">
        <f>INDEX(catalogue[SELLING PRICE],MATCH(sales_report[[#This Row],[PRODUCT ID]],catalogue[PRODUCT ID],0))</f>
        <v>16.920000000000002</v>
      </c>
      <c r="H76" s="5">
        <f>sales_report[[#This Row],[BUYING PRICE]]*sales_report[[#This Row],[QTY]]</f>
        <v>192</v>
      </c>
      <c r="I76" s="4">
        <f>sales_report[[#This Row],[SELLING PRICE]]*sales_report[[#This Row],[QTY]]</f>
        <v>270.72000000000003</v>
      </c>
      <c r="J76" s="4">
        <f>sales_report[[#This Row],[SELLING VALUE]]-sales_report[[#This Row],[BUYING VALUE]]</f>
        <v>78.720000000000027</v>
      </c>
      <c r="K76" s="4">
        <f>sales_report[[#This Row],[PROFIT]]/sales_report[[#This Row],[QTY]]</f>
        <v>4.9200000000000017</v>
      </c>
    </row>
    <row r="77" spans="1:11" x14ac:dyDescent="0.3">
      <c r="A77" s="6">
        <v>45002</v>
      </c>
      <c r="B77" t="s">
        <v>63</v>
      </c>
      <c r="C77">
        <v>4</v>
      </c>
      <c r="D77" t="s">
        <v>122</v>
      </c>
      <c r="E77" t="s">
        <v>120</v>
      </c>
      <c r="F77" s="5">
        <f>INDEX(catalogue[BUYING PRICE],MATCH('Sales Report'!B77,catalogue[PRODUCT ID],0))</f>
        <v>98</v>
      </c>
      <c r="G77" s="4">
        <f>INDEX(catalogue[SELLING PRICE],MATCH(sales_report[[#This Row],[PRODUCT ID]],catalogue[PRODUCT ID],0))</f>
        <v>161.69999999999999</v>
      </c>
      <c r="H77" s="5">
        <f>sales_report[[#This Row],[BUYING PRICE]]*sales_report[[#This Row],[QTY]]</f>
        <v>392</v>
      </c>
      <c r="I77" s="4">
        <f>sales_report[[#This Row],[SELLING PRICE]]*sales_report[[#This Row],[QTY]]</f>
        <v>646.79999999999995</v>
      </c>
      <c r="J77" s="4">
        <f>sales_report[[#This Row],[SELLING VALUE]]-sales_report[[#This Row],[BUYING VALUE]]</f>
        <v>254.79999999999995</v>
      </c>
      <c r="K77" s="4">
        <f>sales_report[[#This Row],[PROFIT]]/sales_report[[#This Row],[QTY]]</f>
        <v>63.699999999999989</v>
      </c>
    </row>
    <row r="78" spans="1:11" x14ac:dyDescent="0.3">
      <c r="A78" s="6">
        <v>45003</v>
      </c>
      <c r="B78" t="s">
        <v>82</v>
      </c>
      <c r="C78">
        <v>19</v>
      </c>
      <c r="D78" t="s">
        <v>120</v>
      </c>
      <c r="E78" t="s">
        <v>121</v>
      </c>
      <c r="F78" s="5">
        <f>INDEX(catalogue[BUYING PRICE],MATCH('Sales Report'!B78,catalogue[PRODUCT ID],0))</f>
        <v>123</v>
      </c>
      <c r="G78" s="4">
        <f>INDEX(catalogue[SELLING PRICE],MATCH(sales_report[[#This Row],[PRODUCT ID]],catalogue[PRODUCT ID],0))</f>
        <v>173.43</v>
      </c>
      <c r="H78" s="5">
        <f>sales_report[[#This Row],[BUYING PRICE]]*sales_report[[#This Row],[QTY]]</f>
        <v>2337</v>
      </c>
      <c r="I78" s="4">
        <f>sales_report[[#This Row],[SELLING PRICE]]*sales_report[[#This Row],[QTY]]</f>
        <v>3295.17</v>
      </c>
      <c r="J78" s="4">
        <f>sales_report[[#This Row],[SELLING VALUE]]-sales_report[[#This Row],[BUYING VALUE]]</f>
        <v>958.17000000000007</v>
      </c>
      <c r="K78" s="4">
        <f>sales_report[[#This Row],[PROFIT]]/sales_report[[#This Row],[QTY]]</f>
        <v>50.430000000000007</v>
      </c>
    </row>
    <row r="79" spans="1:11" x14ac:dyDescent="0.3">
      <c r="A79" s="6">
        <v>45004</v>
      </c>
      <c r="B79" t="s">
        <v>10</v>
      </c>
      <c r="C79">
        <v>4</v>
      </c>
      <c r="D79" t="s">
        <v>119</v>
      </c>
      <c r="E79" t="s">
        <v>120</v>
      </c>
      <c r="F79" s="5">
        <f>INDEX(catalogue[BUYING PRICE],MATCH('Sales Report'!B79,catalogue[PRODUCT ID],0))</f>
        <v>105</v>
      </c>
      <c r="G79" s="4">
        <f>INDEX(catalogue[SELLING PRICE],MATCH(sales_report[[#This Row],[PRODUCT ID]],catalogue[PRODUCT ID],0))</f>
        <v>117.6</v>
      </c>
      <c r="H79" s="5">
        <f>sales_report[[#This Row],[BUYING PRICE]]*sales_report[[#This Row],[QTY]]</f>
        <v>420</v>
      </c>
      <c r="I79" s="4">
        <f>sales_report[[#This Row],[SELLING PRICE]]*sales_report[[#This Row],[QTY]]</f>
        <v>470.4</v>
      </c>
      <c r="J79" s="4">
        <f>sales_report[[#This Row],[SELLING VALUE]]-sales_report[[#This Row],[BUYING VALUE]]</f>
        <v>50.399999999999977</v>
      </c>
      <c r="K79" s="4">
        <f>sales_report[[#This Row],[PROFIT]]/sales_report[[#This Row],[QTY]]</f>
        <v>12.599999999999994</v>
      </c>
    </row>
    <row r="80" spans="1:11" x14ac:dyDescent="0.3">
      <c r="A80" s="6">
        <v>45005</v>
      </c>
      <c r="B80" t="s">
        <v>20</v>
      </c>
      <c r="C80">
        <v>8</v>
      </c>
      <c r="D80" t="s">
        <v>119</v>
      </c>
      <c r="E80" t="s">
        <v>121</v>
      </c>
      <c r="F80" s="5">
        <f>INDEX(catalogue[BUYING PRICE],MATCH('Sales Report'!B80,catalogue[PRODUCT ID],0))</f>
        <v>124</v>
      </c>
      <c r="G80" s="4">
        <f>INDEX(catalogue[SELLING PRICE],MATCH(sales_report[[#This Row],[PRODUCT ID]],catalogue[PRODUCT ID],0))</f>
        <v>204.60000000000002</v>
      </c>
      <c r="H80" s="5">
        <f>sales_report[[#This Row],[BUYING PRICE]]*sales_report[[#This Row],[QTY]]</f>
        <v>992</v>
      </c>
      <c r="I80" s="4">
        <f>sales_report[[#This Row],[SELLING PRICE]]*sales_report[[#This Row],[QTY]]</f>
        <v>1636.8000000000002</v>
      </c>
      <c r="J80" s="4">
        <f>sales_report[[#This Row],[SELLING VALUE]]-sales_report[[#This Row],[BUYING VALUE]]</f>
        <v>644.80000000000018</v>
      </c>
      <c r="K80" s="4">
        <f>sales_report[[#This Row],[PROFIT]]/sales_report[[#This Row],[QTY]]</f>
        <v>80.600000000000023</v>
      </c>
    </row>
    <row r="81" spans="1:11" x14ac:dyDescent="0.3">
      <c r="A81" s="6">
        <v>45006</v>
      </c>
      <c r="B81" t="s">
        <v>15</v>
      </c>
      <c r="C81">
        <v>9</v>
      </c>
      <c r="D81" t="s">
        <v>120</v>
      </c>
      <c r="E81" t="s">
        <v>121</v>
      </c>
      <c r="F81" s="5">
        <f>INDEX(catalogue[BUYING PRICE],MATCH('Sales Report'!B81,catalogue[PRODUCT ID],0))</f>
        <v>71</v>
      </c>
      <c r="G81" s="4">
        <f>INDEX(catalogue[SELLING PRICE],MATCH(sales_report[[#This Row],[PRODUCT ID]],catalogue[PRODUCT ID],0))</f>
        <v>80.23</v>
      </c>
      <c r="H81" s="5">
        <f>sales_report[[#This Row],[BUYING PRICE]]*sales_report[[#This Row],[QTY]]</f>
        <v>639</v>
      </c>
      <c r="I81" s="4">
        <f>sales_report[[#This Row],[SELLING PRICE]]*sales_report[[#This Row],[QTY]]</f>
        <v>722.07</v>
      </c>
      <c r="J81" s="4">
        <f>sales_report[[#This Row],[SELLING VALUE]]-sales_report[[#This Row],[BUYING VALUE]]</f>
        <v>83.07000000000005</v>
      </c>
      <c r="K81" s="4">
        <f>sales_report[[#This Row],[PROFIT]]/sales_report[[#This Row],[QTY]]</f>
        <v>9.2300000000000058</v>
      </c>
    </row>
    <row r="82" spans="1:11" x14ac:dyDescent="0.3">
      <c r="A82" s="6">
        <v>45007</v>
      </c>
      <c r="B82" t="s">
        <v>48</v>
      </c>
      <c r="C82">
        <v>14</v>
      </c>
      <c r="D82" t="s">
        <v>119</v>
      </c>
      <c r="E82" t="s">
        <v>120</v>
      </c>
      <c r="F82" s="5">
        <f>INDEX(catalogue[BUYING PRICE],MATCH('Sales Report'!B82,catalogue[PRODUCT ID],0))</f>
        <v>124</v>
      </c>
      <c r="G82" s="4">
        <f>INDEX(catalogue[SELLING PRICE],MATCH(sales_report[[#This Row],[PRODUCT ID]],catalogue[PRODUCT ID],0))</f>
        <v>167.4</v>
      </c>
      <c r="H82" s="5">
        <f>sales_report[[#This Row],[BUYING PRICE]]*sales_report[[#This Row],[QTY]]</f>
        <v>1736</v>
      </c>
      <c r="I82" s="4">
        <f>sales_report[[#This Row],[SELLING PRICE]]*sales_report[[#This Row],[QTY]]</f>
        <v>2343.6</v>
      </c>
      <c r="J82" s="4">
        <f>sales_report[[#This Row],[SELLING VALUE]]-sales_report[[#This Row],[BUYING VALUE]]</f>
        <v>607.59999999999991</v>
      </c>
      <c r="K82" s="4">
        <f>sales_report[[#This Row],[PROFIT]]/sales_report[[#This Row],[QTY]]</f>
        <v>43.399999999999991</v>
      </c>
    </row>
    <row r="83" spans="1:11" x14ac:dyDescent="0.3">
      <c r="A83" s="6">
        <v>45008</v>
      </c>
      <c r="B83" t="s">
        <v>61</v>
      </c>
      <c r="C83">
        <v>19</v>
      </c>
      <c r="D83" t="s">
        <v>119</v>
      </c>
      <c r="E83" t="s">
        <v>121</v>
      </c>
      <c r="F83" s="5">
        <f>INDEX(catalogue[BUYING PRICE],MATCH('Sales Report'!B83,catalogue[PRODUCT ID],0))</f>
        <v>12</v>
      </c>
      <c r="G83" s="4">
        <f>INDEX(catalogue[SELLING PRICE],MATCH(sales_report[[#This Row],[PRODUCT ID]],catalogue[PRODUCT ID],0))</f>
        <v>16.920000000000002</v>
      </c>
      <c r="H83" s="5">
        <f>sales_report[[#This Row],[BUYING PRICE]]*sales_report[[#This Row],[QTY]]</f>
        <v>228</v>
      </c>
      <c r="I83" s="4">
        <f>sales_report[[#This Row],[SELLING PRICE]]*sales_report[[#This Row],[QTY]]</f>
        <v>321.48</v>
      </c>
      <c r="J83" s="4">
        <f>sales_report[[#This Row],[SELLING VALUE]]-sales_report[[#This Row],[BUYING VALUE]]</f>
        <v>93.480000000000018</v>
      </c>
      <c r="K83" s="4">
        <f>sales_report[[#This Row],[PROFIT]]/sales_report[[#This Row],[QTY]]</f>
        <v>4.9200000000000008</v>
      </c>
    </row>
    <row r="84" spans="1:11" x14ac:dyDescent="0.3">
      <c r="A84" s="6">
        <v>45009</v>
      </c>
      <c r="B84" t="s">
        <v>42</v>
      </c>
      <c r="C84">
        <v>18</v>
      </c>
      <c r="D84" t="s">
        <v>120</v>
      </c>
      <c r="E84" t="s">
        <v>121</v>
      </c>
      <c r="F84" s="5">
        <f>INDEX(catalogue[BUYING PRICE],MATCH('Sales Report'!B84,catalogue[PRODUCT ID],0))</f>
        <v>44</v>
      </c>
      <c r="G84" s="4">
        <f>INDEX(catalogue[SELLING PRICE],MATCH(sales_report[[#This Row],[PRODUCT ID]],catalogue[PRODUCT ID],0))</f>
        <v>72.599999999999994</v>
      </c>
      <c r="H84" s="5">
        <f>sales_report[[#This Row],[BUYING PRICE]]*sales_report[[#This Row],[QTY]]</f>
        <v>792</v>
      </c>
      <c r="I84" s="4">
        <f>sales_report[[#This Row],[SELLING PRICE]]*sales_report[[#This Row],[QTY]]</f>
        <v>1306.8</v>
      </c>
      <c r="J84" s="4">
        <f>sales_report[[#This Row],[SELLING VALUE]]-sales_report[[#This Row],[BUYING VALUE]]</f>
        <v>514.79999999999995</v>
      </c>
      <c r="K84" s="4">
        <f>sales_report[[#This Row],[PROFIT]]/sales_report[[#This Row],[QTY]]</f>
        <v>28.599999999999998</v>
      </c>
    </row>
    <row r="85" spans="1:11" x14ac:dyDescent="0.3">
      <c r="A85" s="6">
        <v>45010</v>
      </c>
      <c r="B85" t="s">
        <v>90</v>
      </c>
      <c r="C85">
        <v>4</v>
      </c>
      <c r="D85" t="s">
        <v>122</v>
      </c>
      <c r="E85" t="s">
        <v>120</v>
      </c>
      <c r="F85" s="5">
        <f>INDEX(catalogue[BUYING PRICE],MATCH('Sales Report'!B85,catalogue[PRODUCT ID],0))</f>
        <v>98</v>
      </c>
      <c r="G85" s="4">
        <f>INDEX(catalogue[SELLING PRICE],MATCH(sales_report[[#This Row],[PRODUCT ID]],catalogue[PRODUCT ID],0))</f>
        <v>132.30000000000001</v>
      </c>
      <c r="H85" s="5">
        <f>sales_report[[#This Row],[BUYING PRICE]]*sales_report[[#This Row],[QTY]]</f>
        <v>392</v>
      </c>
      <c r="I85" s="4">
        <f>sales_report[[#This Row],[SELLING PRICE]]*sales_report[[#This Row],[QTY]]</f>
        <v>529.20000000000005</v>
      </c>
      <c r="J85" s="4">
        <f>sales_report[[#This Row],[SELLING VALUE]]-sales_report[[#This Row],[BUYING VALUE]]</f>
        <v>137.20000000000005</v>
      </c>
      <c r="K85" s="4">
        <f>sales_report[[#This Row],[PROFIT]]/sales_report[[#This Row],[QTY]]</f>
        <v>34.300000000000011</v>
      </c>
    </row>
    <row r="86" spans="1:11" x14ac:dyDescent="0.3">
      <c r="A86" s="6">
        <v>45011</v>
      </c>
      <c r="B86" t="s">
        <v>50</v>
      </c>
      <c r="C86">
        <v>12</v>
      </c>
      <c r="D86" t="s">
        <v>122</v>
      </c>
      <c r="E86" t="s">
        <v>121</v>
      </c>
      <c r="F86" s="5">
        <f>INDEX(catalogue[BUYING PRICE],MATCH('Sales Report'!B86,catalogue[PRODUCT ID],0))</f>
        <v>10</v>
      </c>
      <c r="G86" s="4">
        <f>INDEX(catalogue[SELLING PRICE],MATCH(sales_report[[#This Row],[PRODUCT ID]],catalogue[PRODUCT ID],0))</f>
        <v>14.600000000000001</v>
      </c>
      <c r="H86" s="5">
        <f>sales_report[[#This Row],[BUYING PRICE]]*sales_report[[#This Row],[QTY]]</f>
        <v>120</v>
      </c>
      <c r="I86" s="4">
        <f>sales_report[[#This Row],[SELLING PRICE]]*sales_report[[#This Row],[QTY]]</f>
        <v>175.20000000000002</v>
      </c>
      <c r="J86" s="4">
        <f>sales_report[[#This Row],[SELLING VALUE]]-sales_report[[#This Row],[BUYING VALUE]]</f>
        <v>55.200000000000017</v>
      </c>
      <c r="K86" s="4">
        <f>sales_report[[#This Row],[PROFIT]]/sales_report[[#This Row],[QTY]]</f>
        <v>4.6000000000000014</v>
      </c>
    </row>
    <row r="87" spans="1:11" x14ac:dyDescent="0.3">
      <c r="A87" s="6">
        <v>45012</v>
      </c>
      <c r="B87" t="s">
        <v>69</v>
      </c>
      <c r="C87">
        <v>18</v>
      </c>
      <c r="D87" t="s">
        <v>120</v>
      </c>
      <c r="E87" t="s">
        <v>120</v>
      </c>
      <c r="F87" s="5">
        <f>INDEX(catalogue[BUYING PRICE],MATCH('Sales Report'!B87,catalogue[PRODUCT ID],0))</f>
        <v>71</v>
      </c>
      <c r="G87" s="4">
        <f>INDEX(catalogue[SELLING PRICE],MATCH(sales_report[[#This Row],[PRODUCT ID]],catalogue[PRODUCT ID],0))</f>
        <v>95.85</v>
      </c>
      <c r="H87" s="5">
        <f>sales_report[[#This Row],[BUYING PRICE]]*sales_report[[#This Row],[QTY]]</f>
        <v>1278</v>
      </c>
      <c r="I87" s="4">
        <f>sales_report[[#This Row],[SELLING PRICE]]*sales_report[[#This Row],[QTY]]</f>
        <v>1725.3</v>
      </c>
      <c r="J87" s="4">
        <f>sales_report[[#This Row],[SELLING VALUE]]-sales_report[[#This Row],[BUYING VALUE]]</f>
        <v>447.29999999999995</v>
      </c>
      <c r="K87" s="4">
        <f>sales_report[[#This Row],[PROFIT]]/sales_report[[#This Row],[QTY]]</f>
        <v>24.849999999999998</v>
      </c>
    </row>
    <row r="88" spans="1:11" x14ac:dyDescent="0.3">
      <c r="A88" s="6">
        <v>45013</v>
      </c>
      <c r="B88" t="s">
        <v>52</v>
      </c>
      <c r="C88">
        <v>6</v>
      </c>
      <c r="D88" t="s">
        <v>119</v>
      </c>
      <c r="E88" t="s">
        <v>121</v>
      </c>
      <c r="F88" s="5">
        <f>INDEX(catalogue[BUYING PRICE],MATCH('Sales Report'!B88,catalogue[PRODUCT ID],0))</f>
        <v>16</v>
      </c>
      <c r="G88" s="4">
        <f>INDEX(catalogue[SELLING PRICE],MATCH(sales_report[[#This Row],[PRODUCT ID]],catalogue[PRODUCT ID],0))</f>
        <v>21.12</v>
      </c>
      <c r="H88" s="5">
        <f>sales_report[[#This Row],[BUYING PRICE]]*sales_report[[#This Row],[QTY]]</f>
        <v>96</v>
      </c>
      <c r="I88" s="4">
        <f>sales_report[[#This Row],[SELLING PRICE]]*sales_report[[#This Row],[QTY]]</f>
        <v>126.72</v>
      </c>
      <c r="J88" s="4">
        <f>sales_report[[#This Row],[SELLING VALUE]]-sales_report[[#This Row],[BUYING VALUE]]</f>
        <v>30.72</v>
      </c>
      <c r="K88" s="4">
        <f>sales_report[[#This Row],[PROFIT]]/sales_report[[#This Row],[QTY]]</f>
        <v>5.12</v>
      </c>
    </row>
    <row r="89" spans="1:11" x14ac:dyDescent="0.3">
      <c r="A89" s="6">
        <v>45014</v>
      </c>
      <c r="B89" t="s">
        <v>86</v>
      </c>
      <c r="C89">
        <v>14</v>
      </c>
      <c r="D89" t="s">
        <v>119</v>
      </c>
      <c r="E89" t="s">
        <v>120</v>
      </c>
      <c r="F89" s="5">
        <f>INDEX(catalogue[BUYING PRICE],MATCH('Sales Report'!B89,catalogue[PRODUCT ID],0))</f>
        <v>12</v>
      </c>
      <c r="G89" s="4">
        <f>INDEX(catalogue[SELLING PRICE],MATCH(sales_report[[#This Row],[PRODUCT ID]],catalogue[PRODUCT ID],0))</f>
        <v>13.44</v>
      </c>
      <c r="H89" s="5">
        <f>sales_report[[#This Row],[BUYING PRICE]]*sales_report[[#This Row],[QTY]]</f>
        <v>168</v>
      </c>
      <c r="I89" s="4">
        <f>sales_report[[#This Row],[SELLING PRICE]]*sales_report[[#This Row],[QTY]]</f>
        <v>188.16</v>
      </c>
      <c r="J89" s="4">
        <f>sales_report[[#This Row],[SELLING VALUE]]-sales_report[[#This Row],[BUYING VALUE]]</f>
        <v>20.159999999999997</v>
      </c>
      <c r="K89" s="4">
        <f>sales_report[[#This Row],[PROFIT]]/sales_report[[#This Row],[QTY]]</f>
        <v>1.4399999999999997</v>
      </c>
    </row>
    <row r="90" spans="1:11" x14ac:dyDescent="0.3">
      <c r="A90" s="6">
        <v>45015</v>
      </c>
      <c r="B90" t="s">
        <v>40</v>
      </c>
      <c r="C90">
        <v>13</v>
      </c>
      <c r="D90" t="s">
        <v>120</v>
      </c>
      <c r="E90" t="s">
        <v>121</v>
      </c>
      <c r="F90" s="5">
        <f>INDEX(catalogue[BUYING PRICE],MATCH('Sales Report'!B90,catalogue[PRODUCT ID],0))</f>
        <v>105</v>
      </c>
      <c r="G90" s="4">
        <f>INDEX(catalogue[SELLING PRICE],MATCH(sales_report[[#This Row],[PRODUCT ID]],catalogue[PRODUCT ID],0))</f>
        <v>148.05000000000001</v>
      </c>
      <c r="H90" s="5">
        <f>sales_report[[#This Row],[BUYING PRICE]]*sales_report[[#This Row],[QTY]]</f>
        <v>1365</v>
      </c>
      <c r="I90" s="4">
        <f>sales_report[[#This Row],[SELLING PRICE]]*sales_report[[#This Row],[QTY]]</f>
        <v>1924.65</v>
      </c>
      <c r="J90" s="4">
        <f>sales_report[[#This Row],[SELLING VALUE]]-sales_report[[#This Row],[BUYING VALUE]]</f>
        <v>559.65000000000009</v>
      </c>
      <c r="K90" s="4">
        <f>sales_report[[#This Row],[PROFIT]]/sales_report[[#This Row],[QTY]]</f>
        <v>43.050000000000004</v>
      </c>
    </row>
    <row r="91" spans="1:11" x14ac:dyDescent="0.3">
      <c r="A91" s="6">
        <v>45016</v>
      </c>
      <c r="B91" t="s">
        <v>65</v>
      </c>
      <c r="C91">
        <v>17</v>
      </c>
      <c r="D91" t="s">
        <v>119</v>
      </c>
      <c r="E91" t="s">
        <v>121</v>
      </c>
      <c r="F91" s="5">
        <f>INDEX(catalogue[BUYING PRICE],MATCH('Sales Report'!B91,catalogue[PRODUCT ID],0))</f>
        <v>105</v>
      </c>
      <c r="G91" s="4">
        <f>INDEX(catalogue[SELLING PRICE],MATCH(sales_report[[#This Row],[PRODUCT ID]],catalogue[PRODUCT ID],0))</f>
        <v>117.6</v>
      </c>
      <c r="H91" s="5">
        <f>sales_report[[#This Row],[BUYING PRICE]]*sales_report[[#This Row],[QTY]]</f>
        <v>1785</v>
      </c>
      <c r="I91" s="4">
        <f>sales_report[[#This Row],[SELLING PRICE]]*sales_report[[#This Row],[QTY]]</f>
        <v>1999.1999999999998</v>
      </c>
      <c r="J91" s="4">
        <f>sales_report[[#This Row],[SELLING VALUE]]-sales_report[[#This Row],[BUYING VALUE]]</f>
        <v>214.19999999999982</v>
      </c>
      <c r="K91" s="4">
        <f>sales_report[[#This Row],[PROFIT]]/sales_report[[#This Row],[QTY]]</f>
        <v>12.599999999999989</v>
      </c>
    </row>
    <row r="92" spans="1:11" x14ac:dyDescent="0.3">
      <c r="A92" s="6">
        <v>45017</v>
      </c>
      <c r="B92" t="s">
        <v>55</v>
      </c>
      <c r="C92">
        <v>13</v>
      </c>
      <c r="D92" t="s">
        <v>119</v>
      </c>
      <c r="E92" t="s">
        <v>120</v>
      </c>
      <c r="F92" s="5">
        <f>INDEX(catalogue[BUYING PRICE],MATCH('Sales Report'!B92,catalogue[PRODUCT ID],0))</f>
        <v>10</v>
      </c>
      <c r="G92" s="4">
        <f>INDEX(catalogue[SELLING PRICE],MATCH(sales_report[[#This Row],[PRODUCT ID]],catalogue[PRODUCT ID],0))</f>
        <v>11.2</v>
      </c>
      <c r="H92" s="5">
        <f>sales_report[[#This Row],[BUYING PRICE]]*sales_report[[#This Row],[QTY]]</f>
        <v>130</v>
      </c>
      <c r="I92" s="4">
        <f>sales_report[[#This Row],[SELLING PRICE]]*sales_report[[#This Row],[QTY]]</f>
        <v>145.6</v>
      </c>
      <c r="J92" s="4">
        <f>sales_report[[#This Row],[SELLING VALUE]]-sales_report[[#This Row],[BUYING VALUE]]</f>
        <v>15.599999999999994</v>
      </c>
      <c r="K92" s="4">
        <f>sales_report[[#This Row],[PROFIT]]/sales_report[[#This Row],[QTY]]</f>
        <v>1.1999999999999995</v>
      </c>
    </row>
    <row r="93" spans="1:11" x14ac:dyDescent="0.3">
      <c r="A93" s="6">
        <v>45018</v>
      </c>
      <c r="B93" t="s">
        <v>86</v>
      </c>
      <c r="C93">
        <v>19</v>
      </c>
      <c r="D93" t="s">
        <v>120</v>
      </c>
      <c r="E93" t="s">
        <v>121</v>
      </c>
      <c r="F93" s="5">
        <f>INDEX(catalogue[BUYING PRICE],MATCH('Sales Report'!B93,catalogue[PRODUCT ID],0))</f>
        <v>12</v>
      </c>
      <c r="G93" s="4">
        <f>INDEX(catalogue[SELLING PRICE],MATCH(sales_report[[#This Row],[PRODUCT ID]],catalogue[PRODUCT ID],0))</f>
        <v>13.44</v>
      </c>
      <c r="H93" s="5">
        <f>sales_report[[#This Row],[BUYING PRICE]]*sales_report[[#This Row],[QTY]]</f>
        <v>228</v>
      </c>
      <c r="I93" s="4">
        <f>sales_report[[#This Row],[SELLING PRICE]]*sales_report[[#This Row],[QTY]]</f>
        <v>255.35999999999999</v>
      </c>
      <c r="J93" s="4">
        <f>sales_report[[#This Row],[SELLING VALUE]]-sales_report[[#This Row],[BUYING VALUE]]</f>
        <v>27.359999999999985</v>
      </c>
      <c r="K93" s="4">
        <f>sales_report[[#This Row],[PROFIT]]/sales_report[[#This Row],[QTY]]</f>
        <v>1.4399999999999993</v>
      </c>
    </row>
    <row r="94" spans="1:11" x14ac:dyDescent="0.3">
      <c r="A94" s="6">
        <v>45019</v>
      </c>
      <c r="B94" t="s">
        <v>38</v>
      </c>
      <c r="C94">
        <v>11</v>
      </c>
      <c r="D94" t="s">
        <v>122</v>
      </c>
      <c r="E94" t="s">
        <v>121</v>
      </c>
      <c r="F94" s="5">
        <f>INDEX(catalogue[BUYING PRICE],MATCH('Sales Report'!B94,catalogue[PRODUCT ID],0))</f>
        <v>98</v>
      </c>
      <c r="G94" s="4">
        <f>INDEX(catalogue[SELLING PRICE],MATCH(sales_report[[#This Row],[PRODUCT ID]],catalogue[PRODUCT ID],0))</f>
        <v>110.74</v>
      </c>
      <c r="H94" s="5">
        <f>sales_report[[#This Row],[BUYING PRICE]]*sales_report[[#This Row],[QTY]]</f>
        <v>1078</v>
      </c>
      <c r="I94" s="4">
        <f>sales_report[[#This Row],[SELLING PRICE]]*sales_report[[#This Row],[QTY]]</f>
        <v>1218.1399999999999</v>
      </c>
      <c r="J94" s="4">
        <f>sales_report[[#This Row],[SELLING VALUE]]-sales_report[[#This Row],[BUYING VALUE]]</f>
        <v>140.13999999999987</v>
      </c>
      <c r="K94" s="4">
        <f>sales_report[[#This Row],[PROFIT]]/sales_report[[#This Row],[QTY]]</f>
        <v>12.739999999999988</v>
      </c>
    </row>
    <row r="95" spans="1:11" x14ac:dyDescent="0.3">
      <c r="A95" s="6">
        <v>45020</v>
      </c>
      <c r="B95" t="s">
        <v>69</v>
      </c>
      <c r="C95">
        <v>15</v>
      </c>
      <c r="D95" t="s">
        <v>122</v>
      </c>
      <c r="E95" t="s">
        <v>120</v>
      </c>
      <c r="F95" s="5">
        <f>INDEX(catalogue[BUYING PRICE],MATCH('Sales Report'!B95,catalogue[PRODUCT ID],0))</f>
        <v>71</v>
      </c>
      <c r="G95" s="4">
        <f>INDEX(catalogue[SELLING PRICE],MATCH(sales_report[[#This Row],[PRODUCT ID]],catalogue[PRODUCT ID],0))</f>
        <v>95.85</v>
      </c>
      <c r="H95" s="5">
        <f>sales_report[[#This Row],[BUYING PRICE]]*sales_report[[#This Row],[QTY]]</f>
        <v>1065</v>
      </c>
      <c r="I95" s="4">
        <f>sales_report[[#This Row],[SELLING PRICE]]*sales_report[[#This Row],[QTY]]</f>
        <v>1437.75</v>
      </c>
      <c r="J95" s="4">
        <f>sales_report[[#This Row],[SELLING VALUE]]-sales_report[[#This Row],[BUYING VALUE]]</f>
        <v>372.75</v>
      </c>
      <c r="K95" s="4">
        <f>sales_report[[#This Row],[PROFIT]]/sales_report[[#This Row],[QTY]]</f>
        <v>24.85</v>
      </c>
    </row>
    <row r="96" spans="1:11" x14ac:dyDescent="0.3">
      <c r="A96" s="6">
        <v>45021</v>
      </c>
      <c r="B96" t="s">
        <v>48</v>
      </c>
      <c r="C96">
        <v>11</v>
      </c>
      <c r="D96" t="s">
        <v>120</v>
      </c>
      <c r="E96" t="s">
        <v>121</v>
      </c>
      <c r="F96" s="5">
        <f>INDEX(catalogue[BUYING PRICE],MATCH('Sales Report'!B96,catalogue[PRODUCT ID],0))</f>
        <v>124</v>
      </c>
      <c r="G96" s="4">
        <f>INDEX(catalogue[SELLING PRICE],MATCH(sales_report[[#This Row],[PRODUCT ID]],catalogue[PRODUCT ID],0))</f>
        <v>167.4</v>
      </c>
      <c r="H96" s="5">
        <f>sales_report[[#This Row],[BUYING PRICE]]*sales_report[[#This Row],[QTY]]</f>
        <v>1364</v>
      </c>
      <c r="I96" s="4">
        <f>sales_report[[#This Row],[SELLING PRICE]]*sales_report[[#This Row],[QTY]]</f>
        <v>1841.4</v>
      </c>
      <c r="J96" s="4">
        <f>sales_report[[#This Row],[SELLING VALUE]]-sales_report[[#This Row],[BUYING VALUE]]</f>
        <v>477.40000000000009</v>
      </c>
      <c r="K96" s="4">
        <f>sales_report[[#This Row],[PROFIT]]/sales_report[[#This Row],[QTY]]</f>
        <v>43.400000000000006</v>
      </c>
    </row>
    <row r="97" spans="1:11" x14ac:dyDescent="0.3">
      <c r="A97" s="6">
        <v>45022</v>
      </c>
      <c r="B97" t="s">
        <v>25</v>
      </c>
      <c r="C97">
        <v>7</v>
      </c>
      <c r="D97" t="s">
        <v>119</v>
      </c>
      <c r="E97" t="s">
        <v>120</v>
      </c>
      <c r="F97" s="5">
        <f>INDEX(catalogue[BUYING PRICE],MATCH('Sales Report'!B97,catalogue[PRODUCT ID],0))</f>
        <v>16</v>
      </c>
      <c r="G97" s="4">
        <f>INDEX(catalogue[SELLING PRICE],MATCH(sales_report[[#This Row],[PRODUCT ID]],catalogue[PRODUCT ID],0))</f>
        <v>17.600000000000001</v>
      </c>
      <c r="H97" s="5">
        <f>sales_report[[#This Row],[BUYING PRICE]]*sales_report[[#This Row],[QTY]]</f>
        <v>112</v>
      </c>
      <c r="I97" s="4">
        <f>sales_report[[#This Row],[SELLING PRICE]]*sales_report[[#This Row],[QTY]]</f>
        <v>123.20000000000002</v>
      </c>
      <c r="J97" s="4">
        <f>sales_report[[#This Row],[SELLING VALUE]]-sales_report[[#This Row],[BUYING VALUE]]</f>
        <v>11.200000000000017</v>
      </c>
      <c r="K97" s="4">
        <f>sales_report[[#This Row],[PROFIT]]/sales_report[[#This Row],[QTY]]</f>
        <v>1.6000000000000025</v>
      </c>
    </row>
    <row r="98" spans="1:11" x14ac:dyDescent="0.3">
      <c r="A98" s="6">
        <v>45023</v>
      </c>
      <c r="B98" t="s">
        <v>90</v>
      </c>
      <c r="C98">
        <v>10</v>
      </c>
      <c r="D98" t="s">
        <v>119</v>
      </c>
      <c r="E98" t="s">
        <v>121</v>
      </c>
      <c r="F98" s="5">
        <f>INDEX(catalogue[BUYING PRICE],MATCH('Sales Report'!B98,catalogue[PRODUCT ID],0))</f>
        <v>98</v>
      </c>
      <c r="G98" s="4">
        <f>INDEX(catalogue[SELLING PRICE],MATCH(sales_report[[#This Row],[PRODUCT ID]],catalogue[PRODUCT ID],0))</f>
        <v>132.30000000000001</v>
      </c>
      <c r="H98" s="5">
        <f>sales_report[[#This Row],[BUYING PRICE]]*sales_report[[#This Row],[QTY]]</f>
        <v>980</v>
      </c>
      <c r="I98" s="4">
        <f>sales_report[[#This Row],[SELLING PRICE]]*sales_report[[#This Row],[QTY]]</f>
        <v>1323</v>
      </c>
      <c r="J98" s="4">
        <f>sales_report[[#This Row],[SELLING VALUE]]-sales_report[[#This Row],[BUYING VALUE]]</f>
        <v>343</v>
      </c>
      <c r="K98" s="4">
        <f>sales_report[[#This Row],[PROFIT]]/sales_report[[#This Row],[QTY]]</f>
        <v>34.299999999999997</v>
      </c>
    </row>
    <row r="99" spans="1:11" x14ac:dyDescent="0.3">
      <c r="A99" s="6">
        <v>45024</v>
      </c>
      <c r="B99" t="s">
        <v>78</v>
      </c>
      <c r="C99">
        <v>7</v>
      </c>
      <c r="D99" t="s">
        <v>120</v>
      </c>
      <c r="E99" t="s">
        <v>120</v>
      </c>
      <c r="F99" s="5">
        <f>INDEX(catalogue[BUYING PRICE],MATCH('Sales Report'!B99,catalogue[PRODUCT ID],0))</f>
        <v>16</v>
      </c>
      <c r="G99" s="4">
        <f>INDEX(catalogue[SELLING PRICE],MATCH(sales_report[[#This Row],[PRODUCT ID]],catalogue[PRODUCT ID],0))</f>
        <v>18.240000000000002</v>
      </c>
      <c r="H99" s="5">
        <f>sales_report[[#This Row],[BUYING PRICE]]*sales_report[[#This Row],[QTY]]</f>
        <v>112</v>
      </c>
      <c r="I99" s="4">
        <f>sales_report[[#This Row],[SELLING PRICE]]*sales_report[[#This Row],[QTY]]</f>
        <v>127.68</v>
      </c>
      <c r="J99" s="4">
        <f>sales_report[[#This Row],[SELLING VALUE]]-sales_report[[#This Row],[BUYING VALUE]]</f>
        <v>15.680000000000007</v>
      </c>
      <c r="K99" s="4">
        <f>sales_report[[#This Row],[PROFIT]]/sales_report[[#This Row],[QTY]]</f>
        <v>2.2400000000000011</v>
      </c>
    </row>
    <row r="100" spans="1:11" x14ac:dyDescent="0.3">
      <c r="A100" s="6">
        <v>45025</v>
      </c>
      <c r="B100" t="s">
        <v>80</v>
      </c>
      <c r="C100">
        <v>4</v>
      </c>
      <c r="D100" t="s">
        <v>119</v>
      </c>
      <c r="E100" t="s">
        <v>121</v>
      </c>
      <c r="F100" s="5">
        <f>INDEX(catalogue[BUYING PRICE],MATCH('Sales Report'!B100,catalogue[PRODUCT ID],0))</f>
        <v>10</v>
      </c>
      <c r="G100" s="4">
        <f>INDEX(catalogue[SELLING PRICE],MATCH(sales_report[[#This Row],[PRODUCT ID]],catalogue[PRODUCT ID],0))</f>
        <v>11.3</v>
      </c>
      <c r="H100" s="5">
        <f>sales_report[[#This Row],[BUYING PRICE]]*sales_report[[#This Row],[QTY]]</f>
        <v>40</v>
      </c>
      <c r="I100" s="4">
        <f>sales_report[[#This Row],[SELLING PRICE]]*sales_report[[#This Row],[QTY]]</f>
        <v>45.2</v>
      </c>
      <c r="J100" s="4">
        <f>sales_report[[#This Row],[SELLING VALUE]]-sales_report[[#This Row],[BUYING VALUE]]</f>
        <v>5.2000000000000028</v>
      </c>
      <c r="K100" s="4">
        <f>sales_report[[#This Row],[PROFIT]]/sales_report[[#This Row],[QTY]]</f>
        <v>1.3000000000000007</v>
      </c>
    </row>
    <row r="101" spans="1:11" x14ac:dyDescent="0.3">
      <c r="A101" s="6">
        <v>45026</v>
      </c>
      <c r="B101" t="s">
        <v>29</v>
      </c>
      <c r="C101">
        <v>6</v>
      </c>
      <c r="D101" t="s">
        <v>119</v>
      </c>
      <c r="E101" t="s">
        <v>121</v>
      </c>
      <c r="F101" s="5">
        <f>INDEX(catalogue[BUYING PRICE],MATCH('Sales Report'!B101,catalogue[PRODUCT ID],0))</f>
        <v>123</v>
      </c>
      <c r="G101" s="4">
        <f>INDEX(catalogue[SELLING PRICE],MATCH(sales_report[[#This Row],[PRODUCT ID]],catalogue[PRODUCT ID],0))</f>
        <v>179.58</v>
      </c>
      <c r="H101" s="5">
        <f>sales_report[[#This Row],[BUYING PRICE]]*sales_report[[#This Row],[QTY]]</f>
        <v>738</v>
      </c>
      <c r="I101" s="4">
        <f>sales_report[[#This Row],[SELLING PRICE]]*sales_report[[#This Row],[QTY]]</f>
        <v>1077.48</v>
      </c>
      <c r="J101" s="4">
        <f>sales_report[[#This Row],[SELLING VALUE]]-sales_report[[#This Row],[BUYING VALUE]]</f>
        <v>339.48</v>
      </c>
      <c r="K101" s="4">
        <f>sales_report[[#This Row],[PROFIT]]/sales_report[[#This Row],[QTY]]</f>
        <v>56.580000000000005</v>
      </c>
    </row>
    <row r="102" spans="1:11" x14ac:dyDescent="0.3">
      <c r="A102" s="6">
        <v>45027</v>
      </c>
      <c r="B102" t="s">
        <v>6</v>
      </c>
      <c r="C102">
        <v>4</v>
      </c>
      <c r="D102" t="s">
        <v>120</v>
      </c>
      <c r="E102" t="s">
        <v>120</v>
      </c>
      <c r="F102" s="5">
        <f>INDEX(catalogue[BUYING PRICE],MATCH('Sales Report'!B102,catalogue[PRODUCT ID],0))</f>
        <v>98</v>
      </c>
      <c r="G102" s="4">
        <f>INDEX(catalogue[SELLING PRICE],MATCH(sales_report[[#This Row],[PRODUCT ID]],catalogue[PRODUCT ID],0))</f>
        <v>129.36000000000001</v>
      </c>
      <c r="H102" s="5">
        <f>sales_report[[#This Row],[BUYING PRICE]]*sales_report[[#This Row],[QTY]]</f>
        <v>392</v>
      </c>
      <c r="I102" s="4">
        <f>sales_report[[#This Row],[SELLING PRICE]]*sales_report[[#This Row],[QTY]]</f>
        <v>517.44000000000005</v>
      </c>
      <c r="J102" s="4">
        <f>sales_report[[#This Row],[SELLING VALUE]]-sales_report[[#This Row],[BUYING VALUE]]</f>
        <v>125.44000000000005</v>
      </c>
      <c r="K102" s="4">
        <f>sales_report[[#This Row],[PROFIT]]/sales_report[[#This Row],[QTY]]</f>
        <v>31.360000000000014</v>
      </c>
    </row>
    <row r="103" spans="1:11" x14ac:dyDescent="0.3">
      <c r="A103" s="6">
        <v>45028</v>
      </c>
      <c r="B103" t="s">
        <v>111</v>
      </c>
      <c r="C103">
        <v>9</v>
      </c>
      <c r="D103" t="s">
        <v>122</v>
      </c>
      <c r="E103" t="s">
        <v>121</v>
      </c>
      <c r="F103" s="5">
        <f>INDEX(catalogue[BUYING PRICE],MATCH('Sales Report'!B103,catalogue[PRODUCT ID],0))</f>
        <v>136</v>
      </c>
      <c r="G103" s="4">
        <f>INDEX(catalogue[SELLING PRICE],MATCH(sales_report[[#This Row],[PRODUCT ID]],catalogue[PRODUCT ID],0))</f>
        <v>183.6</v>
      </c>
      <c r="H103" s="5">
        <f>sales_report[[#This Row],[BUYING PRICE]]*sales_report[[#This Row],[QTY]]</f>
        <v>1224</v>
      </c>
      <c r="I103" s="4">
        <f>sales_report[[#This Row],[SELLING PRICE]]*sales_report[[#This Row],[QTY]]</f>
        <v>1652.3999999999999</v>
      </c>
      <c r="J103" s="4">
        <f>sales_report[[#This Row],[SELLING VALUE]]-sales_report[[#This Row],[BUYING VALUE]]</f>
        <v>428.39999999999986</v>
      </c>
      <c r="K103" s="4">
        <f>sales_report[[#This Row],[PROFIT]]/sales_report[[#This Row],[QTY]]</f>
        <v>47.599999999999987</v>
      </c>
    </row>
    <row r="104" spans="1:11" x14ac:dyDescent="0.3">
      <c r="A104" s="6">
        <v>45029</v>
      </c>
      <c r="B104" t="s">
        <v>25</v>
      </c>
      <c r="C104">
        <v>9</v>
      </c>
      <c r="D104" t="s">
        <v>122</v>
      </c>
      <c r="E104" t="s">
        <v>121</v>
      </c>
      <c r="F104" s="5">
        <f>INDEX(catalogue[BUYING PRICE],MATCH('Sales Report'!B104,catalogue[PRODUCT ID],0))</f>
        <v>16</v>
      </c>
      <c r="G104" s="4">
        <f>INDEX(catalogue[SELLING PRICE],MATCH(sales_report[[#This Row],[PRODUCT ID]],catalogue[PRODUCT ID],0))</f>
        <v>17.600000000000001</v>
      </c>
      <c r="H104" s="5">
        <f>sales_report[[#This Row],[BUYING PRICE]]*sales_report[[#This Row],[QTY]]</f>
        <v>144</v>
      </c>
      <c r="I104" s="4">
        <f>sales_report[[#This Row],[SELLING PRICE]]*sales_report[[#This Row],[QTY]]</f>
        <v>158.4</v>
      </c>
      <c r="J104" s="4">
        <f>sales_report[[#This Row],[SELLING VALUE]]-sales_report[[#This Row],[BUYING VALUE]]</f>
        <v>14.400000000000006</v>
      </c>
      <c r="K104" s="4">
        <f>sales_report[[#This Row],[PROFIT]]/sales_report[[#This Row],[QTY]]</f>
        <v>1.6000000000000005</v>
      </c>
    </row>
    <row r="105" spans="1:11" x14ac:dyDescent="0.3">
      <c r="A105" s="6">
        <v>45030</v>
      </c>
      <c r="B105" t="s">
        <v>61</v>
      </c>
      <c r="C105">
        <v>2</v>
      </c>
      <c r="D105" t="s">
        <v>120</v>
      </c>
      <c r="E105" t="s">
        <v>120</v>
      </c>
      <c r="F105" s="5">
        <f>INDEX(catalogue[BUYING PRICE],MATCH('Sales Report'!B105,catalogue[PRODUCT ID],0))</f>
        <v>12</v>
      </c>
      <c r="G105" s="4">
        <f>INDEX(catalogue[SELLING PRICE],MATCH(sales_report[[#This Row],[PRODUCT ID]],catalogue[PRODUCT ID],0))</f>
        <v>16.920000000000002</v>
      </c>
      <c r="H105" s="5">
        <f>sales_report[[#This Row],[BUYING PRICE]]*sales_report[[#This Row],[QTY]]</f>
        <v>24</v>
      </c>
      <c r="I105" s="4">
        <f>sales_report[[#This Row],[SELLING PRICE]]*sales_report[[#This Row],[QTY]]</f>
        <v>33.840000000000003</v>
      </c>
      <c r="J105" s="4">
        <f>sales_report[[#This Row],[SELLING VALUE]]-sales_report[[#This Row],[BUYING VALUE]]</f>
        <v>9.8400000000000034</v>
      </c>
      <c r="K105" s="4">
        <f>sales_report[[#This Row],[PROFIT]]/sales_report[[#This Row],[QTY]]</f>
        <v>4.9200000000000017</v>
      </c>
    </row>
    <row r="106" spans="1:11" x14ac:dyDescent="0.3">
      <c r="A106" s="6">
        <v>45031</v>
      </c>
      <c r="B106" t="s">
        <v>61</v>
      </c>
      <c r="C106">
        <v>15</v>
      </c>
      <c r="D106" t="s">
        <v>119</v>
      </c>
      <c r="E106" t="s">
        <v>121</v>
      </c>
      <c r="F106" s="5">
        <f>INDEX(catalogue[BUYING PRICE],MATCH('Sales Report'!B106,catalogue[PRODUCT ID],0))</f>
        <v>12</v>
      </c>
      <c r="G106" s="4">
        <f>INDEX(catalogue[SELLING PRICE],MATCH(sales_report[[#This Row],[PRODUCT ID]],catalogue[PRODUCT ID],0))</f>
        <v>16.920000000000002</v>
      </c>
      <c r="H106" s="5">
        <f>sales_report[[#This Row],[BUYING PRICE]]*sales_report[[#This Row],[QTY]]</f>
        <v>180</v>
      </c>
      <c r="I106" s="4">
        <f>sales_report[[#This Row],[SELLING PRICE]]*sales_report[[#This Row],[QTY]]</f>
        <v>253.8</v>
      </c>
      <c r="J106" s="4">
        <f>sales_report[[#This Row],[SELLING VALUE]]-sales_report[[#This Row],[BUYING VALUE]]</f>
        <v>73.800000000000011</v>
      </c>
      <c r="K106" s="4">
        <f>sales_report[[#This Row],[PROFIT]]/sales_report[[#This Row],[QTY]]</f>
        <v>4.9200000000000008</v>
      </c>
    </row>
    <row r="107" spans="1:11" x14ac:dyDescent="0.3">
      <c r="A107" s="6">
        <v>45032</v>
      </c>
      <c r="B107" t="s">
        <v>42</v>
      </c>
      <c r="C107">
        <v>3</v>
      </c>
      <c r="D107" t="s">
        <v>119</v>
      </c>
      <c r="E107" t="s">
        <v>120</v>
      </c>
      <c r="F107" s="5">
        <f>INDEX(catalogue[BUYING PRICE],MATCH('Sales Report'!B107,catalogue[PRODUCT ID],0))</f>
        <v>44</v>
      </c>
      <c r="G107" s="4">
        <f>INDEX(catalogue[SELLING PRICE],MATCH(sales_report[[#This Row],[PRODUCT ID]],catalogue[PRODUCT ID],0))</f>
        <v>72.599999999999994</v>
      </c>
      <c r="H107" s="5">
        <f>sales_report[[#This Row],[BUYING PRICE]]*sales_report[[#This Row],[QTY]]</f>
        <v>132</v>
      </c>
      <c r="I107" s="4">
        <f>sales_report[[#This Row],[SELLING PRICE]]*sales_report[[#This Row],[QTY]]</f>
        <v>217.79999999999998</v>
      </c>
      <c r="J107" s="4">
        <f>sales_report[[#This Row],[SELLING VALUE]]-sales_report[[#This Row],[BUYING VALUE]]</f>
        <v>85.799999999999983</v>
      </c>
      <c r="K107" s="4">
        <f>sales_report[[#This Row],[PROFIT]]/sales_report[[#This Row],[QTY]]</f>
        <v>28.599999999999994</v>
      </c>
    </row>
    <row r="108" spans="1:11" x14ac:dyDescent="0.3">
      <c r="A108" s="6">
        <v>45033</v>
      </c>
      <c r="B108" t="s">
        <v>42</v>
      </c>
      <c r="C108">
        <v>14</v>
      </c>
      <c r="D108" t="s">
        <v>120</v>
      </c>
      <c r="E108" t="s">
        <v>121</v>
      </c>
      <c r="F108" s="5">
        <f>INDEX(catalogue[BUYING PRICE],MATCH('Sales Report'!B108,catalogue[PRODUCT ID],0))</f>
        <v>44</v>
      </c>
      <c r="G108" s="4">
        <f>INDEX(catalogue[SELLING PRICE],MATCH(sales_report[[#This Row],[PRODUCT ID]],catalogue[PRODUCT ID],0))</f>
        <v>72.599999999999994</v>
      </c>
      <c r="H108" s="5">
        <f>sales_report[[#This Row],[BUYING PRICE]]*sales_report[[#This Row],[QTY]]</f>
        <v>616</v>
      </c>
      <c r="I108" s="4">
        <f>sales_report[[#This Row],[SELLING PRICE]]*sales_report[[#This Row],[QTY]]</f>
        <v>1016.3999999999999</v>
      </c>
      <c r="J108" s="4">
        <f>sales_report[[#This Row],[SELLING VALUE]]-sales_report[[#This Row],[BUYING VALUE]]</f>
        <v>400.39999999999986</v>
      </c>
      <c r="K108" s="4">
        <f>sales_report[[#This Row],[PROFIT]]/sales_report[[#This Row],[QTY]]</f>
        <v>28.599999999999991</v>
      </c>
    </row>
    <row r="109" spans="1:11" x14ac:dyDescent="0.3">
      <c r="A109" s="6">
        <v>45034</v>
      </c>
      <c r="B109" t="s">
        <v>111</v>
      </c>
      <c r="C109">
        <v>3</v>
      </c>
      <c r="D109" t="s">
        <v>119</v>
      </c>
      <c r="E109" t="s">
        <v>120</v>
      </c>
      <c r="F109" s="5">
        <f>INDEX(catalogue[BUYING PRICE],MATCH('Sales Report'!B109,catalogue[PRODUCT ID],0))</f>
        <v>136</v>
      </c>
      <c r="G109" s="4">
        <f>INDEX(catalogue[SELLING PRICE],MATCH(sales_report[[#This Row],[PRODUCT ID]],catalogue[PRODUCT ID],0))</f>
        <v>183.6</v>
      </c>
      <c r="H109" s="5">
        <f>sales_report[[#This Row],[BUYING PRICE]]*sales_report[[#This Row],[QTY]]</f>
        <v>408</v>
      </c>
      <c r="I109" s="4">
        <f>sales_report[[#This Row],[SELLING PRICE]]*sales_report[[#This Row],[QTY]]</f>
        <v>550.79999999999995</v>
      </c>
      <c r="J109" s="4">
        <f>sales_report[[#This Row],[SELLING VALUE]]-sales_report[[#This Row],[BUYING VALUE]]</f>
        <v>142.79999999999995</v>
      </c>
      <c r="K109" s="4">
        <f>sales_report[[#This Row],[PROFIT]]/sales_report[[#This Row],[QTY]]</f>
        <v>47.599999999999987</v>
      </c>
    </row>
    <row r="110" spans="1:11" x14ac:dyDescent="0.3">
      <c r="A110" s="6">
        <v>45035</v>
      </c>
      <c r="B110" t="s">
        <v>113</v>
      </c>
      <c r="C110">
        <v>19</v>
      </c>
      <c r="D110" t="s">
        <v>119</v>
      </c>
      <c r="E110" t="s">
        <v>121</v>
      </c>
      <c r="F110" s="5">
        <f>INDEX(catalogue[BUYING PRICE],MATCH('Sales Report'!B110,catalogue[PRODUCT ID],0))</f>
        <v>12</v>
      </c>
      <c r="G110" s="4">
        <f>INDEX(catalogue[SELLING PRICE],MATCH(sales_report[[#This Row],[PRODUCT ID]],catalogue[PRODUCT ID],0))</f>
        <v>17.52</v>
      </c>
      <c r="H110" s="5">
        <f>sales_report[[#This Row],[BUYING PRICE]]*sales_report[[#This Row],[QTY]]</f>
        <v>228</v>
      </c>
      <c r="I110" s="4">
        <f>sales_report[[#This Row],[SELLING PRICE]]*sales_report[[#This Row],[QTY]]</f>
        <v>332.88</v>
      </c>
      <c r="J110" s="4">
        <f>sales_report[[#This Row],[SELLING VALUE]]-sales_report[[#This Row],[BUYING VALUE]]</f>
        <v>104.88</v>
      </c>
      <c r="K110" s="4">
        <f>sales_report[[#This Row],[PROFIT]]/sales_report[[#This Row],[QTY]]</f>
        <v>5.52</v>
      </c>
    </row>
    <row r="111" spans="1:11" x14ac:dyDescent="0.3">
      <c r="A111" s="6">
        <v>45036</v>
      </c>
      <c r="B111" t="s">
        <v>18</v>
      </c>
      <c r="C111">
        <v>2</v>
      </c>
      <c r="D111" t="s">
        <v>120</v>
      </c>
      <c r="E111" t="s">
        <v>121</v>
      </c>
      <c r="F111" s="5">
        <f>INDEX(catalogue[BUYING PRICE],MATCH('Sales Report'!B111,catalogue[PRODUCT ID],0))</f>
        <v>133</v>
      </c>
      <c r="G111" s="4">
        <f>INDEX(catalogue[SELLING PRICE],MATCH(sales_report[[#This Row],[PRODUCT ID]],catalogue[PRODUCT ID],0))</f>
        <v>187.53</v>
      </c>
      <c r="H111" s="5">
        <f>sales_report[[#This Row],[BUYING PRICE]]*sales_report[[#This Row],[QTY]]</f>
        <v>266</v>
      </c>
      <c r="I111" s="4">
        <f>sales_report[[#This Row],[SELLING PRICE]]*sales_report[[#This Row],[QTY]]</f>
        <v>375.06</v>
      </c>
      <c r="J111" s="4">
        <f>sales_report[[#This Row],[SELLING VALUE]]-sales_report[[#This Row],[BUYING VALUE]]</f>
        <v>109.06</v>
      </c>
      <c r="K111" s="4">
        <f>sales_report[[#This Row],[PROFIT]]/sales_report[[#This Row],[QTY]]</f>
        <v>54.53</v>
      </c>
    </row>
    <row r="112" spans="1:11" x14ac:dyDescent="0.3">
      <c r="A112" s="6">
        <v>45037</v>
      </c>
      <c r="B112" t="s">
        <v>32</v>
      </c>
      <c r="C112">
        <v>8</v>
      </c>
      <c r="D112" t="s">
        <v>122</v>
      </c>
      <c r="E112" t="s">
        <v>120</v>
      </c>
      <c r="F112" s="5">
        <f>INDEX(catalogue[BUYING PRICE],MATCH('Sales Report'!B112,catalogue[PRODUCT ID],0))</f>
        <v>136</v>
      </c>
      <c r="G112" s="4">
        <f>INDEX(catalogue[SELLING PRICE],MATCH(sales_report[[#This Row],[PRODUCT ID]],catalogue[PRODUCT ID],0))</f>
        <v>179.52</v>
      </c>
      <c r="H112" s="5">
        <f>sales_report[[#This Row],[BUYING PRICE]]*sales_report[[#This Row],[QTY]]</f>
        <v>1088</v>
      </c>
      <c r="I112" s="4">
        <f>sales_report[[#This Row],[SELLING PRICE]]*sales_report[[#This Row],[QTY]]</f>
        <v>1436.16</v>
      </c>
      <c r="J112" s="4">
        <f>sales_report[[#This Row],[SELLING VALUE]]-sales_report[[#This Row],[BUYING VALUE]]</f>
        <v>348.16000000000008</v>
      </c>
      <c r="K112" s="4">
        <f>sales_report[[#This Row],[PROFIT]]/sales_report[[#This Row],[QTY]]</f>
        <v>43.52000000000001</v>
      </c>
    </row>
    <row r="113" spans="1:11" x14ac:dyDescent="0.3">
      <c r="A113" s="6">
        <v>45038</v>
      </c>
      <c r="B113" t="s">
        <v>109</v>
      </c>
      <c r="C113">
        <v>10</v>
      </c>
      <c r="D113" t="s">
        <v>122</v>
      </c>
      <c r="E113" t="s">
        <v>121</v>
      </c>
      <c r="F113" s="5">
        <f>INDEX(catalogue[BUYING PRICE],MATCH('Sales Report'!B113,catalogue[PRODUCT ID],0))</f>
        <v>123</v>
      </c>
      <c r="G113" s="4">
        <f>INDEX(catalogue[SELLING PRICE],MATCH(sales_report[[#This Row],[PRODUCT ID]],catalogue[PRODUCT ID],0))</f>
        <v>135.30000000000001</v>
      </c>
      <c r="H113" s="5">
        <f>sales_report[[#This Row],[BUYING PRICE]]*sales_report[[#This Row],[QTY]]</f>
        <v>1230</v>
      </c>
      <c r="I113" s="4">
        <f>sales_report[[#This Row],[SELLING PRICE]]*sales_report[[#This Row],[QTY]]</f>
        <v>1353</v>
      </c>
      <c r="J113" s="4">
        <f>sales_report[[#This Row],[SELLING VALUE]]-sales_report[[#This Row],[BUYING VALUE]]</f>
        <v>123</v>
      </c>
      <c r="K113" s="4">
        <f>sales_report[[#This Row],[PROFIT]]/sales_report[[#This Row],[QTY]]</f>
        <v>12.3</v>
      </c>
    </row>
    <row r="114" spans="1:11" x14ac:dyDescent="0.3">
      <c r="A114" s="6">
        <v>45039</v>
      </c>
      <c r="B114" t="s">
        <v>67</v>
      </c>
      <c r="C114">
        <v>12</v>
      </c>
      <c r="D114" t="s">
        <v>120</v>
      </c>
      <c r="E114" t="s">
        <v>121</v>
      </c>
      <c r="F114" s="5">
        <f>INDEX(catalogue[BUYING PRICE],MATCH('Sales Report'!B114,catalogue[PRODUCT ID],0))</f>
        <v>44</v>
      </c>
      <c r="G114" s="4">
        <f>INDEX(catalogue[SELLING PRICE],MATCH(sales_report[[#This Row],[PRODUCT ID]],catalogue[PRODUCT ID],0))</f>
        <v>48.4</v>
      </c>
      <c r="H114" s="5">
        <f>sales_report[[#This Row],[BUYING PRICE]]*sales_report[[#This Row],[QTY]]</f>
        <v>528</v>
      </c>
      <c r="I114" s="4">
        <f>sales_report[[#This Row],[SELLING PRICE]]*sales_report[[#This Row],[QTY]]</f>
        <v>580.79999999999995</v>
      </c>
      <c r="J114" s="4">
        <f>sales_report[[#This Row],[SELLING VALUE]]-sales_report[[#This Row],[BUYING VALUE]]</f>
        <v>52.799999999999955</v>
      </c>
      <c r="K114" s="4">
        <f>sales_report[[#This Row],[PROFIT]]/sales_report[[#This Row],[QTY]]</f>
        <v>4.3999999999999959</v>
      </c>
    </row>
    <row r="115" spans="1:11" x14ac:dyDescent="0.3">
      <c r="A115" s="6">
        <v>45040</v>
      </c>
      <c r="B115" t="s">
        <v>73</v>
      </c>
      <c r="C115">
        <v>13</v>
      </c>
      <c r="D115" t="s">
        <v>119</v>
      </c>
      <c r="E115" t="s">
        <v>120</v>
      </c>
      <c r="F115" s="5">
        <f>INDEX(catalogue[BUYING PRICE],MATCH('Sales Report'!B115,catalogue[PRODUCT ID],0))</f>
        <v>124</v>
      </c>
      <c r="G115" s="4">
        <f>INDEX(catalogue[SELLING PRICE],MATCH(sales_report[[#This Row],[PRODUCT ID]],catalogue[PRODUCT ID],0))</f>
        <v>163.68</v>
      </c>
      <c r="H115" s="5">
        <f>sales_report[[#This Row],[BUYING PRICE]]*sales_report[[#This Row],[QTY]]</f>
        <v>1612</v>
      </c>
      <c r="I115" s="4">
        <f>sales_report[[#This Row],[SELLING PRICE]]*sales_report[[#This Row],[QTY]]</f>
        <v>2127.84</v>
      </c>
      <c r="J115" s="4">
        <f>sales_report[[#This Row],[SELLING VALUE]]-sales_report[[#This Row],[BUYING VALUE]]</f>
        <v>515.84000000000015</v>
      </c>
      <c r="K115" s="4">
        <f>sales_report[[#This Row],[PROFIT]]/sales_report[[#This Row],[QTY]]</f>
        <v>39.680000000000014</v>
      </c>
    </row>
    <row r="116" spans="1:11" x14ac:dyDescent="0.3">
      <c r="A116" s="6">
        <v>45041</v>
      </c>
      <c r="B116" t="s">
        <v>96</v>
      </c>
      <c r="C116">
        <v>12</v>
      </c>
      <c r="D116" t="s">
        <v>119</v>
      </c>
      <c r="E116" t="s">
        <v>121</v>
      </c>
      <c r="F116" s="5">
        <f>INDEX(catalogue[BUYING PRICE],MATCH('Sales Report'!B116,catalogue[PRODUCT ID],0))</f>
        <v>71</v>
      </c>
      <c r="G116" s="4">
        <f>INDEX(catalogue[SELLING PRICE],MATCH(sales_report[[#This Row],[PRODUCT ID]],catalogue[PRODUCT ID],0))</f>
        <v>79.52</v>
      </c>
      <c r="H116" s="5">
        <f>sales_report[[#This Row],[BUYING PRICE]]*sales_report[[#This Row],[QTY]]</f>
        <v>852</v>
      </c>
      <c r="I116" s="4">
        <f>sales_report[[#This Row],[SELLING PRICE]]*sales_report[[#This Row],[QTY]]</f>
        <v>954.24</v>
      </c>
      <c r="J116" s="4">
        <f>sales_report[[#This Row],[SELLING VALUE]]-sales_report[[#This Row],[BUYING VALUE]]</f>
        <v>102.24000000000001</v>
      </c>
      <c r="K116" s="4">
        <f>sales_report[[#This Row],[PROFIT]]/sales_report[[#This Row],[QTY]]</f>
        <v>8.5200000000000014</v>
      </c>
    </row>
    <row r="117" spans="1:11" x14ac:dyDescent="0.3">
      <c r="A117" s="6">
        <v>45042</v>
      </c>
      <c r="B117" t="s">
        <v>50</v>
      </c>
      <c r="C117">
        <v>18</v>
      </c>
      <c r="D117" t="s">
        <v>120</v>
      </c>
      <c r="E117" t="s">
        <v>120</v>
      </c>
      <c r="F117" s="5">
        <f>INDEX(catalogue[BUYING PRICE],MATCH('Sales Report'!B117,catalogue[PRODUCT ID],0))</f>
        <v>10</v>
      </c>
      <c r="G117" s="4">
        <f>INDEX(catalogue[SELLING PRICE],MATCH(sales_report[[#This Row],[PRODUCT ID]],catalogue[PRODUCT ID],0))</f>
        <v>14.600000000000001</v>
      </c>
      <c r="H117" s="5">
        <f>sales_report[[#This Row],[BUYING PRICE]]*sales_report[[#This Row],[QTY]]</f>
        <v>180</v>
      </c>
      <c r="I117" s="4">
        <f>sales_report[[#This Row],[SELLING PRICE]]*sales_report[[#This Row],[QTY]]</f>
        <v>262.8</v>
      </c>
      <c r="J117" s="4">
        <f>sales_report[[#This Row],[SELLING VALUE]]-sales_report[[#This Row],[BUYING VALUE]]</f>
        <v>82.800000000000011</v>
      </c>
      <c r="K117" s="4">
        <f>sales_report[[#This Row],[PROFIT]]/sales_report[[#This Row],[QTY]]</f>
        <v>4.6000000000000005</v>
      </c>
    </row>
    <row r="118" spans="1:11" x14ac:dyDescent="0.3">
      <c r="A118" s="6">
        <v>45043</v>
      </c>
      <c r="B118" t="s">
        <v>69</v>
      </c>
      <c r="C118">
        <v>13</v>
      </c>
      <c r="D118" t="s">
        <v>119</v>
      </c>
      <c r="E118" t="s">
        <v>121</v>
      </c>
      <c r="F118" s="5">
        <f>INDEX(catalogue[BUYING PRICE],MATCH('Sales Report'!B118,catalogue[PRODUCT ID],0))</f>
        <v>71</v>
      </c>
      <c r="G118" s="4">
        <f>INDEX(catalogue[SELLING PRICE],MATCH(sales_report[[#This Row],[PRODUCT ID]],catalogue[PRODUCT ID],0))</f>
        <v>95.85</v>
      </c>
      <c r="H118" s="5">
        <f>sales_report[[#This Row],[BUYING PRICE]]*sales_report[[#This Row],[QTY]]</f>
        <v>923</v>
      </c>
      <c r="I118" s="4">
        <f>sales_report[[#This Row],[SELLING PRICE]]*sales_report[[#This Row],[QTY]]</f>
        <v>1246.05</v>
      </c>
      <c r="J118" s="4">
        <f>sales_report[[#This Row],[SELLING VALUE]]-sales_report[[#This Row],[BUYING VALUE]]</f>
        <v>323.04999999999995</v>
      </c>
      <c r="K118" s="4">
        <f>sales_report[[#This Row],[PROFIT]]/sales_report[[#This Row],[QTY]]</f>
        <v>24.849999999999998</v>
      </c>
    </row>
    <row r="119" spans="1:11" x14ac:dyDescent="0.3">
      <c r="A119" s="6">
        <v>45044</v>
      </c>
      <c r="B119" t="s">
        <v>40</v>
      </c>
      <c r="C119">
        <v>4</v>
      </c>
      <c r="D119" t="s">
        <v>119</v>
      </c>
      <c r="E119" t="s">
        <v>120</v>
      </c>
      <c r="F119" s="5">
        <f>INDEX(catalogue[BUYING PRICE],MATCH('Sales Report'!B119,catalogue[PRODUCT ID],0))</f>
        <v>105</v>
      </c>
      <c r="G119" s="4">
        <f>INDEX(catalogue[SELLING PRICE],MATCH(sales_report[[#This Row],[PRODUCT ID]],catalogue[PRODUCT ID],0))</f>
        <v>148.05000000000001</v>
      </c>
      <c r="H119" s="5">
        <f>sales_report[[#This Row],[BUYING PRICE]]*sales_report[[#This Row],[QTY]]</f>
        <v>420</v>
      </c>
      <c r="I119" s="4">
        <f>sales_report[[#This Row],[SELLING PRICE]]*sales_report[[#This Row],[QTY]]</f>
        <v>592.20000000000005</v>
      </c>
      <c r="J119" s="4">
        <f>sales_report[[#This Row],[SELLING VALUE]]-sales_report[[#This Row],[BUYING VALUE]]</f>
        <v>172.20000000000005</v>
      </c>
      <c r="K119" s="4">
        <f>sales_report[[#This Row],[PROFIT]]/sales_report[[#This Row],[QTY]]</f>
        <v>43.050000000000011</v>
      </c>
    </row>
    <row r="120" spans="1:11" x14ac:dyDescent="0.3">
      <c r="A120" s="6">
        <v>45045</v>
      </c>
      <c r="B120" t="s">
        <v>113</v>
      </c>
      <c r="C120">
        <v>9</v>
      </c>
      <c r="D120" t="s">
        <v>120</v>
      </c>
      <c r="E120" t="s">
        <v>121</v>
      </c>
      <c r="F120" s="5">
        <f>INDEX(catalogue[BUYING PRICE],MATCH('Sales Report'!B120,catalogue[PRODUCT ID],0))</f>
        <v>12</v>
      </c>
      <c r="G120" s="4">
        <f>INDEX(catalogue[SELLING PRICE],MATCH(sales_report[[#This Row],[PRODUCT ID]],catalogue[PRODUCT ID],0))</f>
        <v>17.52</v>
      </c>
      <c r="H120" s="5">
        <f>sales_report[[#This Row],[BUYING PRICE]]*sales_report[[#This Row],[QTY]]</f>
        <v>108</v>
      </c>
      <c r="I120" s="4">
        <f>sales_report[[#This Row],[SELLING PRICE]]*sales_report[[#This Row],[QTY]]</f>
        <v>157.68</v>
      </c>
      <c r="J120" s="4">
        <f>sales_report[[#This Row],[SELLING VALUE]]-sales_report[[#This Row],[BUYING VALUE]]</f>
        <v>49.680000000000007</v>
      </c>
      <c r="K120" s="4">
        <f>sales_report[[#This Row],[PROFIT]]/sales_report[[#This Row],[QTY]]</f>
        <v>5.5200000000000005</v>
      </c>
    </row>
    <row r="121" spans="1:11" x14ac:dyDescent="0.3">
      <c r="A121" s="6">
        <v>45046</v>
      </c>
      <c r="B121" t="s">
        <v>10</v>
      </c>
      <c r="C121">
        <v>1</v>
      </c>
      <c r="D121" t="s">
        <v>122</v>
      </c>
      <c r="E121" t="s">
        <v>121</v>
      </c>
      <c r="F121" s="5">
        <f>INDEX(catalogue[BUYING PRICE],MATCH('Sales Report'!B121,catalogue[PRODUCT ID],0))</f>
        <v>105</v>
      </c>
      <c r="G121" s="4">
        <f>INDEX(catalogue[SELLING PRICE],MATCH(sales_report[[#This Row],[PRODUCT ID]],catalogue[PRODUCT ID],0))</f>
        <v>117.6</v>
      </c>
      <c r="H121" s="5">
        <f>sales_report[[#This Row],[BUYING PRICE]]*sales_report[[#This Row],[QTY]]</f>
        <v>105</v>
      </c>
      <c r="I121" s="4">
        <f>sales_report[[#This Row],[SELLING PRICE]]*sales_report[[#This Row],[QTY]]</f>
        <v>117.6</v>
      </c>
      <c r="J121" s="4">
        <f>sales_report[[#This Row],[SELLING VALUE]]-sales_report[[#This Row],[BUYING VALUE]]</f>
        <v>12.599999999999994</v>
      </c>
      <c r="K121" s="4">
        <f>sales_report[[#This Row],[PROFIT]]/sales_report[[#This Row],[QTY]]</f>
        <v>12.599999999999994</v>
      </c>
    </row>
    <row r="122" spans="1:11" x14ac:dyDescent="0.3">
      <c r="A122" s="6">
        <v>45047</v>
      </c>
      <c r="B122" t="s">
        <v>71</v>
      </c>
      <c r="C122">
        <v>3</v>
      </c>
      <c r="D122" t="s">
        <v>122</v>
      </c>
      <c r="E122" t="s">
        <v>120</v>
      </c>
      <c r="F122" s="5">
        <f>INDEX(catalogue[BUYING PRICE],MATCH('Sales Report'!B122,catalogue[PRODUCT ID],0))</f>
        <v>133</v>
      </c>
      <c r="G122" s="4">
        <f>INDEX(catalogue[SELLING PRICE],MATCH(sales_report[[#This Row],[PRODUCT ID]],catalogue[PRODUCT ID],0))</f>
        <v>194.18</v>
      </c>
      <c r="H122" s="5">
        <f>sales_report[[#This Row],[BUYING PRICE]]*sales_report[[#This Row],[QTY]]</f>
        <v>399</v>
      </c>
      <c r="I122" s="4">
        <f>sales_report[[#This Row],[SELLING PRICE]]*sales_report[[#This Row],[QTY]]</f>
        <v>582.54</v>
      </c>
      <c r="J122" s="4">
        <f>sales_report[[#This Row],[SELLING VALUE]]-sales_report[[#This Row],[BUYING VALUE]]</f>
        <v>183.53999999999996</v>
      </c>
      <c r="K122" s="4">
        <f>sales_report[[#This Row],[PROFIT]]/sales_report[[#This Row],[QTY]]</f>
        <v>61.179999999999986</v>
      </c>
    </row>
    <row r="123" spans="1:11" x14ac:dyDescent="0.3">
      <c r="A123" s="6">
        <v>45048</v>
      </c>
      <c r="B123" t="s">
        <v>101</v>
      </c>
      <c r="C123">
        <v>19</v>
      </c>
      <c r="D123" t="s">
        <v>120</v>
      </c>
      <c r="E123" t="s">
        <v>121</v>
      </c>
      <c r="F123" s="5">
        <f>INDEX(catalogue[BUYING PRICE],MATCH('Sales Report'!B123,catalogue[PRODUCT ID],0))</f>
        <v>124</v>
      </c>
      <c r="G123" s="4">
        <f>INDEX(catalogue[SELLING PRICE],MATCH(sales_report[[#This Row],[PRODUCT ID]],catalogue[PRODUCT ID],0))</f>
        <v>140.12</v>
      </c>
      <c r="H123" s="5">
        <f>sales_report[[#This Row],[BUYING PRICE]]*sales_report[[#This Row],[QTY]]</f>
        <v>2356</v>
      </c>
      <c r="I123" s="4">
        <f>sales_report[[#This Row],[SELLING PRICE]]*sales_report[[#This Row],[QTY]]</f>
        <v>2662.28</v>
      </c>
      <c r="J123" s="4">
        <f>sales_report[[#This Row],[SELLING VALUE]]-sales_report[[#This Row],[BUYING VALUE]]</f>
        <v>306.2800000000002</v>
      </c>
      <c r="K123" s="4">
        <f>sales_report[[#This Row],[PROFIT]]/sales_report[[#This Row],[QTY]]</f>
        <v>16.120000000000012</v>
      </c>
    </row>
    <row r="124" spans="1:11" x14ac:dyDescent="0.3">
      <c r="A124" s="6">
        <v>45049</v>
      </c>
      <c r="B124" t="s">
        <v>59</v>
      </c>
      <c r="C124">
        <v>6</v>
      </c>
      <c r="D124" t="s">
        <v>119</v>
      </c>
      <c r="E124" t="s">
        <v>121</v>
      </c>
      <c r="F124" s="5">
        <f>INDEX(catalogue[BUYING PRICE],MATCH('Sales Report'!B124,catalogue[PRODUCT ID],0))</f>
        <v>136</v>
      </c>
      <c r="G124" s="4">
        <f>INDEX(catalogue[SELLING PRICE],MATCH(sales_report[[#This Row],[PRODUCT ID]],catalogue[PRODUCT ID],0))</f>
        <v>153.68</v>
      </c>
      <c r="H124" s="5">
        <f>sales_report[[#This Row],[BUYING PRICE]]*sales_report[[#This Row],[QTY]]</f>
        <v>816</v>
      </c>
      <c r="I124" s="4">
        <f>sales_report[[#This Row],[SELLING PRICE]]*sales_report[[#This Row],[QTY]]</f>
        <v>922.08</v>
      </c>
      <c r="J124" s="4">
        <f>sales_report[[#This Row],[SELLING VALUE]]-sales_report[[#This Row],[BUYING VALUE]]</f>
        <v>106.08000000000004</v>
      </c>
      <c r="K124" s="4">
        <f>sales_report[[#This Row],[PROFIT]]/sales_report[[#This Row],[QTY]]</f>
        <v>17.680000000000007</v>
      </c>
    </row>
    <row r="125" spans="1:11" x14ac:dyDescent="0.3">
      <c r="A125" s="6">
        <v>45050</v>
      </c>
      <c r="B125" t="s">
        <v>32</v>
      </c>
      <c r="C125">
        <v>2</v>
      </c>
      <c r="D125" t="s">
        <v>119</v>
      </c>
      <c r="E125" t="s">
        <v>120</v>
      </c>
      <c r="F125" s="5">
        <f>INDEX(catalogue[BUYING PRICE],MATCH('Sales Report'!B125,catalogue[PRODUCT ID],0))</f>
        <v>136</v>
      </c>
      <c r="G125" s="4">
        <f>INDEX(catalogue[SELLING PRICE],MATCH(sales_report[[#This Row],[PRODUCT ID]],catalogue[PRODUCT ID],0))</f>
        <v>179.52</v>
      </c>
      <c r="H125" s="5">
        <f>sales_report[[#This Row],[BUYING PRICE]]*sales_report[[#This Row],[QTY]]</f>
        <v>272</v>
      </c>
      <c r="I125" s="4">
        <f>sales_report[[#This Row],[SELLING PRICE]]*sales_report[[#This Row],[QTY]]</f>
        <v>359.04</v>
      </c>
      <c r="J125" s="4">
        <f>sales_report[[#This Row],[SELLING VALUE]]-sales_report[[#This Row],[BUYING VALUE]]</f>
        <v>87.04000000000002</v>
      </c>
      <c r="K125" s="4">
        <f>sales_report[[#This Row],[PROFIT]]/sales_report[[#This Row],[QTY]]</f>
        <v>43.52000000000001</v>
      </c>
    </row>
    <row r="126" spans="1:11" x14ac:dyDescent="0.3">
      <c r="A126" s="6">
        <v>45051</v>
      </c>
      <c r="B126" t="s">
        <v>42</v>
      </c>
      <c r="C126">
        <v>14</v>
      </c>
      <c r="D126" t="s">
        <v>120</v>
      </c>
      <c r="E126" t="s">
        <v>121</v>
      </c>
      <c r="F126" s="5">
        <f>INDEX(catalogue[BUYING PRICE],MATCH('Sales Report'!B126,catalogue[PRODUCT ID],0))</f>
        <v>44</v>
      </c>
      <c r="G126" s="4">
        <f>INDEX(catalogue[SELLING PRICE],MATCH(sales_report[[#This Row],[PRODUCT ID]],catalogue[PRODUCT ID],0))</f>
        <v>72.599999999999994</v>
      </c>
      <c r="H126" s="5">
        <f>sales_report[[#This Row],[BUYING PRICE]]*sales_report[[#This Row],[QTY]]</f>
        <v>616</v>
      </c>
      <c r="I126" s="4">
        <f>sales_report[[#This Row],[SELLING PRICE]]*sales_report[[#This Row],[QTY]]</f>
        <v>1016.3999999999999</v>
      </c>
      <c r="J126" s="4">
        <f>sales_report[[#This Row],[SELLING VALUE]]-sales_report[[#This Row],[BUYING VALUE]]</f>
        <v>400.39999999999986</v>
      </c>
      <c r="K126" s="4">
        <f>sales_report[[#This Row],[PROFIT]]/sales_report[[#This Row],[QTY]]</f>
        <v>28.599999999999991</v>
      </c>
    </row>
    <row r="127" spans="1:11" x14ac:dyDescent="0.3">
      <c r="A127" s="6">
        <v>45052</v>
      </c>
      <c r="B127" t="s">
        <v>88</v>
      </c>
      <c r="C127">
        <v>13</v>
      </c>
      <c r="D127" t="s">
        <v>119</v>
      </c>
      <c r="E127" t="s">
        <v>120</v>
      </c>
      <c r="F127" s="5">
        <f>INDEX(catalogue[BUYING PRICE],MATCH('Sales Report'!B127,catalogue[PRODUCT ID],0))</f>
        <v>63</v>
      </c>
      <c r="G127" s="4">
        <f>INDEX(catalogue[SELLING PRICE],MATCH(sales_report[[#This Row],[PRODUCT ID]],catalogue[PRODUCT ID],0))</f>
        <v>69.3</v>
      </c>
      <c r="H127" s="5">
        <f>sales_report[[#This Row],[BUYING PRICE]]*sales_report[[#This Row],[QTY]]</f>
        <v>819</v>
      </c>
      <c r="I127" s="4">
        <f>sales_report[[#This Row],[SELLING PRICE]]*sales_report[[#This Row],[QTY]]</f>
        <v>900.9</v>
      </c>
      <c r="J127" s="4">
        <f>sales_report[[#This Row],[SELLING VALUE]]-sales_report[[#This Row],[BUYING VALUE]]</f>
        <v>81.899999999999977</v>
      </c>
      <c r="K127" s="4">
        <f>sales_report[[#This Row],[PROFIT]]/sales_report[[#This Row],[QTY]]</f>
        <v>6.299999999999998</v>
      </c>
    </row>
    <row r="128" spans="1:11" x14ac:dyDescent="0.3">
      <c r="A128" s="6">
        <v>45053</v>
      </c>
      <c r="B128" t="s">
        <v>27</v>
      </c>
      <c r="C128">
        <v>8</v>
      </c>
      <c r="D128" t="s">
        <v>119</v>
      </c>
      <c r="E128" t="s">
        <v>121</v>
      </c>
      <c r="F128" s="5">
        <f>INDEX(catalogue[BUYING PRICE],MATCH('Sales Report'!B128,catalogue[PRODUCT ID],0))</f>
        <v>10</v>
      </c>
      <c r="G128" s="4">
        <f>INDEX(catalogue[SELLING PRICE],MATCH(sales_report[[#This Row],[PRODUCT ID]],catalogue[PRODUCT ID],0))</f>
        <v>13.5</v>
      </c>
      <c r="H128" s="5">
        <f>sales_report[[#This Row],[BUYING PRICE]]*sales_report[[#This Row],[QTY]]</f>
        <v>80</v>
      </c>
      <c r="I128" s="4">
        <f>sales_report[[#This Row],[SELLING PRICE]]*sales_report[[#This Row],[QTY]]</f>
        <v>108</v>
      </c>
      <c r="J128" s="4">
        <f>sales_report[[#This Row],[SELLING VALUE]]-sales_report[[#This Row],[BUYING VALUE]]</f>
        <v>28</v>
      </c>
      <c r="K128" s="4">
        <f>sales_report[[#This Row],[PROFIT]]/sales_report[[#This Row],[QTY]]</f>
        <v>3.5</v>
      </c>
    </row>
    <row r="129" spans="1:11" x14ac:dyDescent="0.3">
      <c r="A129" s="6">
        <v>45054</v>
      </c>
      <c r="B129" t="s">
        <v>67</v>
      </c>
      <c r="C129">
        <v>20</v>
      </c>
      <c r="D129" t="s">
        <v>120</v>
      </c>
      <c r="E129" t="s">
        <v>120</v>
      </c>
      <c r="F129" s="5">
        <f>INDEX(catalogue[BUYING PRICE],MATCH('Sales Report'!B129,catalogue[PRODUCT ID],0))</f>
        <v>44</v>
      </c>
      <c r="G129" s="4">
        <f>INDEX(catalogue[SELLING PRICE],MATCH(sales_report[[#This Row],[PRODUCT ID]],catalogue[PRODUCT ID],0))</f>
        <v>48.4</v>
      </c>
      <c r="H129" s="5">
        <f>sales_report[[#This Row],[BUYING PRICE]]*sales_report[[#This Row],[QTY]]</f>
        <v>880</v>
      </c>
      <c r="I129" s="4">
        <f>sales_report[[#This Row],[SELLING PRICE]]*sales_report[[#This Row],[QTY]]</f>
        <v>968</v>
      </c>
      <c r="J129" s="4">
        <f>sales_report[[#This Row],[SELLING VALUE]]-sales_report[[#This Row],[BUYING VALUE]]</f>
        <v>88</v>
      </c>
      <c r="K129" s="4">
        <f>sales_report[[#This Row],[PROFIT]]/sales_report[[#This Row],[QTY]]</f>
        <v>4.4000000000000004</v>
      </c>
    </row>
    <row r="130" spans="1:11" x14ac:dyDescent="0.3">
      <c r="A130" s="6">
        <v>45055</v>
      </c>
      <c r="B130" t="s">
        <v>61</v>
      </c>
      <c r="C130">
        <v>18</v>
      </c>
      <c r="D130" t="s">
        <v>122</v>
      </c>
      <c r="E130" t="s">
        <v>121</v>
      </c>
      <c r="F130" s="5">
        <f>INDEX(catalogue[BUYING PRICE],MATCH('Sales Report'!B130,catalogue[PRODUCT ID],0))</f>
        <v>12</v>
      </c>
      <c r="G130" s="4">
        <f>INDEX(catalogue[SELLING PRICE],MATCH(sales_report[[#This Row],[PRODUCT ID]],catalogue[PRODUCT ID],0))</f>
        <v>16.920000000000002</v>
      </c>
      <c r="H130" s="5">
        <f>sales_report[[#This Row],[BUYING PRICE]]*sales_report[[#This Row],[QTY]]</f>
        <v>216</v>
      </c>
      <c r="I130" s="4">
        <f>sales_report[[#This Row],[SELLING PRICE]]*sales_report[[#This Row],[QTY]]</f>
        <v>304.56000000000006</v>
      </c>
      <c r="J130" s="4">
        <f>sales_report[[#This Row],[SELLING VALUE]]-sales_report[[#This Row],[BUYING VALUE]]</f>
        <v>88.560000000000059</v>
      </c>
      <c r="K130" s="4">
        <f>sales_report[[#This Row],[PROFIT]]/sales_report[[#This Row],[QTY]]</f>
        <v>4.9200000000000035</v>
      </c>
    </row>
    <row r="131" spans="1:11" x14ac:dyDescent="0.3">
      <c r="A131" s="6">
        <v>45056</v>
      </c>
      <c r="B131" t="s">
        <v>6</v>
      </c>
      <c r="C131">
        <v>13</v>
      </c>
      <c r="D131" t="s">
        <v>122</v>
      </c>
      <c r="E131" t="s">
        <v>121</v>
      </c>
      <c r="F131" s="5">
        <f>INDEX(catalogue[BUYING PRICE],MATCH('Sales Report'!B131,catalogue[PRODUCT ID],0))</f>
        <v>98</v>
      </c>
      <c r="G131" s="4">
        <f>INDEX(catalogue[SELLING PRICE],MATCH(sales_report[[#This Row],[PRODUCT ID]],catalogue[PRODUCT ID],0))</f>
        <v>129.36000000000001</v>
      </c>
      <c r="H131" s="5">
        <f>sales_report[[#This Row],[BUYING PRICE]]*sales_report[[#This Row],[QTY]]</f>
        <v>1274</v>
      </c>
      <c r="I131" s="4">
        <f>sales_report[[#This Row],[SELLING PRICE]]*sales_report[[#This Row],[QTY]]</f>
        <v>1681.6800000000003</v>
      </c>
      <c r="J131" s="4">
        <f>sales_report[[#This Row],[SELLING VALUE]]-sales_report[[#This Row],[BUYING VALUE]]</f>
        <v>407.68000000000029</v>
      </c>
      <c r="K131" s="4">
        <f>sales_report[[#This Row],[PROFIT]]/sales_report[[#This Row],[QTY]]</f>
        <v>31.360000000000021</v>
      </c>
    </row>
    <row r="132" spans="1:11" x14ac:dyDescent="0.3">
      <c r="A132" s="6">
        <v>45057</v>
      </c>
      <c r="B132" t="s">
        <v>99</v>
      </c>
      <c r="C132">
        <v>20</v>
      </c>
      <c r="D132" t="s">
        <v>120</v>
      </c>
      <c r="E132" t="s">
        <v>120</v>
      </c>
      <c r="F132" s="5">
        <f>INDEX(catalogue[BUYING PRICE],MATCH('Sales Report'!B132,catalogue[PRODUCT ID],0))</f>
        <v>133</v>
      </c>
      <c r="G132" s="4">
        <f>INDEX(catalogue[SELLING PRICE],MATCH(sales_report[[#This Row],[PRODUCT ID]],catalogue[PRODUCT ID],0))</f>
        <v>151.62</v>
      </c>
      <c r="H132" s="5">
        <f>sales_report[[#This Row],[BUYING PRICE]]*sales_report[[#This Row],[QTY]]</f>
        <v>2660</v>
      </c>
      <c r="I132" s="4">
        <f>sales_report[[#This Row],[SELLING PRICE]]*sales_report[[#This Row],[QTY]]</f>
        <v>3032.4</v>
      </c>
      <c r="J132" s="4">
        <f>sales_report[[#This Row],[SELLING VALUE]]-sales_report[[#This Row],[BUYING VALUE]]</f>
        <v>372.40000000000009</v>
      </c>
      <c r="K132" s="4">
        <f>sales_report[[#This Row],[PROFIT]]/sales_report[[#This Row],[QTY]]</f>
        <v>18.620000000000005</v>
      </c>
    </row>
    <row r="133" spans="1:11" x14ac:dyDescent="0.3">
      <c r="A133" s="6">
        <v>45058</v>
      </c>
      <c r="B133" t="s">
        <v>96</v>
      </c>
      <c r="C133">
        <v>8</v>
      </c>
      <c r="D133" t="s">
        <v>119</v>
      </c>
      <c r="E133" t="s">
        <v>121</v>
      </c>
      <c r="F133" s="5">
        <f>INDEX(catalogue[BUYING PRICE],MATCH('Sales Report'!B133,catalogue[PRODUCT ID],0))</f>
        <v>71</v>
      </c>
      <c r="G133" s="4">
        <f>INDEX(catalogue[SELLING PRICE],MATCH(sales_report[[#This Row],[PRODUCT ID]],catalogue[PRODUCT ID],0))</f>
        <v>79.52</v>
      </c>
      <c r="H133" s="5">
        <f>sales_report[[#This Row],[BUYING PRICE]]*sales_report[[#This Row],[QTY]]</f>
        <v>568</v>
      </c>
      <c r="I133" s="4">
        <f>sales_report[[#This Row],[SELLING PRICE]]*sales_report[[#This Row],[QTY]]</f>
        <v>636.16</v>
      </c>
      <c r="J133" s="4">
        <f>sales_report[[#This Row],[SELLING VALUE]]-sales_report[[#This Row],[BUYING VALUE]]</f>
        <v>68.159999999999968</v>
      </c>
      <c r="K133" s="4">
        <f>sales_report[[#This Row],[PROFIT]]/sales_report[[#This Row],[QTY]]</f>
        <v>8.519999999999996</v>
      </c>
    </row>
    <row r="134" spans="1:11" x14ac:dyDescent="0.3">
      <c r="A134" s="6">
        <v>45059</v>
      </c>
      <c r="B134" t="s">
        <v>109</v>
      </c>
      <c r="C134">
        <v>1</v>
      </c>
      <c r="D134" t="s">
        <v>119</v>
      </c>
      <c r="E134" t="s">
        <v>121</v>
      </c>
      <c r="F134" s="5">
        <f>INDEX(catalogue[BUYING PRICE],MATCH('Sales Report'!B134,catalogue[PRODUCT ID],0))</f>
        <v>123</v>
      </c>
      <c r="G134" s="4">
        <f>INDEX(catalogue[SELLING PRICE],MATCH(sales_report[[#This Row],[PRODUCT ID]],catalogue[PRODUCT ID],0))</f>
        <v>135.30000000000001</v>
      </c>
      <c r="H134" s="5">
        <f>sales_report[[#This Row],[BUYING PRICE]]*sales_report[[#This Row],[QTY]]</f>
        <v>123</v>
      </c>
      <c r="I134" s="4">
        <f>sales_report[[#This Row],[SELLING PRICE]]*sales_report[[#This Row],[QTY]]</f>
        <v>135.30000000000001</v>
      </c>
      <c r="J134" s="4">
        <f>sales_report[[#This Row],[SELLING VALUE]]-sales_report[[#This Row],[BUYING VALUE]]</f>
        <v>12.300000000000011</v>
      </c>
      <c r="K134" s="4">
        <f>sales_report[[#This Row],[PROFIT]]/sales_report[[#This Row],[QTY]]</f>
        <v>12.300000000000011</v>
      </c>
    </row>
    <row r="135" spans="1:11" x14ac:dyDescent="0.3">
      <c r="A135" s="6">
        <v>45060</v>
      </c>
      <c r="B135" t="s">
        <v>61</v>
      </c>
      <c r="C135">
        <v>13</v>
      </c>
      <c r="D135" t="s">
        <v>120</v>
      </c>
      <c r="E135" t="s">
        <v>120</v>
      </c>
      <c r="F135" s="5">
        <f>INDEX(catalogue[BUYING PRICE],MATCH('Sales Report'!B135,catalogue[PRODUCT ID],0))</f>
        <v>12</v>
      </c>
      <c r="G135" s="4">
        <f>INDEX(catalogue[SELLING PRICE],MATCH(sales_report[[#This Row],[PRODUCT ID]],catalogue[PRODUCT ID],0))</f>
        <v>16.920000000000002</v>
      </c>
      <c r="H135" s="5">
        <f>sales_report[[#This Row],[BUYING PRICE]]*sales_report[[#This Row],[QTY]]</f>
        <v>156</v>
      </c>
      <c r="I135" s="4">
        <f>sales_report[[#This Row],[SELLING PRICE]]*sales_report[[#This Row],[QTY]]</f>
        <v>219.96000000000004</v>
      </c>
      <c r="J135" s="4">
        <f>sales_report[[#This Row],[SELLING VALUE]]-sales_report[[#This Row],[BUYING VALUE]]</f>
        <v>63.960000000000036</v>
      </c>
      <c r="K135" s="4">
        <f>sales_report[[#This Row],[PROFIT]]/sales_report[[#This Row],[QTY]]</f>
        <v>4.9200000000000026</v>
      </c>
    </row>
    <row r="136" spans="1:11" x14ac:dyDescent="0.3">
      <c r="A136" s="6">
        <v>45061</v>
      </c>
      <c r="B136" t="s">
        <v>90</v>
      </c>
      <c r="C136">
        <v>17</v>
      </c>
      <c r="D136" t="s">
        <v>119</v>
      </c>
      <c r="E136" t="s">
        <v>121</v>
      </c>
      <c r="F136" s="5">
        <f>INDEX(catalogue[BUYING PRICE],MATCH('Sales Report'!B136,catalogue[PRODUCT ID],0))</f>
        <v>98</v>
      </c>
      <c r="G136" s="4">
        <f>INDEX(catalogue[SELLING PRICE],MATCH(sales_report[[#This Row],[PRODUCT ID]],catalogue[PRODUCT ID],0))</f>
        <v>132.30000000000001</v>
      </c>
      <c r="H136" s="5">
        <f>sales_report[[#This Row],[BUYING PRICE]]*sales_report[[#This Row],[QTY]]</f>
        <v>1666</v>
      </c>
      <c r="I136" s="4">
        <f>sales_report[[#This Row],[SELLING PRICE]]*sales_report[[#This Row],[QTY]]</f>
        <v>2249.1000000000004</v>
      </c>
      <c r="J136" s="4">
        <f>sales_report[[#This Row],[SELLING VALUE]]-sales_report[[#This Row],[BUYING VALUE]]</f>
        <v>583.10000000000036</v>
      </c>
      <c r="K136" s="4">
        <f>sales_report[[#This Row],[PROFIT]]/sales_report[[#This Row],[QTY]]</f>
        <v>34.300000000000018</v>
      </c>
    </row>
    <row r="137" spans="1:11" x14ac:dyDescent="0.3">
      <c r="A137" s="6">
        <v>45062</v>
      </c>
      <c r="B137" t="s">
        <v>46</v>
      </c>
      <c r="C137">
        <v>6</v>
      </c>
      <c r="D137" t="s">
        <v>119</v>
      </c>
      <c r="E137" t="s">
        <v>120</v>
      </c>
      <c r="F137" s="5">
        <f>INDEX(catalogue[BUYING PRICE],MATCH('Sales Report'!B137,catalogue[PRODUCT ID],0))</f>
        <v>133</v>
      </c>
      <c r="G137" s="4">
        <f>INDEX(catalogue[SELLING PRICE],MATCH(sales_report[[#This Row],[PRODUCT ID]],catalogue[PRODUCT ID],0))</f>
        <v>146.30000000000001</v>
      </c>
      <c r="H137" s="5">
        <f>sales_report[[#This Row],[BUYING PRICE]]*sales_report[[#This Row],[QTY]]</f>
        <v>798</v>
      </c>
      <c r="I137" s="4">
        <f>sales_report[[#This Row],[SELLING PRICE]]*sales_report[[#This Row],[QTY]]</f>
        <v>877.80000000000007</v>
      </c>
      <c r="J137" s="4">
        <f>sales_report[[#This Row],[SELLING VALUE]]-sales_report[[#This Row],[BUYING VALUE]]</f>
        <v>79.800000000000068</v>
      </c>
      <c r="K137" s="4">
        <f>sales_report[[#This Row],[PROFIT]]/sales_report[[#This Row],[QTY]]</f>
        <v>13.300000000000011</v>
      </c>
    </row>
    <row r="138" spans="1:11" x14ac:dyDescent="0.3">
      <c r="A138" s="6">
        <v>45063</v>
      </c>
      <c r="B138" t="s">
        <v>15</v>
      </c>
      <c r="C138">
        <v>2</v>
      </c>
      <c r="D138" t="s">
        <v>120</v>
      </c>
      <c r="E138" t="s">
        <v>121</v>
      </c>
      <c r="F138" s="5">
        <f>INDEX(catalogue[BUYING PRICE],MATCH('Sales Report'!B138,catalogue[PRODUCT ID],0))</f>
        <v>71</v>
      </c>
      <c r="G138" s="4">
        <f>INDEX(catalogue[SELLING PRICE],MATCH(sales_report[[#This Row],[PRODUCT ID]],catalogue[PRODUCT ID],0))</f>
        <v>80.23</v>
      </c>
      <c r="H138" s="5">
        <f>sales_report[[#This Row],[BUYING PRICE]]*sales_report[[#This Row],[QTY]]</f>
        <v>142</v>
      </c>
      <c r="I138" s="4">
        <f>sales_report[[#This Row],[SELLING PRICE]]*sales_report[[#This Row],[QTY]]</f>
        <v>160.46</v>
      </c>
      <c r="J138" s="4">
        <f>sales_report[[#This Row],[SELLING VALUE]]-sales_report[[#This Row],[BUYING VALUE]]</f>
        <v>18.460000000000008</v>
      </c>
      <c r="K138" s="4">
        <f>sales_report[[#This Row],[PROFIT]]/sales_report[[#This Row],[QTY]]</f>
        <v>9.230000000000004</v>
      </c>
    </row>
    <row r="139" spans="1:11" x14ac:dyDescent="0.3">
      <c r="A139" s="6">
        <v>45064</v>
      </c>
      <c r="B139" t="s">
        <v>109</v>
      </c>
      <c r="C139">
        <v>9</v>
      </c>
      <c r="D139" t="s">
        <v>122</v>
      </c>
      <c r="E139" t="s">
        <v>120</v>
      </c>
      <c r="F139" s="5">
        <f>INDEX(catalogue[BUYING PRICE],MATCH('Sales Report'!B139,catalogue[PRODUCT ID],0))</f>
        <v>123</v>
      </c>
      <c r="G139" s="4">
        <f>INDEX(catalogue[SELLING PRICE],MATCH(sales_report[[#This Row],[PRODUCT ID]],catalogue[PRODUCT ID],0))</f>
        <v>135.30000000000001</v>
      </c>
      <c r="H139" s="5">
        <f>sales_report[[#This Row],[BUYING PRICE]]*sales_report[[#This Row],[QTY]]</f>
        <v>1107</v>
      </c>
      <c r="I139" s="4">
        <f>sales_report[[#This Row],[SELLING PRICE]]*sales_report[[#This Row],[QTY]]</f>
        <v>1217.7</v>
      </c>
      <c r="J139" s="4">
        <f>sales_report[[#This Row],[SELLING VALUE]]-sales_report[[#This Row],[BUYING VALUE]]</f>
        <v>110.70000000000005</v>
      </c>
      <c r="K139" s="4">
        <f>sales_report[[#This Row],[PROFIT]]/sales_report[[#This Row],[QTY]]</f>
        <v>12.300000000000004</v>
      </c>
    </row>
    <row r="140" spans="1:11" x14ac:dyDescent="0.3">
      <c r="A140" s="6">
        <v>45065</v>
      </c>
      <c r="B140" t="s">
        <v>109</v>
      </c>
      <c r="C140">
        <v>11</v>
      </c>
      <c r="D140" t="s">
        <v>122</v>
      </c>
      <c r="E140" t="s">
        <v>121</v>
      </c>
      <c r="F140" s="5">
        <f>INDEX(catalogue[BUYING PRICE],MATCH('Sales Report'!B140,catalogue[PRODUCT ID],0))</f>
        <v>123</v>
      </c>
      <c r="G140" s="4">
        <f>INDEX(catalogue[SELLING PRICE],MATCH(sales_report[[#This Row],[PRODUCT ID]],catalogue[PRODUCT ID],0))</f>
        <v>135.30000000000001</v>
      </c>
      <c r="H140" s="5">
        <f>sales_report[[#This Row],[BUYING PRICE]]*sales_report[[#This Row],[QTY]]</f>
        <v>1353</v>
      </c>
      <c r="I140" s="4">
        <f>sales_report[[#This Row],[SELLING PRICE]]*sales_report[[#This Row],[QTY]]</f>
        <v>1488.3000000000002</v>
      </c>
      <c r="J140" s="4">
        <f>sales_report[[#This Row],[SELLING VALUE]]-sales_report[[#This Row],[BUYING VALUE]]</f>
        <v>135.30000000000018</v>
      </c>
      <c r="K140" s="4">
        <f>sales_report[[#This Row],[PROFIT]]/sales_report[[#This Row],[QTY]]</f>
        <v>12.300000000000017</v>
      </c>
    </row>
    <row r="141" spans="1:11" x14ac:dyDescent="0.3">
      <c r="A141" s="6">
        <v>45066</v>
      </c>
      <c r="B141" t="s">
        <v>34</v>
      </c>
      <c r="C141">
        <v>7</v>
      </c>
      <c r="D141" t="s">
        <v>120</v>
      </c>
      <c r="E141" t="s">
        <v>121</v>
      </c>
      <c r="F141" s="5">
        <f>INDEX(catalogue[BUYING PRICE],MATCH('Sales Report'!B141,catalogue[PRODUCT ID],0))</f>
        <v>12</v>
      </c>
      <c r="G141" s="4">
        <f>INDEX(catalogue[SELLING PRICE],MATCH(sales_report[[#This Row],[PRODUCT ID]],catalogue[PRODUCT ID],0))</f>
        <v>13.44</v>
      </c>
      <c r="H141" s="5">
        <f>sales_report[[#This Row],[BUYING PRICE]]*sales_report[[#This Row],[QTY]]</f>
        <v>84</v>
      </c>
      <c r="I141" s="4">
        <f>sales_report[[#This Row],[SELLING PRICE]]*sales_report[[#This Row],[QTY]]</f>
        <v>94.08</v>
      </c>
      <c r="J141" s="4">
        <f>sales_report[[#This Row],[SELLING VALUE]]-sales_report[[#This Row],[BUYING VALUE]]</f>
        <v>10.079999999999998</v>
      </c>
      <c r="K141" s="4">
        <f>sales_report[[#This Row],[PROFIT]]/sales_report[[#This Row],[QTY]]</f>
        <v>1.4399999999999997</v>
      </c>
    </row>
    <row r="142" spans="1:11" x14ac:dyDescent="0.3">
      <c r="A142" s="6">
        <v>45067</v>
      </c>
      <c r="B142" t="s">
        <v>65</v>
      </c>
      <c r="C142">
        <v>6</v>
      </c>
      <c r="D142" t="s">
        <v>119</v>
      </c>
      <c r="E142" t="s">
        <v>120</v>
      </c>
      <c r="F142" s="5">
        <f>INDEX(catalogue[BUYING PRICE],MATCH('Sales Report'!B142,catalogue[PRODUCT ID],0))</f>
        <v>105</v>
      </c>
      <c r="G142" s="4">
        <f>INDEX(catalogue[SELLING PRICE],MATCH(sales_report[[#This Row],[PRODUCT ID]],catalogue[PRODUCT ID],0))</f>
        <v>117.6</v>
      </c>
      <c r="H142" s="5">
        <f>sales_report[[#This Row],[BUYING PRICE]]*sales_report[[#This Row],[QTY]]</f>
        <v>630</v>
      </c>
      <c r="I142" s="4">
        <f>sales_report[[#This Row],[SELLING PRICE]]*sales_report[[#This Row],[QTY]]</f>
        <v>705.59999999999991</v>
      </c>
      <c r="J142" s="4">
        <f>sales_report[[#This Row],[SELLING VALUE]]-sales_report[[#This Row],[BUYING VALUE]]</f>
        <v>75.599999999999909</v>
      </c>
      <c r="K142" s="4">
        <f>sales_report[[#This Row],[PROFIT]]/sales_report[[#This Row],[QTY]]</f>
        <v>12.599999999999985</v>
      </c>
    </row>
    <row r="143" spans="1:11" x14ac:dyDescent="0.3">
      <c r="A143" s="6">
        <v>45068</v>
      </c>
      <c r="B143" t="s">
        <v>55</v>
      </c>
      <c r="C143">
        <v>20</v>
      </c>
      <c r="D143" t="s">
        <v>119</v>
      </c>
      <c r="E143" t="s">
        <v>121</v>
      </c>
      <c r="F143" s="5">
        <f>INDEX(catalogue[BUYING PRICE],MATCH('Sales Report'!B143,catalogue[PRODUCT ID],0))</f>
        <v>10</v>
      </c>
      <c r="G143" s="4">
        <f>INDEX(catalogue[SELLING PRICE],MATCH(sales_report[[#This Row],[PRODUCT ID]],catalogue[PRODUCT ID],0))</f>
        <v>11.2</v>
      </c>
      <c r="H143" s="5">
        <f>sales_report[[#This Row],[BUYING PRICE]]*sales_report[[#This Row],[QTY]]</f>
        <v>200</v>
      </c>
      <c r="I143" s="4">
        <f>sales_report[[#This Row],[SELLING PRICE]]*sales_report[[#This Row],[QTY]]</f>
        <v>224</v>
      </c>
      <c r="J143" s="4">
        <f>sales_report[[#This Row],[SELLING VALUE]]-sales_report[[#This Row],[BUYING VALUE]]</f>
        <v>24</v>
      </c>
      <c r="K143" s="4">
        <f>sales_report[[#This Row],[PROFIT]]/sales_report[[#This Row],[QTY]]</f>
        <v>1.2</v>
      </c>
    </row>
    <row r="144" spans="1:11" x14ac:dyDescent="0.3">
      <c r="A144" s="6">
        <v>45069</v>
      </c>
      <c r="B144" t="s">
        <v>101</v>
      </c>
      <c r="C144">
        <v>13</v>
      </c>
      <c r="D144" t="s">
        <v>120</v>
      </c>
      <c r="E144" t="s">
        <v>121</v>
      </c>
      <c r="F144" s="5">
        <f>INDEX(catalogue[BUYING PRICE],MATCH('Sales Report'!B144,catalogue[PRODUCT ID],0))</f>
        <v>124</v>
      </c>
      <c r="G144" s="4">
        <f>INDEX(catalogue[SELLING PRICE],MATCH(sales_report[[#This Row],[PRODUCT ID]],catalogue[PRODUCT ID],0))</f>
        <v>140.12</v>
      </c>
      <c r="H144" s="5">
        <f>sales_report[[#This Row],[BUYING PRICE]]*sales_report[[#This Row],[QTY]]</f>
        <v>1612</v>
      </c>
      <c r="I144" s="4">
        <f>sales_report[[#This Row],[SELLING PRICE]]*sales_report[[#This Row],[QTY]]</f>
        <v>1821.56</v>
      </c>
      <c r="J144" s="4">
        <f>sales_report[[#This Row],[SELLING VALUE]]-sales_report[[#This Row],[BUYING VALUE]]</f>
        <v>209.55999999999995</v>
      </c>
      <c r="K144" s="4">
        <f>sales_report[[#This Row],[PROFIT]]/sales_report[[#This Row],[QTY]]</f>
        <v>16.119999999999997</v>
      </c>
    </row>
    <row r="145" spans="1:11" x14ac:dyDescent="0.3">
      <c r="A145" s="6">
        <v>45070</v>
      </c>
      <c r="B145" t="s">
        <v>107</v>
      </c>
      <c r="C145">
        <v>1</v>
      </c>
      <c r="D145" t="s">
        <v>119</v>
      </c>
      <c r="E145" t="s">
        <v>120</v>
      </c>
      <c r="F145" s="5">
        <f>INDEX(catalogue[BUYING PRICE],MATCH('Sales Report'!B145,catalogue[PRODUCT ID],0))</f>
        <v>10</v>
      </c>
      <c r="G145" s="4">
        <f>INDEX(catalogue[SELLING PRICE],MATCH(sales_report[[#This Row],[PRODUCT ID]],catalogue[PRODUCT ID],0))</f>
        <v>11.2</v>
      </c>
      <c r="H145" s="5">
        <f>sales_report[[#This Row],[BUYING PRICE]]*sales_report[[#This Row],[QTY]]</f>
        <v>10</v>
      </c>
      <c r="I145" s="4">
        <f>sales_report[[#This Row],[SELLING PRICE]]*sales_report[[#This Row],[QTY]]</f>
        <v>11.2</v>
      </c>
      <c r="J145" s="4">
        <f>sales_report[[#This Row],[SELLING VALUE]]-sales_report[[#This Row],[BUYING VALUE]]</f>
        <v>1.1999999999999993</v>
      </c>
      <c r="K145" s="4">
        <f>sales_report[[#This Row],[PROFIT]]/sales_report[[#This Row],[QTY]]</f>
        <v>1.1999999999999993</v>
      </c>
    </row>
    <row r="146" spans="1:11" x14ac:dyDescent="0.3">
      <c r="A146" s="6">
        <v>45071</v>
      </c>
      <c r="B146" t="s">
        <v>15</v>
      </c>
      <c r="C146">
        <v>8</v>
      </c>
      <c r="D146" t="s">
        <v>119</v>
      </c>
      <c r="E146" t="s">
        <v>121</v>
      </c>
      <c r="F146" s="5">
        <f>INDEX(catalogue[BUYING PRICE],MATCH('Sales Report'!B146,catalogue[PRODUCT ID],0))</f>
        <v>71</v>
      </c>
      <c r="G146" s="4">
        <f>INDEX(catalogue[SELLING PRICE],MATCH(sales_report[[#This Row],[PRODUCT ID]],catalogue[PRODUCT ID],0))</f>
        <v>80.23</v>
      </c>
      <c r="H146" s="5">
        <f>sales_report[[#This Row],[BUYING PRICE]]*sales_report[[#This Row],[QTY]]</f>
        <v>568</v>
      </c>
      <c r="I146" s="4">
        <f>sales_report[[#This Row],[SELLING PRICE]]*sales_report[[#This Row],[QTY]]</f>
        <v>641.84</v>
      </c>
      <c r="J146" s="4">
        <f>sales_report[[#This Row],[SELLING VALUE]]-sales_report[[#This Row],[BUYING VALUE]]</f>
        <v>73.840000000000032</v>
      </c>
      <c r="K146" s="4">
        <f>sales_report[[#This Row],[PROFIT]]/sales_report[[#This Row],[QTY]]</f>
        <v>9.230000000000004</v>
      </c>
    </row>
    <row r="147" spans="1:11" x14ac:dyDescent="0.3">
      <c r="A147" s="6">
        <v>45072</v>
      </c>
      <c r="B147" t="s">
        <v>84</v>
      </c>
      <c r="C147">
        <v>7</v>
      </c>
      <c r="D147" t="s">
        <v>120</v>
      </c>
      <c r="E147" t="s">
        <v>120</v>
      </c>
      <c r="F147" s="5">
        <f>INDEX(catalogue[BUYING PRICE],MATCH('Sales Report'!B147,catalogue[PRODUCT ID],0))</f>
        <v>136</v>
      </c>
      <c r="G147" s="4">
        <f>INDEX(catalogue[SELLING PRICE],MATCH(sales_report[[#This Row],[PRODUCT ID]],catalogue[PRODUCT ID],0))</f>
        <v>224.4</v>
      </c>
      <c r="H147" s="5">
        <f>sales_report[[#This Row],[BUYING PRICE]]*sales_report[[#This Row],[QTY]]</f>
        <v>952</v>
      </c>
      <c r="I147" s="4">
        <f>sales_report[[#This Row],[SELLING PRICE]]*sales_report[[#This Row],[QTY]]</f>
        <v>1570.8</v>
      </c>
      <c r="J147" s="4">
        <f>sales_report[[#This Row],[SELLING VALUE]]-sales_report[[#This Row],[BUYING VALUE]]</f>
        <v>618.79999999999995</v>
      </c>
      <c r="K147" s="4">
        <f>sales_report[[#This Row],[PROFIT]]/sales_report[[#This Row],[QTY]]</f>
        <v>88.399999999999991</v>
      </c>
    </row>
    <row r="148" spans="1:11" x14ac:dyDescent="0.3">
      <c r="A148" s="6">
        <v>45073</v>
      </c>
      <c r="B148" t="s">
        <v>94</v>
      </c>
      <c r="C148">
        <v>15</v>
      </c>
      <c r="D148" t="s">
        <v>122</v>
      </c>
      <c r="E148" t="s">
        <v>121</v>
      </c>
      <c r="F148" s="5">
        <f>INDEX(catalogue[BUYING PRICE],MATCH('Sales Report'!B148,catalogue[PRODUCT ID],0))</f>
        <v>44</v>
      </c>
      <c r="G148" s="4">
        <f>INDEX(catalogue[SELLING PRICE],MATCH(sales_report[[#This Row],[PRODUCT ID]],catalogue[PRODUCT ID],0))</f>
        <v>58.08</v>
      </c>
      <c r="H148" s="5">
        <f>sales_report[[#This Row],[BUYING PRICE]]*sales_report[[#This Row],[QTY]]</f>
        <v>660</v>
      </c>
      <c r="I148" s="4">
        <f>sales_report[[#This Row],[SELLING PRICE]]*sales_report[[#This Row],[QTY]]</f>
        <v>871.19999999999993</v>
      </c>
      <c r="J148" s="4">
        <f>sales_report[[#This Row],[SELLING VALUE]]-sales_report[[#This Row],[BUYING VALUE]]</f>
        <v>211.19999999999993</v>
      </c>
      <c r="K148" s="4">
        <f>sales_report[[#This Row],[PROFIT]]/sales_report[[#This Row],[QTY]]</f>
        <v>14.079999999999995</v>
      </c>
    </row>
    <row r="149" spans="1:11" x14ac:dyDescent="0.3">
      <c r="A149" s="6">
        <v>45074</v>
      </c>
      <c r="B149" t="s">
        <v>46</v>
      </c>
      <c r="C149">
        <v>20</v>
      </c>
      <c r="D149" t="s">
        <v>122</v>
      </c>
      <c r="E149" t="s">
        <v>120</v>
      </c>
      <c r="F149" s="5">
        <f>INDEX(catalogue[BUYING PRICE],MATCH('Sales Report'!B149,catalogue[PRODUCT ID],0))</f>
        <v>133</v>
      </c>
      <c r="G149" s="4">
        <f>INDEX(catalogue[SELLING PRICE],MATCH(sales_report[[#This Row],[PRODUCT ID]],catalogue[PRODUCT ID],0))</f>
        <v>146.30000000000001</v>
      </c>
      <c r="H149" s="5">
        <f>sales_report[[#This Row],[BUYING PRICE]]*sales_report[[#This Row],[QTY]]</f>
        <v>2660</v>
      </c>
      <c r="I149" s="4">
        <f>sales_report[[#This Row],[SELLING PRICE]]*sales_report[[#This Row],[QTY]]</f>
        <v>2926</v>
      </c>
      <c r="J149" s="4">
        <f>sales_report[[#This Row],[SELLING VALUE]]-sales_report[[#This Row],[BUYING VALUE]]</f>
        <v>266</v>
      </c>
      <c r="K149" s="4">
        <f>sales_report[[#This Row],[PROFIT]]/sales_report[[#This Row],[QTY]]</f>
        <v>13.3</v>
      </c>
    </row>
    <row r="150" spans="1:11" x14ac:dyDescent="0.3">
      <c r="A150" s="6">
        <v>45075</v>
      </c>
      <c r="B150" t="s">
        <v>65</v>
      </c>
      <c r="C150">
        <v>6</v>
      </c>
      <c r="D150" t="s">
        <v>120</v>
      </c>
      <c r="E150" t="s">
        <v>121</v>
      </c>
      <c r="F150" s="5">
        <f>INDEX(catalogue[BUYING PRICE],MATCH('Sales Report'!B150,catalogue[PRODUCT ID],0))</f>
        <v>105</v>
      </c>
      <c r="G150" s="4">
        <f>INDEX(catalogue[SELLING PRICE],MATCH(sales_report[[#This Row],[PRODUCT ID]],catalogue[PRODUCT ID],0))</f>
        <v>117.6</v>
      </c>
      <c r="H150" s="5">
        <f>sales_report[[#This Row],[BUYING PRICE]]*sales_report[[#This Row],[QTY]]</f>
        <v>630</v>
      </c>
      <c r="I150" s="4">
        <f>sales_report[[#This Row],[SELLING PRICE]]*sales_report[[#This Row],[QTY]]</f>
        <v>705.59999999999991</v>
      </c>
      <c r="J150" s="4">
        <f>sales_report[[#This Row],[SELLING VALUE]]-sales_report[[#This Row],[BUYING VALUE]]</f>
        <v>75.599999999999909</v>
      </c>
      <c r="K150" s="4">
        <f>sales_report[[#This Row],[PROFIT]]/sales_report[[#This Row],[QTY]]</f>
        <v>12.599999999999985</v>
      </c>
    </row>
    <row r="151" spans="1:11" x14ac:dyDescent="0.3">
      <c r="A151" s="6">
        <v>45076</v>
      </c>
      <c r="B151" t="s">
        <v>59</v>
      </c>
      <c r="C151">
        <v>10</v>
      </c>
      <c r="D151" t="s">
        <v>119</v>
      </c>
      <c r="E151" t="s">
        <v>121</v>
      </c>
      <c r="F151" s="5">
        <f>INDEX(catalogue[BUYING PRICE],MATCH('Sales Report'!B151,catalogue[PRODUCT ID],0))</f>
        <v>136</v>
      </c>
      <c r="G151" s="4">
        <f>INDEX(catalogue[SELLING PRICE],MATCH(sales_report[[#This Row],[PRODUCT ID]],catalogue[PRODUCT ID],0))</f>
        <v>153.68</v>
      </c>
      <c r="H151" s="5">
        <f>sales_report[[#This Row],[BUYING PRICE]]*sales_report[[#This Row],[QTY]]</f>
        <v>1360</v>
      </c>
      <c r="I151" s="4">
        <f>sales_report[[#This Row],[SELLING PRICE]]*sales_report[[#This Row],[QTY]]</f>
        <v>1536.8000000000002</v>
      </c>
      <c r="J151" s="4">
        <f>sales_report[[#This Row],[SELLING VALUE]]-sales_report[[#This Row],[BUYING VALUE]]</f>
        <v>176.80000000000018</v>
      </c>
      <c r="K151" s="4">
        <f>sales_report[[#This Row],[PROFIT]]/sales_report[[#This Row],[QTY]]</f>
        <v>17.680000000000017</v>
      </c>
    </row>
    <row r="152" spans="1:11" x14ac:dyDescent="0.3">
      <c r="A152" s="6">
        <v>45077</v>
      </c>
      <c r="B152" t="s">
        <v>36</v>
      </c>
      <c r="C152">
        <v>19</v>
      </c>
      <c r="D152" t="s">
        <v>119</v>
      </c>
      <c r="E152" t="s">
        <v>120</v>
      </c>
      <c r="F152" s="5">
        <f>INDEX(catalogue[BUYING PRICE],MATCH('Sales Report'!B152,catalogue[PRODUCT ID],0))</f>
        <v>63</v>
      </c>
      <c r="G152" s="4">
        <f>INDEX(catalogue[SELLING PRICE],MATCH(sales_report[[#This Row],[PRODUCT ID]],catalogue[PRODUCT ID],0))</f>
        <v>71.819999999999993</v>
      </c>
      <c r="H152" s="5">
        <f>sales_report[[#This Row],[BUYING PRICE]]*sales_report[[#This Row],[QTY]]</f>
        <v>1197</v>
      </c>
      <c r="I152" s="4">
        <f>sales_report[[#This Row],[SELLING PRICE]]*sales_report[[#This Row],[QTY]]</f>
        <v>1364.58</v>
      </c>
      <c r="J152" s="4">
        <f>sales_report[[#This Row],[SELLING VALUE]]-sales_report[[#This Row],[BUYING VALUE]]</f>
        <v>167.57999999999993</v>
      </c>
      <c r="K152" s="4">
        <f>sales_report[[#This Row],[PROFIT]]/sales_report[[#This Row],[QTY]]</f>
        <v>8.8199999999999967</v>
      </c>
    </row>
    <row r="153" spans="1:11" x14ac:dyDescent="0.3">
      <c r="A153" s="6">
        <v>45078</v>
      </c>
      <c r="B153" t="s">
        <v>107</v>
      </c>
      <c r="C153">
        <v>1</v>
      </c>
      <c r="D153" t="s">
        <v>120</v>
      </c>
      <c r="E153" t="s">
        <v>121</v>
      </c>
      <c r="F153" s="5">
        <f>INDEX(catalogue[BUYING PRICE],MATCH('Sales Report'!B153,catalogue[PRODUCT ID],0))</f>
        <v>10</v>
      </c>
      <c r="G153" s="4">
        <f>INDEX(catalogue[SELLING PRICE],MATCH(sales_report[[#This Row],[PRODUCT ID]],catalogue[PRODUCT ID],0))</f>
        <v>11.2</v>
      </c>
      <c r="H153" s="5">
        <f>sales_report[[#This Row],[BUYING PRICE]]*sales_report[[#This Row],[QTY]]</f>
        <v>10</v>
      </c>
      <c r="I153" s="4">
        <f>sales_report[[#This Row],[SELLING PRICE]]*sales_report[[#This Row],[QTY]]</f>
        <v>11.2</v>
      </c>
      <c r="J153" s="4">
        <f>sales_report[[#This Row],[SELLING VALUE]]-sales_report[[#This Row],[BUYING VALUE]]</f>
        <v>1.1999999999999993</v>
      </c>
      <c r="K153" s="4">
        <f>sales_report[[#This Row],[PROFIT]]/sales_report[[#This Row],[QTY]]</f>
        <v>1.1999999999999993</v>
      </c>
    </row>
    <row r="154" spans="1:11" x14ac:dyDescent="0.3">
      <c r="A154" s="6">
        <v>45079</v>
      </c>
      <c r="B154" t="s">
        <v>15</v>
      </c>
      <c r="C154">
        <v>4</v>
      </c>
      <c r="D154" t="s">
        <v>119</v>
      </c>
      <c r="E154" t="s">
        <v>121</v>
      </c>
      <c r="F154" s="5">
        <f>INDEX(catalogue[BUYING PRICE],MATCH('Sales Report'!B154,catalogue[PRODUCT ID],0))</f>
        <v>71</v>
      </c>
      <c r="G154" s="4">
        <f>INDEX(catalogue[SELLING PRICE],MATCH(sales_report[[#This Row],[PRODUCT ID]],catalogue[PRODUCT ID],0))</f>
        <v>80.23</v>
      </c>
      <c r="H154" s="5">
        <f>sales_report[[#This Row],[BUYING PRICE]]*sales_report[[#This Row],[QTY]]</f>
        <v>284</v>
      </c>
      <c r="I154" s="4">
        <f>sales_report[[#This Row],[SELLING PRICE]]*sales_report[[#This Row],[QTY]]</f>
        <v>320.92</v>
      </c>
      <c r="J154" s="4">
        <f>sales_report[[#This Row],[SELLING VALUE]]-sales_report[[#This Row],[BUYING VALUE]]</f>
        <v>36.920000000000016</v>
      </c>
      <c r="K154" s="4">
        <f>sales_report[[#This Row],[PROFIT]]/sales_report[[#This Row],[QTY]]</f>
        <v>9.230000000000004</v>
      </c>
    </row>
    <row r="155" spans="1:11" x14ac:dyDescent="0.3">
      <c r="A155" s="6">
        <v>45080</v>
      </c>
      <c r="B155" t="s">
        <v>109</v>
      </c>
      <c r="C155">
        <v>17</v>
      </c>
      <c r="D155" t="s">
        <v>119</v>
      </c>
      <c r="E155" t="s">
        <v>120</v>
      </c>
      <c r="F155" s="5">
        <f>INDEX(catalogue[BUYING PRICE],MATCH('Sales Report'!B155,catalogue[PRODUCT ID],0))</f>
        <v>123</v>
      </c>
      <c r="G155" s="4">
        <f>INDEX(catalogue[SELLING PRICE],MATCH(sales_report[[#This Row],[PRODUCT ID]],catalogue[PRODUCT ID],0))</f>
        <v>135.30000000000001</v>
      </c>
      <c r="H155" s="5">
        <f>sales_report[[#This Row],[BUYING PRICE]]*sales_report[[#This Row],[QTY]]</f>
        <v>2091</v>
      </c>
      <c r="I155" s="4">
        <f>sales_report[[#This Row],[SELLING PRICE]]*sales_report[[#This Row],[QTY]]</f>
        <v>2300.1000000000004</v>
      </c>
      <c r="J155" s="4">
        <f>sales_report[[#This Row],[SELLING VALUE]]-sales_report[[#This Row],[BUYING VALUE]]</f>
        <v>209.10000000000036</v>
      </c>
      <c r="K155" s="4">
        <f>sales_report[[#This Row],[PROFIT]]/sales_report[[#This Row],[QTY]]</f>
        <v>12.300000000000022</v>
      </c>
    </row>
    <row r="156" spans="1:11" x14ac:dyDescent="0.3">
      <c r="A156" s="6">
        <v>45081</v>
      </c>
      <c r="B156" t="s">
        <v>44</v>
      </c>
      <c r="C156">
        <v>7</v>
      </c>
      <c r="D156" t="s">
        <v>120</v>
      </c>
      <c r="E156" t="s">
        <v>121</v>
      </c>
      <c r="F156" s="5">
        <f>INDEX(catalogue[BUYING PRICE],MATCH('Sales Report'!B156,catalogue[PRODUCT ID],0))</f>
        <v>71</v>
      </c>
      <c r="G156" s="4">
        <f>INDEX(catalogue[SELLING PRICE],MATCH(sales_report[[#This Row],[PRODUCT ID]],catalogue[PRODUCT ID],0))</f>
        <v>79.52</v>
      </c>
      <c r="H156" s="5">
        <f>sales_report[[#This Row],[BUYING PRICE]]*sales_report[[#This Row],[QTY]]</f>
        <v>497</v>
      </c>
      <c r="I156" s="4">
        <f>sales_report[[#This Row],[SELLING PRICE]]*sales_report[[#This Row],[QTY]]</f>
        <v>556.64</v>
      </c>
      <c r="J156" s="4">
        <f>sales_report[[#This Row],[SELLING VALUE]]-sales_report[[#This Row],[BUYING VALUE]]</f>
        <v>59.639999999999986</v>
      </c>
      <c r="K156" s="4">
        <f>sales_report[[#This Row],[PROFIT]]/sales_report[[#This Row],[QTY]]</f>
        <v>8.5199999999999978</v>
      </c>
    </row>
    <row r="157" spans="1:11" x14ac:dyDescent="0.3">
      <c r="A157" s="6">
        <v>45082</v>
      </c>
      <c r="B157" t="s">
        <v>94</v>
      </c>
      <c r="C157">
        <v>18</v>
      </c>
      <c r="D157" t="s">
        <v>122</v>
      </c>
      <c r="E157" t="s">
        <v>120</v>
      </c>
      <c r="F157" s="5">
        <f>INDEX(catalogue[BUYING PRICE],MATCH('Sales Report'!B157,catalogue[PRODUCT ID],0))</f>
        <v>44</v>
      </c>
      <c r="G157" s="4">
        <f>INDEX(catalogue[SELLING PRICE],MATCH(sales_report[[#This Row],[PRODUCT ID]],catalogue[PRODUCT ID],0))</f>
        <v>58.08</v>
      </c>
      <c r="H157" s="5">
        <f>sales_report[[#This Row],[BUYING PRICE]]*sales_report[[#This Row],[QTY]]</f>
        <v>792</v>
      </c>
      <c r="I157" s="4">
        <f>sales_report[[#This Row],[SELLING PRICE]]*sales_report[[#This Row],[QTY]]</f>
        <v>1045.44</v>
      </c>
      <c r="J157" s="4">
        <f>sales_report[[#This Row],[SELLING VALUE]]-sales_report[[#This Row],[BUYING VALUE]]</f>
        <v>253.44000000000005</v>
      </c>
      <c r="K157" s="4">
        <f>sales_report[[#This Row],[PROFIT]]/sales_report[[#This Row],[QTY]]</f>
        <v>14.080000000000004</v>
      </c>
    </row>
    <row r="158" spans="1:11" x14ac:dyDescent="0.3">
      <c r="A158" s="6">
        <v>45083</v>
      </c>
      <c r="B158" t="s">
        <v>29</v>
      </c>
      <c r="C158">
        <v>6</v>
      </c>
      <c r="D158" t="s">
        <v>122</v>
      </c>
      <c r="E158" t="s">
        <v>121</v>
      </c>
      <c r="F158" s="5">
        <f>INDEX(catalogue[BUYING PRICE],MATCH('Sales Report'!B158,catalogue[PRODUCT ID],0))</f>
        <v>123</v>
      </c>
      <c r="G158" s="4">
        <f>INDEX(catalogue[SELLING PRICE],MATCH(sales_report[[#This Row],[PRODUCT ID]],catalogue[PRODUCT ID],0))</f>
        <v>179.58</v>
      </c>
      <c r="H158" s="5">
        <f>sales_report[[#This Row],[BUYING PRICE]]*sales_report[[#This Row],[QTY]]</f>
        <v>738</v>
      </c>
      <c r="I158" s="4">
        <f>sales_report[[#This Row],[SELLING PRICE]]*sales_report[[#This Row],[QTY]]</f>
        <v>1077.48</v>
      </c>
      <c r="J158" s="4">
        <f>sales_report[[#This Row],[SELLING VALUE]]-sales_report[[#This Row],[BUYING VALUE]]</f>
        <v>339.48</v>
      </c>
      <c r="K158" s="4">
        <f>sales_report[[#This Row],[PROFIT]]/sales_report[[#This Row],[QTY]]</f>
        <v>56.580000000000005</v>
      </c>
    </row>
    <row r="159" spans="1:11" x14ac:dyDescent="0.3">
      <c r="A159" s="6">
        <v>45084</v>
      </c>
      <c r="B159" t="s">
        <v>32</v>
      </c>
      <c r="C159">
        <v>11</v>
      </c>
      <c r="D159" t="s">
        <v>120</v>
      </c>
      <c r="E159" t="s">
        <v>120</v>
      </c>
      <c r="F159" s="5">
        <f>INDEX(catalogue[BUYING PRICE],MATCH('Sales Report'!B159,catalogue[PRODUCT ID],0))</f>
        <v>136</v>
      </c>
      <c r="G159" s="4">
        <f>INDEX(catalogue[SELLING PRICE],MATCH(sales_report[[#This Row],[PRODUCT ID]],catalogue[PRODUCT ID],0))</f>
        <v>179.52</v>
      </c>
      <c r="H159" s="5">
        <f>sales_report[[#This Row],[BUYING PRICE]]*sales_report[[#This Row],[QTY]]</f>
        <v>1496</v>
      </c>
      <c r="I159" s="4">
        <f>sales_report[[#This Row],[SELLING PRICE]]*sales_report[[#This Row],[QTY]]</f>
        <v>1974.72</v>
      </c>
      <c r="J159" s="4">
        <f>sales_report[[#This Row],[SELLING VALUE]]-sales_report[[#This Row],[BUYING VALUE]]</f>
        <v>478.72</v>
      </c>
      <c r="K159" s="4">
        <f>sales_report[[#This Row],[PROFIT]]/sales_report[[#This Row],[QTY]]</f>
        <v>43.52</v>
      </c>
    </row>
    <row r="160" spans="1:11" x14ac:dyDescent="0.3">
      <c r="A160" s="6">
        <v>45085</v>
      </c>
      <c r="B160" t="s">
        <v>78</v>
      </c>
      <c r="C160">
        <v>9</v>
      </c>
      <c r="D160" t="s">
        <v>119</v>
      </c>
      <c r="E160" t="s">
        <v>121</v>
      </c>
      <c r="F160" s="5">
        <f>INDEX(catalogue[BUYING PRICE],MATCH('Sales Report'!B160,catalogue[PRODUCT ID],0))</f>
        <v>16</v>
      </c>
      <c r="G160" s="4">
        <f>INDEX(catalogue[SELLING PRICE],MATCH(sales_report[[#This Row],[PRODUCT ID]],catalogue[PRODUCT ID],0))</f>
        <v>18.240000000000002</v>
      </c>
      <c r="H160" s="5">
        <f>sales_report[[#This Row],[BUYING PRICE]]*sales_report[[#This Row],[QTY]]</f>
        <v>144</v>
      </c>
      <c r="I160" s="4">
        <f>sales_report[[#This Row],[SELLING PRICE]]*sales_report[[#This Row],[QTY]]</f>
        <v>164.16000000000003</v>
      </c>
      <c r="J160" s="4">
        <f>sales_report[[#This Row],[SELLING VALUE]]-sales_report[[#This Row],[BUYING VALUE]]</f>
        <v>20.160000000000025</v>
      </c>
      <c r="K160" s="4">
        <f>sales_report[[#This Row],[PROFIT]]/sales_report[[#This Row],[QTY]]</f>
        <v>2.2400000000000029</v>
      </c>
    </row>
    <row r="161" spans="1:11" x14ac:dyDescent="0.3">
      <c r="A161" s="6">
        <v>45086</v>
      </c>
      <c r="B161" t="s">
        <v>6</v>
      </c>
      <c r="C161">
        <v>9</v>
      </c>
      <c r="D161" t="s">
        <v>119</v>
      </c>
      <c r="E161" t="s">
        <v>121</v>
      </c>
      <c r="F161" s="5">
        <f>INDEX(catalogue[BUYING PRICE],MATCH('Sales Report'!B161,catalogue[PRODUCT ID],0))</f>
        <v>98</v>
      </c>
      <c r="G161" s="4">
        <f>INDEX(catalogue[SELLING PRICE],MATCH(sales_report[[#This Row],[PRODUCT ID]],catalogue[PRODUCT ID],0))</f>
        <v>129.36000000000001</v>
      </c>
      <c r="H161" s="5">
        <f>sales_report[[#This Row],[BUYING PRICE]]*sales_report[[#This Row],[QTY]]</f>
        <v>882</v>
      </c>
      <c r="I161" s="4">
        <f>sales_report[[#This Row],[SELLING PRICE]]*sales_report[[#This Row],[QTY]]</f>
        <v>1164.2400000000002</v>
      </c>
      <c r="J161" s="4">
        <f>sales_report[[#This Row],[SELLING VALUE]]-sales_report[[#This Row],[BUYING VALUE]]</f>
        <v>282.24000000000024</v>
      </c>
      <c r="K161" s="4">
        <f>sales_report[[#This Row],[PROFIT]]/sales_report[[#This Row],[QTY]]</f>
        <v>31.360000000000028</v>
      </c>
    </row>
    <row r="162" spans="1:11" x14ac:dyDescent="0.3">
      <c r="A162" s="6">
        <v>45087</v>
      </c>
      <c r="B162" t="s">
        <v>63</v>
      </c>
      <c r="C162">
        <v>11</v>
      </c>
      <c r="D162" t="s">
        <v>120</v>
      </c>
      <c r="E162" t="s">
        <v>120</v>
      </c>
      <c r="F162" s="5">
        <f>INDEX(catalogue[BUYING PRICE],MATCH('Sales Report'!B162,catalogue[PRODUCT ID],0))</f>
        <v>98</v>
      </c>
      <c r="G162" s="4">
        <f>INDEX(catalogue[SELLING PRICE],MATCH(sales_report[[#This Row],[PRODUCT ID]],catalogue[PRODUCT ID],0))</f>
        <v>161.69999999999999</v>
      </c>
      <c r="H162" s="5">
        <f>sales_report[[#This Row],[BUYING PRICE]]*sales_report[[#This Row],[QTY]]</f>
        <v>1078</v>
      </c>
      <c r="I162" s="4">
        <f>sales_report[[#This Row],[SELLING PRICE]]*sales_report[[#This Row],[QTY]]</f>
        <v>1778.6999999999998</v>
      </c>
      <c r="J162" s="4">
        <f>sales_report[[#This Row],[SELLING VALUE]]-sales_report[[#This Row],[BUYING VALUE]]</f>
        <v>700.69999999999982</v>
      </c>
      <c r="K162" s="4">
        <f>sales_report[[#This Row],[PROFIT]]/sales_report[[#This Row],[QTY]]</f>
        <v>63.699999999999982</v>
      </c>
    </row>
    <row r="163" spans="1:11" x14ac:dyDescent="0.3">
      <c r="A163" s="6">
        <v>45088</v>
      </c>
      <c r="B163" t="s">
        <v>15</v>
      </c>
      <c r="C163">
        <v>15</v>
      </c>
      <c r="D163" t="s">
        <v>119</v>
      </c>
      <c r="E163" t="s">
        <v>121</v>
      </c>
      <c r="F163" s="5">
        <f>INDEX(catalogue[BUYING PRICE],MATCH('Sales Report'!B163,catalogue[PRODUCT ID],0))</f>
        <v>71</v>
      </c>
      <c r="G163" s="4">
        <f>INDEX(catalogue[SELLING PRICE],MATCH(sales_report[[#This Row],[PRODUCT ID]],catalogue[PRODUCT ID],0))</f>
        <v>80.23</v>
      </c>
      <c r="H163" s="5">
        <f>sales_report[[#This Row],[BUYING PRICE]]*sales_report[[#This Row],[QTY]]</f>
        <v>1065</v>
      </c>
      <c r="I163" s="4">
        <f>sales_report[[#This Row],[SELLING PRICE]]*sales_report[[#This Row],[QTY]]</f>
        <v>1203.45</v>
      </c>
      <c r="J163" s="4">
        <f>sales_report[[#This Row],[SELLING VALUE]]-sales_report[[#This Row],[BUYING VALUE]]</f>
        <v>138.45000000000005</v>
      </c>
      <c r="K163" s="4">
        <f>sales_report[[#This Row],[PROFIT]]/sales_report[[#This Row],[QTY]]</f>
        <v>9.2300000000000022</v>
      </c>
    </row>
    <row r="164" spans="1:11" x14ac:dyDescent="0.3">
      <c r="A164" s="6">
        <v>45089</v>
      </c>
      <c r="B164" t="s">
        <v>75</v>
      </c>
      <c r="C164">
        <v>5</v>
      </c>
      <c r="D164" t="s">
        <v>119</v>
      </c>
      <c r="E164" t="s">
        <v>121</v>
      </c>
      <c r="F164" s="5">
        <f>INDEX(catalogue[BUYING PRICE],MATCH('Sales Report'!B164,catalogue[PRODUCT ID],0))</f>
        <v>10</v>
      </c>
      <c r="G164" s="4">
        <f>INDEX(catalogue[SELLING PRICE],MATCH(sales_report[[#This Row],[PRODUCT ID]],catalogue[PRODUCT ID],0))</f>
        <v>11.2</v>
      </c>
      <c r="H164" s="5">
        <f>sales_report[[#This Row],[BUYING PRICE]]*sales_report[[#This Row],[QTY]]</f>
        <v>50</v>
      </c>
      <c r="I164" s="4">
        <f>sales_report[[#This Row],[SELLING PRICE]]*sales_report[[#This Row],[QTY]]</f>
        <v>56</v>
      </c>
      <c r="J164" s="4">
        <f>sales_report[[#This Row],[SELLING VALUE]]-sales_report[[#This Row],[BUYING VALUE]]</f>
        <v>6</v>
      </c>
      <c r="K164" s="4">
        <f>sales_report[[#This Row],[PROFIT]]/sales_report[[#This Row],[QTY]]</f>
        <v>1.2</v>
      </c>
    </row>
    <row r="165" spans="1:11" x14ac:dyDescent="0.3">
      <c r="A165" s="6">
        <v>45090</v>
      </c>
      <c r="B165" t="s">
        <v>20</v>
      </c>
      <c r="C165">
        <v>14</v>
      </c>
      <c r="D165" t="s">
        <v>120</v>
      </c>
      <c r="E165" t="s">
        <v>120</v>
      </c>
      <c r="F165" s="5">
        <f>INDEX(catalogue[BUYING PRICE],MATCH('Sales Report'!B165,catalogue[PRODUCT ID],0))</f>
        <v>124</v>
      </c>
      <c r="G165" s="4">
        <f>INDEX(catalogue[SELLING PRICE],MATCH(sales_report[[#This Row],[PRODUCT ID]],catalogue[PRODUCT ID],0))</f>
        <v>204.60000000000002</v>
      </c>
      <c r="H165" s="5">
        <f>sales_report[[#This Row],[BUYING PRICE]]*sales_report[[#This Row],[QTY]]</f>
        <v>1736</v>
      </c>
      <c r="I165" s="4">
        <f>sales_report[[#This Row],[SELLING PRICE]]*sales_report[[#This Row],[QTY]]</f>
        <v>2864.4000000000005</v>
      </c>
      <c r="J165" s="4">
        <f>sales_report[[#This Row],[SELLING VALUE]]-sales_report[[#This Row],[BUYING VALUE]]</f>
        <v>1128.4000000000005</v>
      </c>
      <c r="K165" s="4">
        <f>sales_report[[#This Row],[PROFIT]]/sales_report[[#This Row],[QTY]]</f>
        <v>80.600000000000037</v>
      </c>
    </row>
    <row r="166" spans="1:11" x14ac:dyDescent="0.3">
      <c r="A166" s="6">
        <v>45091</v>
      </c>
      <c r="B166" t="s">
        <v>48</v>
      </c>
      <c r="C166">
        <v>1</v>
      </c>
      <c r="D166" t="s">
        <v>122</v>
      </c>
      <c r="E166" t="s">
        <v>121</v>
      </c>
      <c r="F166" s="5">
        <f>INDEX(catalogue[BUYING PRICE],MATCH('Sales Report'!B166,catalogue[PRODUCT ID],0))</f>
        <v>124</v>
      </c>
      <c r="G166" s="4">
        <f>INDEX(catalogue[SELLING PRICE],MATCH(sales_report[[#This Row],[PRODUCT ID]],catalogue[PRODUCT ID],0))</f>
        <v>167.4</v>
      </c>
      <c r="H166" s="5">
        <f>sales_report[[#This Row],[BUYING PRICE]]*sales_report[[#This Row],[QTY]]</f>
        <v>124</v>
      </c>
      <c r="I166" s="4">
        <f>sales_report[[#This Row],[SELLING PRICE]]*sales_report[[#This Row],[QTY]]</f>
        <v>167.4</v>
      </c>
      <c r="J166" s="4">
        <f>sales_report[[#This Row],[SELLING VALUE]]-sales_report[[#This Row],[BUYING VALUE]]</f>
        <v>43.400000000000006</v>
      </c>
      <c r="K166" s="4">
        <f>sales_report[[#This Row],[PROFIT]]/sales_report[[#This Row],[QTY]]</f>
        <v>43.400000000000006</v>
      </c>
    </row>
    <row r="167" spans="1:11" x14ac:dyDescent="0.3">
      <c r="A167" s="6">
        <v>45092</v>
      </c>
      <c r="B167" t="s">
        <v>15</v>
      </c>
      <c r="C167">
        <v>6</v>
      </c>
      <c r="D167" t="s">
        <v>122</v>
      </c>
      <c r="E167" t="s">
        <v>120</v>
      </c>
      <c r="F167" s="5">
        <f>INDEX(catalogue[BUYING PRICE],MATCH('Sales Report'!B167,catalogue[PRODUCT ID],0))</f>
        <v>71</v>
      </c>
      <c r="G167" s="4">
        <f>INDEX(catalogue[SELLING PRICE],MATCH(sales_report[[#This Row],[PRODUCT ID]],catalogue[PRODUCT ID],0))</f>
        <v>80.23</v>
      </c>
      <c r="H167" s="5">
        <f>sales_report[[#This Row],[BUYING PRICE]]*sales_report[[#This Row],[QTY]]</f>
        <v>426</v>
      </c>
      <c r="I167" s="4">
        <f>sales_report[[#This Row],[SELLING PRICE]]*sales_report[[#This Row],[QTY]]</f>
        <v>481.38</v>
      </c>
      <c r="J167" s="4">
        <f>sales_report[[#This Row],[SELLING VALUE]]-sales_report[[#This Row],[BUYING VALUE]]</f>
        <v>55.379999999999995</v>
      </c>
      <c r="K167" s="4">
        <f>sales_report[[#This Row],[PROFIT]]/sales_report[[#This Row],[QTY]]</f>
        <v>9.2299999999999986</v>
      </c>
    </row>
    <row r="168" spans="1:11" x14ac:dyDescent="0.3">
      <c r="A168" s="6">
        <v>45093</v>
      </c>
      <c r="B168" t="s">
        <v>75</v>
      </c>
      <c r="C168">
        <v>9</v>
      </c>
      <c r="D168" t="s">
        <v>120</v>
      </c>
      <c r="E168" t="s">
        <v>121</v>
      </c>
      <c r="F168" s="5">
        <f>INDEX(catalogue[BUYING PRICE],MATCH('Sales Report'!B168,catalogue[PRODUCT ID],0))</f>
        <v>10</v>
      </c>
      <c r="G168" s="4">
        <f>INDEX(catalogue[SELLING PRICE],MATCH(sales_report[[#This Row],[PRODUCT ID]],catalogue[PRODUCT ID],0))</f>
        <v>11.2</v>
      </c>
      <c r="H168" s="5">
        <f>sales_report[[#This Row],[BUYING PRICE]]*sales_report[[#This Row],[QTY]]</f>
        <v>90</v>
      </c>
      <c r="I168" s="4">
        <f>sales_report[[#This Row],[SELLING PRICE]]*sales_report[[#This Row],[QTY]]</f>
        <v>100.8</v>
      </c>
      <c r="J168" s="4">
        <f>sales_report[[#This Row],[SELLING VALUE]]-sales_report[[#This Row],[BUYING VALUE]]</f>
        <v>10.799999999999997</v>
      </c>
      <c r="K168" s="4">
        <f>sales_report[[#This Row],[PROFIT]]/sales_report[[#This Row],[QTY]]</f>
        <v>1.1999999999999997</v>
      </c>
    </row>
    <row r="169" spans="1:11" x14ac:dyDescent="0.3">
      <c r="A169" s="6">
        <v>45094</v>
      </c>
      <c r="B169" t="s">
        <v>29</v>
      </c>
      <c r="C169">
        <v>20</v>
      </c>
      <c r="D169" t="s">
        <v>119</v>
      </c>
      <c r="E169" t="s">
        <v>120</v>
      </c>
      <c r="F169" s="5">
        <f>INDEX(catalogue[BUYING PRICE],MATCH('Sales Report'!B169,catalogue[PRODUCT ID],0))</f>
        <v>123</v>
      </c>
      <c r="G169" s="4">
        <f>INDEX(catalogue[SELLING PRICE],MATCH(sales_report[[#This Row],[PRODUCT ID]],catalogue[PRODUCT ID],0))</f>
        <v>179.58</v>
      </c>
      <c r="H169" s="5">
        <f>sales_report[[#This Row],[BUYING PRICE]]*sales_report[[#This Row],[QTY]]</f>
        <v>2460</v>
      </c>
      <c r="I169" s="4">
        <f>sales_report[[#This Row],[SELLING PRICE]]*sales_report[[#This Row],[QTY]]</f>
        <v>3591.6000000000004</v>
      </c>
      <c r="J169" s="4">
        <f>sales_report[[#This Row],[SELLING VALUE]]-sales_report[[#This Row],[BUYING VALUE]]</f>
        <v>1131.6000000000004</v>
      </c>
      <c r="K169" s="4">
        <f>sales_report[[#This Row],[PROFIT]]/sales_report[[#This Row],[QTY]]</f>
        <v>56.58000000000002</v>
      </c>
    </row>
    <row r="170" spans="1:11" x14ac:dyDescent="0.3">
      <c r="A170" s="6">
        <v>45095</v>
      </c>
      <c r="B170" t="s">
        <v>92</v>
      </c>
      <c r="C170">
        <v>13</v>
      </c>
      <c r="D170" t="s">
        <v>119</v>
      </c>
      <c r="E170" t="s">
        <v>121</v>
      </c>
      <c r="F170" s="5">
        <f>INDEX(catalogue[BUYING PRICE],MATCH('Sales Report'!B170,catalogue[PRODUCT ID],0))</f>
        <v>105</v>
      </c>
      <c r="G170" s="4">
        <f>INDEX(catalogue[SELLING PRICE],MATCH(sales_report[[#This Row],[PRODUCT ID]],catalogue[PRODUCT ID],0))</f>
        <v>153.30000000000001</v>
      </c>
      <c r="H170" s="5">
        <f>sales_report[[#This Row],[BUYING PRICE]]*sales_report[[#This Row],[QTY]]</f>
        <v>1365</v>
      </c>
      <c r="I170" s="4">
        <f>sales_report[[#This Row],[SELLING PRICE]]*sales_report[[#This Row],[QTY]]</f>
        <v>1992.9</v>
      </c>
      <c r="J170" s="4">
        <f>sales_report[[#This Row],[SELLING VALUE]]-sales_report[[#This Row],[BUYING VALUE]]</f>
        <v>627.90000000000009</v>
      </c>
      <c r="K170" s="4">
        <f>sales_report[[#This Row],[PROFIT]]/sales_report[[#This Row],[QTY]]</f>
        <v>48.300000000000004</v>
      </c>
    </row>
    <row r="171" spans="1:11" x14ac:dyDescent="0.3">
      <c r="A171" s="6">
        <v>45096</v>
      </c>
      <c r="B171" t="s">
        <v>55</v>
      </c>
      <c r="C171">
        <v>7</v>
      </c>
      <c r="D171" t="s">
        <v>120</v>
      </c>
      <c r="E171" t="s">
        <v>121</v>
      </c>
      <c r="F171" s="5">
        <f>INDEX(catalogue[BUYING PRICE],MATCH('Sales Report'!B171,catalogue[PRODUCT ID],0))</f>
        <v>10</v>
      </c>
      <c r="G171" s="4">
        <f>INDEX(catalogue[SELLING PRICE],MATCH(sales_report[[#This Row],[PRODUCT ID]],catalogue[PRODUCT ID],0))</f>
        <v>11.2</v>
      </c>
      <c r="H171" s="5">
        <f>sales_report[[#This Row],[BUYING PRICE]]*sales_report[[#This Row],[QTY]]</f>
        <v>70</v>
      </c>
      <c r="I171" s="4">
        <f>sales_report[[#This Row],[SELLING PRICE]]*sales_report[[#This Row],[QTY]]</f>
        <v>78.399999999999991</v>
      </c>
      <c r="J171" s="4">
        <f>sales_report[[#This Row],[SELLING VALUE]]-sales_report[[#This Row],[BUYING VALUE]]</f>
        <v>8.3999999999999915</v>
      </c>
      <c r="K171" s="4">
        <f>sales_report[[#This Row],[PROFIT]]/sales_report[[#This Row],[QTY]]</f>
        <v>1.1999999999999988</v>
      </c>
    </row>
    <row r="172" spans="1:11" x14ac:dyDescent="0.3">
      <c r="A172" s="6">
        <v>45097</v>
      </c>
      <c r="B172" t="s">
        <v>42</v>
      </c>
      <c r="C172">
        <v>14</v>
      </c>
      <c r="D172" t="s">
        <v>119</v>
      </c>
      <c r="E172" t="s">
        <v>120</v>
      </c>
      <c r="F172" s="5">
        <f>INDEX(catalogue[BUYING PRICE],MATCH('Sales Report'!B172,catalogue[PRODUCT ID],0))</f>
        <v>44</v>
      </c>
      <c r="G172" s="4">
        <f>INDEX(catalogue[SELLING PRICE],MATCH(sales_report[[#This Row],[PRODUCT ID]],catalogue[PRODUCT ID],0))</f>
        <v>72.599999999999994</v>
      </c>
      <c r="H172" s="5">
        <f>sales_report[[#This Row],[BUYING PRICE]]*sales_report[[#This Row],[QTY]]</f>
        <v>616</v>
      </c>
      <c r="I172" s="4">
        <f>sales_report[[#This Row],[SELLING PRICE]]*sales_report[[#This Row],[QTY]]</f>
        <v>1016.3999999999999</v>
      </c>
      <c r="J172" s="4">
        <f>sales_report[[#This Row],[SELLING VALUE]]-sales_report[[#This Row],[BUYING VALUE]]</f>
        <v>400.39999999999986</v>
      </c>
      <c r="K172" s="4">
        <f>sales_report[[#This Row],[PROFIT]]/sales_report[[#This Row],[QTY]]</f>
        <v>28.599999999999991</v>
      </c>
    </row>
    <row r="173" spans="1:11" x14ac:dyDescent="0.3">
      <c r="A173" s="6">
        <v>45098</v>
      </c>
      <c r="B173" t="s">
        <v>63</v>
      </c>
      <c r="C173">
        <v>6</v>
      </c>
      <c r="D173" t="s">
        <v>119</v>
      </c>
      <c r="E173" t="s">
        <v>121</v>
      </c>
      <c r="F173" s="5">
        <f>INDEX(catalogue[BUYING PRICE],MATCH('Sales Report'!B173,catalogue[PRODUCT ID],0))</f>
        <v>98</v>
      </c>
      <c r="G173" s="4">
        <f>INDEX(catalogue[SELLING PRICE],MATCH(sales_report[[#This Row],[PRODUCT ID]],catalogue[PRODUCT ID],0))</f>
        <v>161.69999999999999</v>
      </c>
      <c r="H173" s="5">
        <f>sales_report[[#This Row],[BUYING PRICE]]*sales_report[[#This Row],[QTY]]</f>
        <v>588</v>
      </c>
      <c r="I173" s="4">
        <f>sales_report[[#This Row],[SELLING PRICE]]*sales_report[[#This Row],[QTY]]</f>
        <v>970.19999999999993</v>
      </c>
      <c r="J173" s="4">
        <f>sales_report[[#This Row],[SELLING VALUE]]-sales_report[[#This Row],[BUYING VALUE]]</f>
        <v>382.19999999999993</v>
      </c>
      <c r="K173" s="4">
        <f>sales_report[[#This Row],[PROFIT]]/sales_report[[#This Row],[QTY]]</f>
        <v>63.699999999999989</v>
      </c>
    </row>
    <row r="174" spans="1:11" x14ac:dyDescent="0.3">
      <c r="A174" s="6">
        <v>45099</v>
      </c>
      <c r="B174" t="s">
        <v>59</v>
      </c>
      <c r="C174">
        <v>6</v>
      </c>
      <c r="D174" t="s">
        <v>120</v>
      </c>
      <c r="E174" t="s">
        <v>121</v>
      </c>
      <c r="F174" s="5">
        <f>INDEX(catalogue[BUYING PRICE],MATCH('Sales Report'!B174,catalogue[PRODUCT ID],0))</f>
        <v>136</v>
      </c>
      <c r="G174" s="4">
        <f>INDEX(catalogue[SELLING PRICE],MATCH(sales_report[[#This Row],[PRODUCT ID]],catalogue[PRODUCT ID],0))</f>
        <v>153.68</v>
      </c>
      <c r="H174" s="5">
        <f>sales_report[[#This Row],[BUYING PRICE]]*sales_report[[#This Row],[QTY]]</f>
        <v>816</v>
      </c>
      <c r="I174" s="4">
        <f>sales_report[[#This Row],[SELLING PRICE]]*sales_report[[#This Row],[QTY]]</f>
        <v>922.08</v>
      </c>
      <c r="J174" s="4">
        <f>sales_report[[#This Row],[SELLING VALUE]]-sales_report[[#This Row],[BUYING VALUE]]</f>
        <v>106.08000000000004</v>
      </c>
      <c r="K174" s="4">
        <f>sales_report[[#This Row],[PROFIT]]/sales_report[[#This Row],[QTY]]</f>
        <v>17.680000000000007</v>
      </c>
    </row>
    <row r="175" spans="1:11" x14ac:dyDescent="0.3">
      <c r="A175" s="6">
        <v>45100</v>
      </c>
      <c r="B175" t="s">
        <v>23</v>
      </c>
      <c r="C175">
        <v>5</v>
      </c>
      <c r="D175" t="s">
        <v>122</v>
      </c>
      <c r="E175" t="s">
        <v>120</v>
      </c>
      <c r="F175" s="5">
        <f>INDEX(catalogue[BUYING PRICE],MATCH('Sales Report'!B175,catalogue[PRODUCT ID],0))</f>
        <v>10</v>
      </c>
      <c r="G175" s="4">
        <f>INDEX(catalogue[SELLING PRICE],MATCH(sales_report[[#This Row],[PRODUCT ID]],catalogue[PRODUCT ID],0))</f>
        <v>11.2</v>
      </c>
      <c r="H175" s="5">
        <f>sales_report[[#This Row],[BUYING PRICE]]*sales_report[[#This Row],[QTY]]</f>
        <v>50</v>
      </c>
      <c r="I175" s="4">
        <f>sales_report[[#This Row],[SELLING PRICE]]*sales_report[[#This Row],[QTY]]</f>
        <v>56</v>
      </c>
      <c r="J175" s="4">
        <f>sales_report[[#This Row],[SELLING VALUE]]-sales_report[[#This Row],[BUYING VALUE]]</f>
        <v>6</v>
      </c>
      <c r="K175" s="4">
        <f>sales_report[[#This Row],[PROFIT]]/sales_report[[#This Row],[QTY]]</f>
        <v>1.2</v>
      </c>
    </row>
    <row r="176" spans="1:11" x14ac:dyDescent="0.3">
      <c r="A176" s="6">
        <v>45101</v>
      </c>
      <c r="B176" t="s">
        <v>55</v>
      </c>
      <c r="C176">
        <v>18</v>
      </c>
      <c r="D176" t="s">
        <v>122</v>
      </c>
      <c r="E176" t="s">
        <v>121</v>
      </c>
      <c r="F176" s="5">
        <f>INDEX(catalogue[BUYING PRICE],MATCH('Sales Report'!B176,catalogue[PRODUCT ID],0))</f>
        <v>10</v>
      </c>
      <c r="G176" s="4">
        <f>INDEX(catalogue[SELLING PRICE],MATCH(sales_report[[#This Row],[PRODUCT ID]],catalogue[PRODUCT ID],0))</f>
        <v>11.2</v>
      </c>
      <c r="H176" s="5">
        <f>sales_report[[#This Row],[BUYING PRICE]]*sales_report[[#This Row],[QTY]]</f>
        <v>180</v>
      </c>
      <c r="I176" s="4">
        <f>sales_report[[#This Row],[SELLING PRICE]]*sales_report[[#This Row],[QTY]]</f>
        <v>201.6</v>
      </c>
      <c r="J176" s="4">
        <f>sales_report[[#This Row],[SELLING VALUE]]-sales_report[[#This Row],[BUYING VALUE]]</f>
        <v>21.599999999999994</v>
      </c>
      <c r="K176" s="4">
        <f>sales_report[[#This Row],[PROFIT]]/sales_report[[#This Row],[QTY]]</f>
        <v>1.1999999999999997</v>
      </c>
    </row>
    <row r="177" spans="1:11" x14ac:dyDescent="0.3">
      <c r="A177" s="6">
        <v>45102</v>
      </c>
      <c r="B177" t="s">
        <v>107</v>
      </c>
      <c r="C177">
        <v>13</v>
      </c>
      <c r="D177" t="s">
        <v>120</v>
      </c>
      <c r="E177" t="s">
        <v>120</v>
      </c>
      <c r="F177" s="5">
        <f>INDEX(catalogue[BUYING PRICE],MATCH('Sales Report'!B177,catalogue[PRODUCT ID],0))</f>
        <v>10</v>
      </c>
      <c r="G177" s="4">
        <f>INDEX(catalogue[SELLING PRICE],MATCH(sales_report[[#This Row],[PRODUCT ID]],catalogue[PRODUCT ID],0))</f>
        <v>11.2</v>
      </c>
      <c r="H177" s="5">
        <f>sales_report[[#This Row],[BUYING PRICE]]*sales_report[[#This Row],[QTY]]</f>
        <v>130</v>
      </c>
      <c r="I177" s="4">
        <f>sales_report[[#This Row],[SELLING PRICE]]*sales_report[[#This Row],[QTY]]</f>
        <v>145.6</v>
      </c>
      <c r="J177" s="4">
        <f>sales_report[[#This Row],[SELLING VALUE]]-sales_report[[#This Row],[BUYING VALUE]]</f>
        <v>15.599999999999994</v>
      </c>
      <c r="K177" s="4">
        <f>sales_report[[#This Row],[PROFIT]]/sales_report[[#This Row],[QTY]]</f>
        <v>1.1999999999999995</v>
      </c>
    </row>
    <row r="178" spans="1:11" x14ac:dyDescent="0.3">
      <c r="A178" s="6">
        <v>45103</v>
      </c>
      <c r="B178" t="s">
        <v>38</v>
      </c>
      <c r="C178">
        <v>1</v>
      </c>
      <c r="D178" t="s">
        <v>119</v>
      </c>
      <c r="E178" t="s">
        <v>121</v>
      </c>
      <c r="F178" s="5">
        <f>INDEX(catalogue[BUYING PRICE],MATCH('Sales Report'!B178,catalogue[PRODUCT ID],0))</f>
        <v>98</v>
      </c>
      <c r="G178" s="4">
        <f>INDEX(catalogue[SELLING PRICE],MATCH(sales_report[[#This Row],[PRODUCT ID]],catalogue[PRODUCT ID],0))</f>
        <v>110.74</v>
      </c>
      <c r="H178" s="5">
        <f>sales_report[[#This Row],[BUYING PRICE]]*sales_report[[#This Row],[QTY]]</f>
        <v>98</v>
      </c>
      <c r="I178" s="4">
        <f>sales_report[[#This Row],[SELLING PRICE]]*sales_report[[#This Row],[QTY]]</f>
        <v>110.74</v>
      </c>
      <c r="J178" s="4">
        <f>sales_report[[#This Row],[SELLING VALUE]]-sales_report[[#This Row],[BUYING VALUE]]</f>
        <v>12.739999999999995</v>
      </c>
      <c r="K178" s="4">
        <f>sales_report[[#This Row],[PROFIT]]/sales_report[[#This Row],[QTY]]</f>
        <v>12.739999999999995</v>
      </c>
    </row>
    <row r="179" spans="1:11" x14ac:dyDescent="0.3">
      <c r="A179" s="6">
        <v>45104</v>
      </c>
      <c r="B179" t="s">
        <v>23</v>
      </c>
      <c r="C179">
        <v>6</v>
      </c>
      <c r="D179" t="s">
        <v>119</v>
      </c>
      <c r="E179" t="s">
        <v>120</v>
      </c>
      <c r="F179" s="5">
        <f>INDEX(catalogue[BUYING PRICE],MATCH('Sales Report'!B179,catalogue[PRODUCT ID],0))</f>
        <v>10</v>
      </c>
      <c r="G179" s="4">
        <f>INDEX(catalogue[SELLING PRICE],MATCH(sales_report[[#This Row],[PRODUCT ID]],catalogue[PRODUCT ID],0))</f>
        <v>11.2</v>
      </c>
      <c r="H179" s="5">
        <f>sales_report[[#This Row],[BUYING PRICE]]*sales_report[[#This Row],[QTY]]</f>
        <v>60</v>
      </c>
      <c r="I179" s="4">
        <f>sales_report[[#This Row],[SELLING PRICE]]*sales_report[[#This Row],[QTY]]</f>
        <v>67.199999999999989</v>
      </c>
      <c r="J179" s="4">
        <f>sales_report[[#This Row],[SELLING VALUE]]-sales_report[[#This Row],[BUYING VALUE]]</f>
        <v>7.1999999999999886</v>
      </c>
      <c r="K179" s="4">
        <f>sales_report[[#This Row],[PROFIT]]/sales_report[[#This Row],[QTY]]</f>
        <v>1.1999999999999982</v>
      </c>
    </row>
    <row r="180" spans="1:11" x14ac:dyDescent="0.3">
      <c r="A180" s="6">
        <v>45105</v>
      </c>
      <c r="B180" t="s">
        <v>20</v>
      </c>
      <c r="C180">
        <v>9</v>
      </c>
      <c r="D180" t="s">
        <v>120</v>
      </c>
      <c r="E180" t="s">
        <v>121</v>
      </c>
      <c r="F180" s="5">
        <f>INDEX(catalogue[BUYING PRICE],MATCH('Sales Report'!B180,catalogue[PRODUCT ID],0))</f>
        <v>124</v>
      </c>
      <c r="G180" s="4">
        <f>INDEX(catalogue[SELLING PRICE],MATCH(sales_report[[#This Row],[PRODUCT ID]],catalogue[PRODUCT ID],0))</f>
        <v>204.60000000000002</v>
      </c>
      <c r="H180" s="5">
        <f>sales_report[[#This Row],[BUYING PRICE]]*sales_report[[#This Row],[QTY]]</f>
        <v>1116</v>
      </c>
      <c r="I180" s="4">
        <f>sales_report[[#This Row],[SELLING PRICE]]*sales_report[[#This Row],[QTY]]</f>
        <v>1841.4</v>
      </c>
      <c r="J180" s="4">
        <f>sales_report[[#This Row],[SELLING VALUE]]-sales_report[[#This Row],[BUYING VALUE]]</f>
        <v>725.40000000000009</v>
      </c>
      <c r="K180" s="4">
        <f>sales_report[[#This Row],[PROFIT]]/sales_report[[#This Row],[QTY]]</f>
        <v>80.600000000000009</v>
      </c>
    </row>
    <row r="181" spans="1:11" x14ac:dyDescent="0.3">
      <c r="A181" s="6">
        <v>45106</v>
      </c>
      <c r="B181" t="s">
        <v>20</v>
      </c>
      <c r="C181">
        <v>17</v>
      </c>
      <c r="D181" t="s">
        <v>119</v>
      </c>
      <c r="E181" t="s">
        <v>121</v>
      </c>
      <c r="F181" s="5">
        <f>INDEX(catalogue[BUYING PRICE],MATCH('Sales Report'!B181,catalogue[PRODUCT ID],0))</f>
        <v>124</v>
      </c>
      <c r="G181" s="4">
        <f>INDEX(catalogue[SELLING PRICE],MATCH(sales_report[[#This Row],[PRODUCT ID]],catalogue[PRODUCT ID],0))</f>
        <v>204.60000000000002</v>
      </c>
      <c r="H181" s="5">
        <f>sales_report[[#This Row],[BUYING PRICE]]*sales_report[[#This Row],[QTY]]</f>
        <v>2108</v>
      </c>
      <c r="I181" s="4">
        <f>sales_report[[#This Row],[SELLING PRICE]]*sales_report[[#This Row],[QTY]]</f>
        <v>3478.2000000000003</v>
      </c>
      <c r="J181" s="4">
        <f>sales_report[[#This Row],[SELLING VALUE]]-sales_report[[#This Row],[BUYING VALUE]]</f>
        <v>1370.2000000000003</v>
      </c>
      <c r="K181" s="4">
        <f>sales_report[[#This Row],[PROFIT]]/sales_report[[#This Row],[QTY]]</f>
        <v>80.600000000000023</v>
      </c>
    </row>
    <row r="182" spans="1:11" x14ac:dyDescent="0.3">
      <c r="A182" s="6">
        <v>45107</v>
      </c>
      <c r="B182" t="s">
        <v>48</v>
      </c>
      <c r="C182">
        <v>11</v>
      </c>
      <c r="D182" t="s">
        <v>119</v>
      </c>
      <c r="E182" t="s">
        <v>120</v>
      </c>
      <c r="F182" s="5">
        <f>INDEX(catalogue[BUYING PRICE],MATCH('Sales Report'!B182,catalogue[PRODUCT ID],0))</f>
        <v>124</v>
      </c>
      <c r="G182" s="4">
        <f>INDEX(catalogue[SELLING PRICE],MATCH(sales_report[[#This Row],[PRODUCT ID]],catalogue[PRODUCT ID],0))</f>
        <v>167.4</v>
      </c>
      <c r="H182" s="5">
        <f>sales_report[[#This Row],[BUYING PRICE]]*sales_report[[#This Row],[QTY]]</f>
        <v>1364</v>
      </c>
      <c r="I182" s="4">
        <f>sales_report[[#This Row],[SELLING PRICE]]*sales_report[[#This Row],[QTY]]</f>
        <v>1841.4</v>
      </c>
      <c r="J182" s="4">
        <f>sales_report[[#This Row],[SELLING VALUE]]-sales_report[[#This Row],[BUYING VALUE]]</f>
        <v>477.40000000000009</v>
      </c>
      <c r="K182" s="4">
        <f>sales_report[[#This Row],[PROFIT]]/sales_report[[#This Row],[QTY]]</f>
        <v>43.400000000000006</v>
      </c>
    </row>
    <row r="183" spans="1:11" x14ac:dyDescent="0.3">
      <c r="A183" s="6">
        <v>45108</v>
      </c>
      <c r="B183" t="s">
        <v>73</v>
      </c>
      <c r="C183">
        <v>11</v>
      </c>
      <c r="D183" t="s">
        <v>120</v>
      </c>
      <c r="E183" t="s">
        <v>121</v>
      </c>
      <c r="F183" s="5">
        <f>INDEX(catalogue[BUYING PRICE],MATCH('Sales Report'!B183,catalogue[PRODUCT ID],0))</f>
        <v>124</v>
      </c>
      <c r="G183" s="4">
        <f>INDEX(catalogue[SELLING PRICE],MATCH(sales_report[[#This Row],[PRODUCT ID]],catalogue[PRODUCT ID],0))</f>
        <v>163.68</v>
      </c>
      <c r="H183" s="5">
        <f>sales_report[[#This Row],[BUYING PRICE]]*sales_report[[#This Row],[QTY]]</f>
        <v>1364</v>
      </c>
      <c r="I183" s="4">
        <f>sales_report[[#This Row],[SELLING PRICE]]*sales_report[[#This Row],[QTY]]</f>
        <v>1800.48</v>
      </c>
      <c r="J183" s="4">
        <f>sales_report[[#This Row],[SELLING VALUE]]-sales_report[[#This Row],[BUYING VALUE]]</f>
        <v>436.48</v>
      </c>
      <c r="K183" s="4">
        <f>sales_report[[#This Row],[PROFIT]]/sales_report[[#This Row],[QTY]]</f>
        <v>39.68</v>
      </c>
    </row>
    <row r="184" spans="1:11" x14ac:dyDescent="0.3">
      <c r="A184" s="6">
        <v>45109</v>
      </c>
      <c r="B184" t="s">
        <v>6</v>
      </c>
      <c r="C184">
        <v>14</v>
      </c>
      <c r="D184" t="s">
        <v>122</v>
      </c>
      <c r="E184" t="s">
        <v>121</v>
      </c>
      <c r="F184" s="5">
        <f>INDEX(catalogue[BUYING PRICE],MATCH('Sales Report'!B184,catalogue[PRODUCT ID],0))</f>
        <v>98</v>
      </c>
      <c r="G184" s="4">
        <f>INDEX(catalogue[SELLING PRICE],MATCH(sales_report[[#This Row],[PRODUCT ID]],catalogue[PRODUCT ID],0))</f>
        <v>129.36000000000001</v>
      </c>
      <c r="H184" s="5">
        <f>sales_report[[#This Row],[BUYING PRICE]]*sales_report[[#This Row],[QTY]]</f>
        <v>1372</v>
      </c>
      <c r="I184" s="4">
        <f>sales_report[[#This Row],[SELLING PRICE]]*sales_report[[#This Row],[QTY]]</f>
        <v>1811.0400000000002</v>
      </c>
      <c r="J184" s="4">
        <f>sales_report[[#This Row],[SELLING VALUE]]-sales_report[[#This Row],[BUYING VALUE]]</f>
        <v>439.04000000000019</v>
      </c>
      <c r="K184" s="4">
        <f>sales_report[[#This Row],[PROFIT]]/sales_report[[#This Row],[QTY]]</f>
        <v>31.360000000000014</v>
      </c>
    </row>
    <row r="185" spans="1:11" x14ac:dyDescent="0.3">
      <c r="A185" s="6">
        <v>45110</v>
      </c>
      <c r="B185" t="s">
        <v>99</v>
      </c>
      <c r="C185">
        <v>1</v>
      </c>
      <c r="D185" t="s">
        <v>122</v>
      </c>
      <c r="E185" t="s">
        <v>120</v>
      </c>
      <c r="F185" s="5">
        <f>INDEX(catalogue[BUYING PRICE],MATCH('Sales Report'!B185,catalogue[PRODUCT ID],0))</f>
        <v>133</v>
      </c>
      <c r="G185" s="4">
        <f>INDEX(catalogue[SELLING PRICE],MATCH(sales_report[[#This Row],[PRODUCT ID]],catalogue[PRODUCT ID],0))</f>
        <v>151.62</v>
      </c>
      <c r="H185" s="5">
        <f>sales_report[[#This Row],[BUYING PRICE]]*sales_report[[#This Row],[QTY]]</f>
        <v>133</v>
      </c>
      <c r="I185" s="4">
        <f>sales_report[[#This Row],[SELLING PRICE]]*sales_report[[#This Row],[QTY]]</f>
        <v>151.62</v>
      </c>
      <c r="J185" s="4">
        <f>sales_report[[#This Row],[SELLING VALUE]]-sales_report[[#This Row],[BUYING VALUE]]</f>
        <v>18.620000000000005</v>
      </c>
      <c r="K185" s="4">
        <f>sales_report[[#This Row],[PROFIT]]/sales_report[[#This Row],[QTY]]</f>
        <v>18.620000000000005</v>
      </c>
    </row>
    <row r="186" spans="1:11" x14ac:dyDescent="0.3">
      <c r="A186" s="6">
        <v>45111</v>
      </c>
      <c r="B186" t="s">
        <v>101</v>
      </c>
      <c r="C186">
        <v>17</v>
      </c>
      <c r="D186" t="s">
        <v>120</v>
      </c>
      <c r="E186" t="s">
        <v>121</v>
      </c>
      <c r="F186" s="5">
        <f>INDEX(catalogue[BUYING PRICE],MATCH('Sales Report'!B186,catalogue[PRODUCT ID],0))</f>
        <v>124</v>
      </c>
      <c r="G186" s="4">
        <f>INDEX(catalogue[SELLING PRICE],MATCH(sales_report[[#This Row],[PRODUCT ID]],catalogue[PRODUCT ID],0))</f>
        <v>140.12</v>
      </c>
      <c r="H186" s="5">
        <f>sales_report[[#This Row],[BUYING PRICE]]*sales_report[[#This Row],[QTY]]</f>
        <v>2108</v>
      </c>
      <c r="I186" s="4">
        <f>sales_report[[#This Row],[SELLING PRICE]]*sales_report[[#This Row],[QTY]]</f>
        <v>2382.04</v>
      </c>
      <c r="J186" s="4">
        <f>sales_report[[#This Row],[SELLING VALUE]]-sales_report[[#This Row],[BUYING VALUE]]</f>
        <v>274.03999999999996</v>
      </c>
      <c r="K186" s="4">
        <f>sales_report[[#This Row],[PROFIT]]/sales_report[[#This Row],[QTY]]</f>
        <v>16.119999999999997</v>
      </c>
    </row>
    <row r="187" spans="1:11" x14ac:dyDescent="0.3">
      <c r="A187" s="6">
        <v>45112</v>
      </c>
      <c r="B187" t="s">
        <v>103</v>
      </c>
      <c r="C187">
        <v>20</v>
      </c>
      <c r="D187" t="s">
        <v>119</v>
      </c>
      <c r="E187" t="s">
        <v>120</v>
      </c>
      <c r="F187" s="5">
        <f>INDEX(catalogue[BUYING PRICE],MATCH('Sales Report'!B187,catalogue[PRODUCT ID],0))</f>
        <v>10</v>
      </c>
      <c r="G187" s="4">
        <f>INDEX(catalogue[SELLING PRICE],MATCH(sales_report[[#This Row],[PRODUCT ID]],catalogue[PRODUCT ID],0))</f>
        <v>14.100000000000001</v>
      </c>
      <c r="H187" s="5">
        <f>sales_report[[#This Row],[BUYING PRICE]]*sales_report[[#This Row],[QTY]]</f>
        <v>200</v>
      </c>
      <c r="I187" s="4">
        <f>sales_report[[#This Row],[SELLING PRICE]]*sales_report[[#This Row],[QTY]]</f>
        <v>282</v>
      </c>
      <c r="J187" s="4">
        <f>sales_report[[#This Row],[SELLING VALUE]]-sales_report[[#This Row],[BUYING VALUE]]</f>
        <v>82</v>
      </c>
      <c r="K187" s="4">
        <f>sales_report[[#This Row],[PROFIT]]/sales_report[[#This Row],[QTY]]</f>
        <v>4.0999999999999996</v>
      </c>
    </row>
    <row r="188" spans="1:11" x14ac:dyDescent="0.3">
      <c r="A188" s="6">
        <v>45113</v>
      </c>
      <c r="B188" t="s">
        <v>34</v>
      </c>
      <c r="C188">
        <v>18</v>
      </c>
      <c r="D188" t="s">
        <v>119</v>
      </c>
      <c r="E188" t="s">
        <v>121</v>
      </c>
      <c r="F188" s="5">
        <f>INDEX(catalogue[BUYING PRICE],MATCH('Sales Report'!B188,catalogue[PRODUCT ID],0))</f>
        <v>12</v>
      </c>
      <c r="G188" s="4">
        <f>INDEX(catalogue[SELLING PRICE],MATCH(sales_report[[#This Row],[PRODUCT ID]],catalogue[PRODUCT ID],0))</f>
        <v>13.44</v>
      </c>
      <c r="H188" s="5">
        <f>sales_report[[#This Row],[BUYING PRICE]]*sales_report[[#This Row],[QTY]]</f>
        <v>216</v>
      </c>
      <c r="I188" s="4">
        <f>sales_report[[#This Row],[SELLING PRICE]]*sales_report[[#This Row],[QTY]]</f>
        <v>241.92</v>
      </c>
      <c r="J188" s="4">
        <f>sales_report[[#This Row],[SELLING VALUE]]-sales_report[[#This Row],[BUYING VALUE]]</f>
        <v>25.919999999999987</v>
      </c>
      <c r="K188" s="4">
        <f>sales_report[[#This Row],[PROFIT]]/sales_report[[#This Row],[QTY]]</f>
        <v>1.4399999999999993</v>
      </c>
    </row>
    <row r="189" spans="1:11" x14ac:dyDescent="0.3">
      <c r="A189" s="6">
        <v>45114</v>
      </c>
      <c r="B189" t="s">
        <v>10</v>
      </c>
      <c r="C189">
        <v>16</v>
      </c>
      <c r="D189" t="s">
        <v>120</v>
      </c>
      <c r="E189" t="s">
        <v>120</v>
      </c>
      <c r="F189" s="5">
        <f>INDEX(catalogue[BUYING PRICE],MATCH('Sales Report'!B189,catalogue[PRODUCT ID],0))</f>
        <v>105</v>
      </c>
      <c r="G189" s="4">
        <f>INDEX(catalogue[SELLING PRICE],MATCH(sales_report[[#This Row],[PRODUCT ID]],catalogue[PRODUCT ID],0))</f>
        <v>117.6</v>
      </c>
      <c r="H189" s="5">
        <f>sales_report[[#This Row],[BUYING PRICE]]*sales_report[[#This Row],[QTY]]</f>
        <v>1680</v>
      </c>
      <c r="I189" s="4">
        <f>sales_report[[#This Row],[SELLING PRICE]]*sales_report[[#This Row],[QTY]]</f>
        <v>1881.6</v>
      </c>
      <c r="J189" s="4">
        <f>sales_report[[#This Row],[SELLING VALUE]]-sales_report[[#This Row],[BUYING VALUE]]</f>
        <v>201.59999999999991</v>
      </c>
      <c r="K189" s="4">
        <f>sales_report[[#This Row],[PROFIT]]/sales_report[[#This Row],[QTY]]</f>
        <v>12.599999999999994</v>
      </c>
    </row>
    <row r="190" spans="1:11" x14ac:dyDescent="0.3">
      <c r="A190" s="6">
        <v>45115</v>
      </c>
      <c r="B190" t="s">
        <v>20</v>
      </c>
      <c r="C190">
        <v>5</v>
      </c>
      <c r="D190" t="s">
        <v>119</v>
      </c>
      <c r="E190" t="s">
        <v>121</v>
      </c>
      <c r="F190" s="5">
        <f>INDEX(catalogue[BUYING PRICE],MATCH('Sales Report'!B190,catalogue[PRODUCT ID],0))</f>
        <v>124</v>
      </c>
      <c r="G190" s="4">
        <f>INDEX(catalogue[SELLING PRICE],MATCH(sales_report[[#This Row],[PRODUCT ID]],catalogue[PRODUCT ID],0))</f>
        <v>204.60000000000002</v>
      </c>
      <c r="H190" s="5">
        <f>sales_report[[#This Row],[BUYING PRICE]]*sales_report[[#This Row],[QTY]]</f>
        <v>620</v>
      </c>
      <c r="I190" s="4">
        <f>sales_report[[#This Row],[SELLING PRICE]]*sales_report[[#This Row],[QTY]]</f>
        <v>1023.0000000000001</v>
      </c>
      <c r="J190" s="4">
        <f>sales_report[[#This Row],[SELLING VALUE]]-sales_report[[#This Row],[BUYING VALUE]]</f>
        <v>403.00000000000011</v>
      </c>
      <c r="K190" s="4">
        <f>sales_report[[#This Row],[PROFIT]]/sales_report[[#This Row],[QTY]]</f>
        <v>80.600000000000023</v>
      </c>
    </row>
    <row r="191" spans="1:11" x14ac:dyDescent="0.3">
      <c r="A191" s="6">
        <v>45116</v>
      </c>
      <c r="B191" t="s">
        <v>38</v>
      </c>
      <c r="C191">
        <v>19</v>
      </c>
      <c r="D191" t="s">
        <v>119</v>
      </c>
      <c r="E191" t="s">
        <v>121</v>
      </c>
      <c r="F191" s="5">
        <f>INDEX(catalogue[BUYING PRICE],MATCH('Sales Report'!B191,catalogue[PRODUCT ID],0))</f>
        <v>98</v>
      </c>
      <c r="G191" s="4">
        <f>INDEX(catalogue[SELLING PRICE],MATCH(sales_report[[#This Row],[PRODUCT ID]],catalogue[PRODUCT ID],0))</f>
        <v>110.74</v>
      </c>
      <c r="H191" s="5">
        <f>sales_report[[#This Row],[BUYING PRICE]]*sales_report[[#This Row],[QTY]]</f>
        <v>1862</v>
      </c>
      <c r="I191" s="4">
        <f>sales_report[[#This Row],[SELLING PRICE]]*sales_report[[#This Row],[QTY]]</f>
        <v>2104.06</v>
      </c>
      <c r="J191" s="4">
        <f>sales_report[[#This Row],[SELLING VALUE]]-sales_report[[#This Row],[BUYING VALUE]]</f>
        <v>242.05999999999995</v>
      </c>
      <c r="K191" s="4">
        <f>sales_report[[#This Row],[PROFIT]]/sales_report[[#This Row],[QTY]]</f>
        <v>12.739999999999997</v>
      </c>
    </row>
    <row r="192" spans="1:11" x14ac:dyDescent="0.3">
      <c r="A192" s="6">
        <v>45117</v>
      </c>
      <c r="B192" t="s">
        <v>71</v>
      </c>
      <c r="C192">
        <v>15</v>
      </c>
      <c r="D192" t="s">
        <v>120</v>
      </c>
      <c r="E192" t="s">
        <v>120</v>
      </c>
      <c r="F192" s="5">
        <f>INDEX(catalogue[BUYING PRICE],MATCH('Sales Report'!B192,catalogue[PRODUCT ID],0))</f>
        <v>133</v>
      </c>
      <c r="G192" s="4">
        <f>INDEX(catalogue[SELLING PRICE],MATCH(sales_report[[#This Row],[PRODUCT ID]],catalogue[PRODUCT ID],0))</f>
        <v>194.18</v>
      </c>
      <c r="H192" s="5">
        <f>sales_report[[#This Row],[BUYING PRICE]]*sales_report[[#This Row],[QTY]]</f>
        <v>1995</v>
      </c>
      <c r="I192" s="4">
        <f>sales_report[[#This Row],[SELLING PRICE]]*sales_report[[#This Row],[QTY]]</f>
        <v>2912.7000000000003</v>
      </c>
      <c r="J192" s="4">
        <f>sales_report[[#This Row],[SELLING VALUE]]-sales_report[[#This Row],[BUYING VALUE]]</f>
        <v>917.70000000000027</v>
      </c>
      <c r="K192" s="4">
        <f>sales_report[[#This Row],[PROFIT]]/sales_report[[#This Row],[QTY]]</f>
        <v>61.180000000000021</v>
      </c>
    </row>
    <row r="193" spans="1:11" x14ac:dyDescent="0.3">
      <c r="A193" s="6">
        <v>45118</v>
      </c>
      <c r="B193" t="s">
        <v>69</v>
      </c>
      <c r="C193">
        <v>12</v>
      </c>
      <c r="D193" t="s">
        <v>122</v>
      </c>
      <c r="E193" t="s">
        <v>121</v>
      </c>
      <c r="F193" s="5">
        <f>INDEX(catalogue[BUYING PRICE],MATCH('Sales Report'!B193,catalogue[PRODUCT ID],0))</f>
        <v>71</v>
      </c>
      <c r="G193" s="4">
        <f>INDEX(catalogue[SELLING PRICE],MATCH(sales_report[[#This Row],[PRODUCT ID]],catalogue[PRODUCT ID],0))</f>
        <v>95.85</v>
      </c>
      <c r="H193" s="5">
        <f>sales_report[[#This Row],[BUYING PRICE]]*sales_report[[#This Row],[QTY]]</f>
        <v>852</v>
      </c>
      <c r="I193" s="4">
        <f>sales_report[[#This Row],[SELLING PRICE]]*sales_report[[#This Row],[QTY]]</f>
        <v>1150.1999999999998</v>
      </c>
      <c r="J193" s="4">
        <f>sales_report[[#This Row],[SELLING VALUE]]-sales_report[[#This Row],[BUYING VALUE]]</f>
        <v>298.19999999999982</v>
      </c>
      <c r="K193" s="4">
        <f>sales_report[[#This Row],[PROFIT]]/sales_report[[#This Row],[QTY]]</f>
        <v>24.849999999999984</v>
      </c>
    </row>
    <row r="194" spans="1:11" x14ac:dyDescent="0.3">
      <c r="A194" s="6">
        <v>45119</v>
      </c>
      <c r="B194" t="s">
        <v>44</v>
      </c>
      <c r="C194">
        <v>17</v>
      </c>
      <c r="D194" t="s">
        <v>122</v>
      </c>
      <c r="E194" t="s">
        <v>121</v>
      </c>
      <c r="F194" s="5">
        <f>INDEX(catalogue[BUYING PRICE],MATCH('Sales Report'!B194,catalogue[PRODUCT ID],0))</f>
        <v>71</v>
      </c>
      <c r="G194" s="4">
        <f>INDEX(catalogue[SELLING PRICE],MATCH(sales_report[[#This Row],[PRODUCT ID]],catalogue[PRODUCT ID],0))</f>
        <v>79.52</v>
      </c>
      <c r="H194" s="5">
        <f>sales_report[[#This Row],[BUYING PRICE]]*sales_report[[#This Row],[QTY]]</f>
        <v>1207</v>
      </c>
      <c r="I194" s="4">
        <f>sales_report[[#This Row],[SELLING PRICE]]*sales_report[[#This Row],[QTY]]</f>
        <v>1351.84</v>
      </c>
      <c r="J194" s="4">
        <f>sales_report[[#This Row],[SELLING VALUE]]-sales_report[[#This Row],[BUYING VALUE]]</f>
        <v>144.83999999999992</v>
      </c>
      <c r="K194" s="4">
        <f>sales_report[[#This Row],[PROFIT]]/sales_report[[#This Row],[QTY]]</f>
        <v>8.519999999999996</v>
      </c>
    </row>
    <row r="195" spans="1:11" x14ac:dyDescent="0.3">
      <c r="A195" s="6">
        <v>45120</v>
      </c>
      <c r="B195" t="s">
        <v>36</v>
      </c>
      <c r="C195">
        <v>13</v>
      </c>
      <c r="D195" t="s">
        <v>120</v>
      </c>
      <c r="E195" t="s">
        <v>120</v>
      </c>
      <c r="F195" s="5">
        <f>INDEX(catalogue[BUYING PRICE],MATCH('Sales Report'!B195,catalogue[PRODUCT ID],0))</f>
        <v>63</v>
      </c>
      <c r="G195" s="4">
        <f>INDEX(catalogue[SELLING PRICE],MATCH(sales_report[[#This Row],[PRODUCT ID]],catalogue[PRODUCT ID],0))</f>
        <v>71.819999999999993</v>
      </c>
      <c r="H195" s="5">
        <f>sales_report[[#This Row],[BUYING PRICE]]*sales_report[[#This Row],[QTY]]</f>
        <v>819</v>
      </c>
      <c r="I195" s="4">
        <f>sales_report[[#This Row],[SELLING PRICE]]*sales_report[[#This Row],[QTY]]</f>
        <v>933.65999999999985</v>
      </c>
      <c r="J195" s="4">
        <f>sales_report[[#This Row],[SELLING VALUE]]-sales_report[[#This Row],[BUYING VALUE]]</f>
        <v>114.65999999999985</v>
      </c>
      <c r="K195" s="4">
        <f>sales_report[[#This Row],[PROFIT]]/sales_report[[#This Row],[QTY]]</f>
        <v>8.8199999999999896</v>
      </c>
    </row>
    <row r="196" spans="1:11" x14ac:dyDescent="0.3">
      <c r="A196" s="6">
        <v>45121</v>
      </c>
      <c r="B196" t="s">
        <v>78</v>
      </c>
      <c r="C196">
        <v>13</v>
      </c>
      <c r="D196" t="s">
        <v>119</v>
      </c>
      <c r="E196" t="s">
        <v>121</v>
      </c>
      <c r="F196" s="5">
        <f>INDEX(catalogue[BUYING PRICE],MATCH('Sales Report'!B196,catalogue[PRODUCT ID],0))</f>
        <v>16</v>
      </c>
      <c r="G196" s="4">
        <f>INDEX(catalogue[SELLING PRICE],MATCH(sales_report[[#This Row],[PRODUCT ID]],catalogue[PRODUCT ID],0))</f>
        <v>18.240000000000002</v>
      </c>
      <c r="H196" s="5">
        <f>sales_report[[#This Row],[BUYING PRICE]]*sales_report[[#This Row],[QTY]]</f>
        <v>208</v>
      </c>
      <c r="I196" s="4">
        <f>sales_report[[#This Row],[SELLING PRICE]]*sales_report[[#This Row],[QTY]]</f>
        <v>237.12000000000003</v>
      </c>
      <c r="J196" s="4">
        <f>sales_report[[#This Row],[SELLING VALUE]]-sales_report[[#This Row],[BUYING VALUE]]</f>
        <v>29.120000000000033</v>
      </c>
      <c r="K196" s="4">
        <f>sales_report[[#This Row],[PROFIT]]/sales_report[[#This Row],[QTY]]</f>
        <v>2.2400000000000024</v>
      </c>
    </row>
    <row r="197" spans="1:11" x14ac:dyDescent="0.3">
      <c r="A197" s="6">
        <v>45122</v>
      </c>
      <c r="B197" t="s">
        <v>73</v>
      </c>
      <c r="C197">
        <v>18</v>
      </c>
      <c r="D197" t="s">
        <v>119</v>
      </c>
      <c r="E197" t="s">
        <v>120</v>
      </c>
      <c r="F197" s="5">
        <f>INDEX(catalogue[BUYING PRICE],MATCH('Sales Report'!B197,catalogue[PRODUCT ID],0))</f>
        <v>124</v>
      </c>
      <c r="G197" s="4">
        <f>INDEX(catalogue[SELLING PRICE],MATCH(sales_report[[#This Row],[PRODUCT ID]],catalogue[PRODUCT ID],0))</f>
        <v>163.68</v>
      </c>
      <c r="H197" s="5">
        <f>sales_report[[#This Row],[BUYING PRICE]]*sales_report[[#This Row],[QTY]]</f>
        <v>2232</v>
      </c>
      <c r="I197" s="4">
        <f>sales_report[[#This Row],[SELLING PRICE]]*sales_report[[#This Row],[QTY]]</f>
        <v>2946.2400000000002</v>
      </c>
      <c r="J197" s="4">
        <f>sales_report[[#This Row],[SELLING VALUE]]-sales_report[[#This Row],[BUYING VALUE]]</f>
        <v>714.24000000000024</v>
      </c>
      <c r="K197" s="4">
        <f>sales_report[[#This Row],[PROFIT]]/sales_report[[#This Row],[QTY]]</f>
        <v>39.680000000000014</v>
      </c>
    </row>
    <row r="198" spans="1:11" x14ac:dyDescent="0.3">
      <c r="A198" s="6">
        <v>45123</v>
      </c>
      <c r="B198" t="s">
        <v>23</v>
      </c>
      <c r="C198">
        <v>5</v>
      </c>
      <c r="D198" t="s">
        <v>120</v>
      </c>
      <c r="E198" t="s">
        <v>121</v>
      </c>
      <c r="F198" s="5">
        <f>INDEX(catalogue[BUYING PRICE],MATCH('Sales Report'!B198,catalogue[PRODUCT ID],0))</f>
        <v>10</v>
      </c>
      <c r="G198" s="4">
        <f>INDEX(catalogue[SELLING PRICE],MATCH(sales_report[[#This Row],[PRODUCT ID]],catalogue[PRODUCT ID],0))</f>
        <v>11.2</v>
      </c>
      <c r="H198" s="5">
        <f>sales_report[[#This Row],[BUYING PRICE]]*sales_report[[#This Row],[QTY]]</f>
        <v>50</v>
      </c>
      <c r="I198" s="4">
        <f>sales_report[[#This Row],[SELLING PRICE]]*sales_report[[#This Row],[QTY]]</f>
        <v>56</v>
      </c>
      <c r="J198" s="4">
        <f>sales_report[[#This Row],[SELLING VALUE]]-sales_report[[#This Row],[BUYING VALUE]]</f>
        <v>6</v>
      </c>
      <c r="K198" s="4">
        <f>sales_report[[#This Row],[PROFIT]]/sales_report[[#This Row],[QTY]]</f>
        <v>1.2</v>
      </c>
    </row>
    <row r="199" spans="1:11" x14ac:dyDescent="0.3">
      <c r="A199" s="6">
        <v>45124</v>
      </c>
      <c r="B199" t="s">
        <v>48</v>
      </c>
      <c r="C199">
        <v>10</v>
      </c>
      <c r="D199" t="s">
        <v>119</v>
      </c>
      <c r="E199" t="s">
        <v>120</v>
      </c>
      <c r="F199" s="5">
        <f>INDEX(catalogue[BUYING PRICE],MATCH('Sales Report'!B199,catalogue[PRODUCT ID],0))</f>
        <v>124</v>
      </c>
      <c r="G199" s="4">
        <f>INDEX(catalogue[SELLING PRICE],MATCH(sales_report[[#This Row],[PRODUCT ID]],catalogue[PRODUCT ID],0))</f>
        <v>167.4</v>
      </c>
      <c r="H199" s="5">
        <f>sales_report[[#This Row],[BUYING PRICE]]*sales_report[[#This Row],[QTY]]</f>
        <v>1240</v>
      </c>
      <c r="I199" s="4">
        <f>sales_report[[#This Row],[SELLING PRICE]]*sales_report[[#This Row],[QTY]]</f>
        <v>1674</v>
      </c>
      <c r="J199" s="4">
        <f>sales_report[[#This Row],[SELLING VALUE]]-sales_report[[#This Row],[BUYING VALUE]]</f>
        <v>434</v>
      </c>
      <c r="K199" s="4">
        <f>sales_report[[#This Row],[PROFIT]]/sales_report[[#This Row],[QTY]]</f>
        <v>43.4</v>
      </c>
    </row>
    <row r="200" spans="1:11" x14ac:dyDescent="0.3">
      <c r="A200" s="6">
        <v>45125</v>
      </c>
      <c r="B200" t="s">
        <v>61</v>
      </c>
      <c r="C200">
        <v>17</v>
      </c>
      <c r="D200" t="s">
        <v>119</v>
      </c>
      <c r="E200" t="s">
        <v>121</v>
      </c>
      <c r="F200" s="5">
        <f>INDEX(catalogue[BUYING PRICE],MATCH('Sales Report'!B200,catalogue[PRODUCT ID],0))</f>
        <v>12</v>
      </c>
      <c r="G200" s="4">
        <f>INDEX(catalogue[SELLING PRICE],MATCH(sales_report[[#This Row],[PRODUCT ID]],catalogue[PRODUCT ID],0))</f>
        <v>16.920000000000002</v>
      </c>
      <c r="H200" s="5">
        <f>sales_report[[#This Row],[BUYING PRICE]]*sales_report[[#This Row],[QTY]]</f>
        <v>204</v>
      </c>
      <c r="I200" s="4">
        <f>sales_report[[#This Row],[SELLING PRICE]]*sales_report[[#This Row],[QTY]]</f>
        <v>287.64000000000004</v>
      </c>
      <c r="J200" s="4">
        <f>sales_report[[#This Row],[SELLING VALUE]]-sales_report[[#This Row],[BUYING VALUE]]</f>
        <v>83.640000000000043</v>
      </c>
      <c r="K200" s="4">
        <f>sales_report[[#This Row],[PROFIT]]/sales_report[[#This Row],[QTY]]</f>
        <v>4.9200000000000026</v>
      </c>
    </row>
    <row r="201" spans="1:11" x14ac:dyDescent="0.3">
      <c r="A201" s="6">
        <v>45126</v>
      </c>
      <c r="B201" t="s">
        <v>42</v>
      </c>
      <c r="C201">
        <v>5</v>
      </c>
      <c r="D201" t="s">
        <v>120</v>
      </c>
      <c r="E201" t="s">
        <v>121</v>
      </c>
      <c r="F201" s="5">
        <f>INDEX(catalogue[BUYING PRICE],MATCH('Sales Report'!B201,catalogue[PRODUCT ID],0))</f>
        <v>44</v>
      </c>
      <c r="G201" s="4">
        <f>INDEX(catalogue[SELLING PRICE],MATCH(sales_report[[#This Row],[PRODUCT ID]],catalogue[PRODUCT ID],0))</f>
        <v>72.599999999999994</v>
      </c>
      <c r="H201" s="5">
        <f>sales_report[[#This Row],[BUYING PRICE]]*sales_report[[#This Row],[QTY]]</f>
        <v>220</v>
      </c>
      <c r="I201" s="4">
        <f>sales_report[[#This Row],[SELLING PRICE]]*sales_report[[#This Row],[QTY]]</f>
        <v>363</v>
      </c>
      <c r="J201" s="4">
        <f>sales_report[[#This Row],[SELLING VALUE]]-sales_report[[#This Row],[BUYING VALUE]]</f>
        <v>143</v>
      </c>
      <c r="K201" s="4">
        <f>sales_report[[#This Row],[PROFIT]]/sales_report[[#This Row],[QTY]]</f>
        <v>28.6</v>
      </c>
    </row>
    <row r="202" spans="1:11" x14ac:dyDescent="0.3">
      <c r="A202" s="6">
        <v>45127</v>
      </c>
      <c r="B202" t="s">
        <v>113</v>
      </c>
      <c r="C202">
        <v>13</v>
      </c>
      <c r="D202" t="s">
        <v>122</v>
      </c>
      <c r="E202" t="s">
        <v>120</v>
      </c>
      <c r="F202" s="5">
        <f>INDEX(catalogue[BUYING PRICE],MATCH('Sales Report'!B202,catalogue[PRODUCT ID],0))</f>
        <v>12</v>
      </c>
      <c r="G202" s="4">
        <f>INDEX(catalogue[SELLING PRICE],MATCH(sales_report[[#This Row],[PRODUCT ID]],catalogue[PRODUCT ID],0))</f>
        <v>17.52</v>
      </c>
      <c r="H202" s="5">
        <f>sales_report[[#This Row],[BUYING PRICE]]*sales_report[[#This Row],[QTY]]</f>
        <v>156</v>
      </c>
      <c r="I202" s="4">
        <f>sales_report[[#This Row],[SELLING PRICE]]*sales_report[[#This Row],[QTY]]</f>
        <v>227.76</v>
      </c>
      <c r="J202" s="4">
        <f>sales_report[[#This Row],[SELLING VALUE]]-sales_report[[#This Row],[BUYING VALUE]]</f>
        <v>71.759999999999991</v>
      </c>
      <c r="K202" s="4">
        <f>sales_report[[#This Row],[PROFIT]]/sales_report[[#This Row],[QTY]]</f>
        <v>5.52</v>
      </c>
    </row>
    <row r="203" spans="1:11" x14ac:dyDescent="0.3">
      <c r="A203" s="6">
        <v>45128</v>
      </c>
      <c r="B203" t="s">
        <v>10</v>
      </c>
      <c r="C203">
        <v>17</v>
      </c>
      <c r="D203" t="s">
        <v>122</v>
      </c>
      <c r="E203" t="s">
        <v>121</v>
      </c>
      <c r="F203" s="5">
        <f>INDEX(catalogue[BUYING PRICE],MATCH('Sales Report'!B203,catalogue[PRODUCT ID],0))</f>
        <v>105</v>
      </c>
      <c r="G203" s="4">
        <f>INDEX(catalogue[SELLING PRICE],MATCH(sales_report[[#This Row],[PRODUCT ID]],catalogue[PRODUCT ID],0))</f>
        <v>117.6</v>
      </c>
      <c r="H203" s="5">
        <f>sales_report[[#This Row],[BUYING PRICE]]*sales_report[[#This Row],[QTY]]</f>
        <v>1785</v>
      </c>
      <c r="I203" s="4">
        <f>sales_report[[#This Row],[SELLING PRICE]]*sales_report[[#This Row],[QTY]]</f>
        <v>1999.1999999999998</v>
      </c>
      <c r="J203" s="4">
        <f>sales_report[[#This Row],[SELLING VALUE]]-sales_report[[#This Row],[BUYING VALUE]]</f>
        <v>214.19999999999982</v>
      </c>
      <c r="K203" s="4">
        <f>sales_report[[#This Row],[PROFIT]]/sales_report[[#This Row],[QTY]]</f>
        <v>12.599999999999989</v>
      </c>
    </row>
    <row r="204" spans="1:11" x14ac:dyDescent="0.3">
      <c r="A204" s="6">
        <v>45129</v>
      </c>
      <c r="B204" t="s">
        <v>42</v>
      </c>
      <c r="C204">
        <v>20</v>
      </c>
      <c r="D204" t="s">
        <v>120</v>
      </c>
      <c r="E204" t="s">
        <v>121</v>
      </c>
      <c r="F204" s="5">
        <f>INDEX(catalogue[BUYING PRICE],MATCH('Sales Report'!B204,catalogue[PRODUCT ID],0))</f>
        <v>44</v>
      </c>
      <c r="G204" s="4">
        <f>INDEX(catalogue[SELLING PRICE],MATCH(sales_report[[#This Row],[PRODUCT ID]],catalogue[PRODUCT ID],0))</f>
        <v>72.599999999999994</v>
      </c>
      <c r="H204" s="5">
        <f>sales_report[[#This Row],[BUYING PRICE]]*sales_report[[#This Row],[QTY]]</f>
        <v>880</v>
      </c>
      <c r="I204" s="4">
        <f>sales_report[[#This Row],[SELLING PRICE]]*sales_report[[#This Row],[QTY]]</f>
        <v>1452</v>
      </c>
      <c r="J204" s="4">
        <f>sales_report[[#This Row],[SELLING VALUE]]-sales_report[[#This Row],[BUYING VALUE]]</f>
        <v>572</v>
      </c>
      <c r="K204" s="4">
        <f>sales_report[[#This Row],[PROFIT]]/sales_report[[#This Row],[QTY]]</f>
        <v>28.6</v>
      </c>
    </row>
    <row r="205" spans="1:11" x14ac:dyDescent="0.3">
      <c r="A205" s="6">
        <v>45130</v>
      </c>
      <c r="B205" t="s">
        <v>55</v>
      </c>
      <c r="C205">
        <v>12</v>
      </c>
      <c r="D205" t="s">
        <v>119</v>
      </c>
      <c r="E205" t="s">
        <v>120</v>
      </c>
      <c r="F205" s="5">
        <f>INDEX(catalogue[BUYING PRICE],MATCH('Sales Report'!B205,catalogue[PRODUCT ID],0))</f>
        <v>10</v>
      </c>
      <c r="G205" s="4">
        <f>INDEX(catalogue[SELLING PRICE],MATCH(sales_report[[#This Row],[PRODUCT ID]],catalogue[PRODUCT ID],0))</f>
        <v>11.2</v>
      </c>
      <c r="H205" s="5">
        <f>sales_report[[#This Row],[BUYING PRICE]]*sales_report[[#This Row],[QTY]]</f>
        <v>120</v>
      </c>
      <c r="I205" s="4">
        <f>sales_report[[#This Row],[SELLING PRICE]]*sales_report[[#This Row],[QTY]]</f>
        <v>134.39999999999998</v>
      </c>
      <c r="J205" s="4">
        <f>sales_report[[#This Row],[SELLING VALUE]]-sales_report[[#This Row],[BUYING VALUE]]</f>
        <v>14.399999999999977</v>
      </c>
      <c r="K205" s="4">
        <f>sales_report[[#This Row],[PROFIT]]/sales_report[[#This Row],[QTY]]</f>
        <v>1.1999999999999982</v>
      </c>
    </row>
    <row r="206" spans="1:11" x14ac:dyDescent="0.3">
      <c r="A206" s="6">
        <v>45131</v>
      </c>
      <c r="B206" t="s">
        <v>48</v>
      </c>
      <c r="C206">
        <v>12</v>
      </c>
      <c r="D206" t="s">
        <v>119</v>
      </c>
      <c r="E206" t="s">
        <v>121</v>
      </c>
      <c r="F206" s="5">
        <f>INDEX(catalogue[BUYING PRICE],MATCH('Sales Report'!B206,catalogue[PRODUCT ID],0))</f>
        <v>124</v>
      </c>
      <c r="G206" s="4">
        <f>INDEX(catalogue[SELLING PRICE],MATCH(sales_report[[#This Row],[PRODUCT ID]],catalogue[PRODUCT ID],0))</f>
        <v>167.4</v>
      </c>
      <c r="H206" s="5">
        <f>sales_report[[#This Row],[BUYING PRICE]]*sales_report[[#This Row],[QTY]]</f>
        <v>1488</v>
      </c>
      <c r="I206" s="4">
        <f>sales_report[[#This Row],[SELLING PRICE]]*sales_report[[#This Row],[QTY]]</f>
        <v>2008.8000000000002</v>
      </c>
      <c r="J206" s="4">
        <f>sales_report[[#This Row],[SELLING VALUE]]-sales_report[[#This Row],[BUYING VALUE]]</f>
        <v>520.80000000000018</v>
      </c>
      <c r="K206" s="4">
        <f>sales_report[[#This Row],[PROFIT]]/sales_report[[#This Row],[QTY]]</f>
        <v>43.400000000000013</v>
      </c>
    </row>
    <row r="207" spans="1:11" x14ac:dyDescent="0.3">
      <c r="A207" s="6">
        <v>45132</v>
      </c>
      <c r="B207" t="s">
        <v>42</v>
      </c>
      <c r="C207">
        <v>12</v>
      </c>
      <c r="D207" t="s">
        <v>120</v>
      </c>
      <c r="E207" t="s">
        <v>120</v>
      </c>
      <c r="F207" s="5">
        <f>INDEX(catalogue[BUYING PRICE],MATCH('Sales Report'!B207,catalogue[PRODUCT ID],0))</f>
        <v>44</v>
      </c>
      <c r="G207" s="4">
        <f>INDEX(catalogue[SELLING PRICE],MATCH(sales_report[[#This Row],[PRODUCT ID]],catalogue[PRODUCT ID],0))</f>
        <v>72.599999999999994</v>
      </c>
      <c r="H207" s="5">
        <f>sales_report[[#This Row],[BUYING PRICE]]*sales_report[[#This Row],[QTY]]</f>
        <v>528</v>
      </c>
      <c r="I207" s="4">
        <f>sales_report[[#This Row],[SELLING PRICE]]*sales_report[[#This Row],[QTY]]</f>
        <v>871.19999999999993</v>
      </c>
      <c r="J207" s="4">
        <f>sales_report[[#This Row],[SELLING VALUE]]-sales_report[[#This Row],[BUYING VALUE]]</f>
        <v>343.19999999999993</v>
      </c>
      <c r="K207" s="4">
        <f>sales_report[[#This Row],[PROFIT]]/sales_report[[#This Row],[QTY]]</f>
        <v>28.599999999999994</v>
      </c>
    </row>
    <row r="208" spans="1:11" x14ac:dyDescent="0.3">
      <c r="A208" s="6">
        <v>45133</v>
      </c>
      <c r="B208" t="s">
        <v>63</v>
      </c>
      <c r="C208">
        <v>14</v>
      </c>
      <c r="D208" t="s">
        <v>119</v>
      </c>
      <c r="E208" t="s">
        <v>121</v>
      </c>
      <c r="F208" s="5">
        <f>INDEX(catalogue[BUYING PRICE],MATCH('Sales Report'!B208,catalogue[PRODUCT ID],0))</f>
        <v>98</v>
      </c>
      <c r="G208" s="4">
        <f>INDEX(catalogue[SELLING PRICE],MATCH(sales_report[[#This Row],[PRODUCT ID]],catalogue[PRODUCT ID],0))</f>
        <v>161.69999999999999</v>
      </c>
      <c r="H208" s="5">
        <f>sales_report[[#This Row],[BUYING PRICE]]*sales_report[[#This Row],[QTY]]</f>
        <v>1372</v>
      </c>
      <c r="I208" s="4">
        <f>sales_report[[#This Row],[SELLING PRICE]]*sales_report[[#This Row],[QTY]]</f>
        <v>2263.7999999999997</v>
      </c>
      <c r="J208" s="4">
        <f>sales_report[[#This Row],[SELLING VALUE]]-sales_report[[#This Row],[BUYING VALUE]]</f>
        <v>891.79999999999973</v>
      </c>
      <c r="K208" s="4">
        <f>sales_report[[#This Row],[PROFIT]]/sales_report[[#This Row],[QTY]]</f>
        <v>63.699999999999982</v>
      </c>
    </row>
    <row r="209" spans="1:11" x14ac:dyDescent="0.3">
      <c r="A209" s="6">
        <v>45134</v>
      </c>
      <c r="B209" t="s">
        <v>25</v>
      </c>
      <c r="C209">
        <v>10</v>
      </c>
      <c r="D209" t="s">
        <v>119</v>
      </c>
      <c r="E209" t="s">
        <v>120</v>
      </c>
      <c r="F209" s="5">
        <f>INDEX(catalogue[BUYING PRICE],MATCH('Sales Report'!B209,catalogue[PRODUCT ID],0))</f>
        <v>16</v>
      </c>
      <c r="G209" s="4">
        <f>INDEX(catalogue[SELLING PRICE],MATCH(sales_report[[#This Row],[PRODUCT ID]],catalogue[PRODUCT ID],0))</f>
        <v>17.600000000000001</v>
      </c>
      <c r="H209" s="5">
        <f>sales_report[[#This Row],[BUYING PRICE]]*sales_report[[#This Row],[QTY]]</f>
        <v>160</v>
      </c>
      <c r="I209" s="4">
        <f>sales_report[[#This Row],[SELLING PRICE]]*sales_report[[#This Row],[QTY]]</f>
        <v>176</v>
      </c>
      <c r="J209" s="4">
        <f>sales_report[[#This Row],[SELLING VALUE]]-sales_report[[#This Row],[BUYING VALUE]]</f>
        <v>16</v>
      </c>
      <c r="K209" s="4">
        <f>sales_report[[#This Row],[PROFIT]]/sales_report[[#This Row],[QTY]]</f>
        <v>1.6</v>
      </c>
    </row>
    <row r="210" spans="1:11" x14ac:dyDescent="0.3">
      <c r="A210" s="6">
        <v>45135</v>
      </c>
      <c r="B210" t="s">
        <v>103</v>
      </c>
      <c r="C210">
        <v>9</v>
      </c>
      <c r="D210" t="s">
        <v>120</v>
      </c>
      <c r="E210" t="s">
        <v>121</v>
      </c>
      <c r="F210" s="5">
        <f>INDEX(catalogue[BUYING PRICE],MATCH('Sales Report'!B210,catalogue[PRODUCT ID],0))</f>
        <v>10</v>
      </c>
      <c r="G210" s="4">
        <f>INDEX(catalogue[SELLING PRICE],MATCH(sales_report[[#This Row],[PRODUCT ID]],catalogue[PRODUCT ID],0))</f>
        <v>14.100000000000001</v>
      </c>
      <c r="H210" s="5">
        <f>sales_report[[#This Row],[BUYING PRICE]]*sales_report[[#This Row],[QTY]]</f>
        <v>90</v>
      </c>
      <c r="I210" s="4">
        <f>sales_report[[#This Row],[SELLING PRICE]]*sales_report[[#This Row],[QTY]]</f>
        <v>126.9</v>
      </c>
      <c r="J210" s="4">
        <f>sales_report[[#This Row],[SELLING VALUE]]-sales_report[[#This Row],[BUYING VALUE]]</f>
        <v>36.900000000000006</v>
      </c>
      <c r="K210" s="4">
        <f>sales_report[[#This Row],[PROFIT]]/sales_report[[#This Row],[QTY]]</f>
        <v>4.1000000000000005</v>
      </c>
    </row>
    <row r="211" spans="1:11" x14ac:dyDescent="0.3">
      <c r="A211" s="6">
        <v>45136</v>
      </c>
      <c r="B211" t="s">
        <v>34</v>
      </c>
      <c r="C211">
        <v>9</v>
      </c>
      <c r="D211" t="s">
        <v>122</v>
      </c>
      <c r="E211" t="s">
        <v>121</v>
      </c>
      <c r="F211" s="5">
        <f>INDEX(catalogue[BUYING PRICE],MATCH('Sales Report'!B211,catalogue[PRODUCT ID],0))</f>
        <v>12</v>
      </c>
      <c r="G211" s="4">
        <f>INDEX(catalogue[SELLING PRICE],MATCH(sales_report[[#This Row],[PRODUCT ID]],catalogue[PRODUCT ID],0))</f>
        <v>13.44</v>
      </c>
      <c r="H211" s="5">
        <f>sales_report[[#This Row],[BUYING PRICE]]*sales_report[[#This Row],[QTY]]</f>
        <v>108</v>
      </c>
      <c r="I211" s="4">
        <f>sales_report[[#This Row],[SELLING PRICE]]*sales_report[[#This Row],[QTY]]</f>
        <v>120.96</v>
      </c>
      <c r="J211" s="4">
        <f>sales_report[[#This Row],[SELLING VALUE]]-sales_report[[#This Row],[BUYING VALUE]]</f>
        <v>12.959999999999994</v>
      </c>
      <c r="K211" s="4">
        <f>sales_report[[#This Row],[PROFIT]]/sales_report[[#This Row],[QTY]]</f>
        <v>1.4399999999999993</v>
      </c>
    </row>
    <row r="212" spans="1:11" x14ac:dyDescent="0.3">
      <c r="A212" s="6">
        <v>45137</v>
      </c>
      <c r="B212" t="s">
        <v>109</v>
      </c>
      <c r="C212">
        <v>1</v>
      </c>
      <c r="D212" t="s">
        <v>122</v>
      </c>
      <c r="E212" t="s">
        <v>120</v>
      </c>
      <c r="F212" s="5">
        <f>INDEX(catalogue[BUYING PRICE],MATCH('Sales Report'!B212,catalogue[PRODUCT ID],0))</f>
        <v>123</v>
      </c>
      <c r="G212" s="4">
        <f>INDEX(catalogue[SELLING PRICE],MATCH(sales_report[[#This Row],[PRODUCT ID]],catalogue[PRODUCT ID],0))</f>
        <v>135.30000000000001</v>
      </c>
      <c r="H212" s="5">
        <f>sales_report[[#This Row],[BUYING PRICE]]*sales_report[[#This Row],[QTY]]</f>
        <v>123</v>
      </c>
      <c r="I212" s="4">
        <f>sales_report[[#This Row],[SELLING PRICE]]*sales_report[[#This Row],[QTY]]</f>
        <v>135.30000000000001</v>
      </c>
      <c r="J212" s="4">
        <f>sales_report[[#This Row],[SELLING VALUE]]-sales_report[[#This Row],[BUYING VALUE]]</f>
        <v>12.300000000000011</v>
      </c>
      <c r="K212" s="4">
        <f>sales_report[[#This Row],[PROFIT]]/sales_report[[#This Row],[QTY]]</f>
        <v>12.300000000000011</v>
      </c>
    </row>
    <row r="213" spans="1:11" x14ac:dyDescent="0.3">
      <c r="A213" s="6">
        <v>45138</v>
      </c>
      <c r="B213" t="s">
        <v>71</v>
      </c>
      <c r="C213">
        <v>4</v>
      </c>
      <c r="D213" t="s">
        <v>120</v>
      </c>
      <c r="E213" t="s">
        <v>121</v>
      </c>
      <c r="F213" s="5">
        <f>INDEX(catalogue[BUYING PRICE],MATCH('Sales Report'!B213,catalogue[PRODUCT ID],0))</f>
        <v>133</v>
      </c>
      <c r="G213" s="4">
        <f>INDEX(catalogue[SELLING PRICE],MATCH(sales_report[[#This Row],[PRODUCT ID]],catalogue[PRODUCT ID],0))</f>
        <v>194.18</v>
      </c>
      <c r="H213" s="5">
        <f>sales_report[[#This Row],[BUYING PRICE]]*sales_report[[#This Row],[QTY]]</f>
        <v>532</v>
      </c>
      <c r="I213" s="4">
        <f>sales_report[[#This Row],[SELLING PRICE]]*sales_report[[#This Row],[QTY]]</f>
        <v>776.72</v>
      </c>
      <c r="J213" s="4">
        <f>sales_report[[#This Row],[SELLING VALUE]]-sales_report[[#This Row],[BUYING VALUE]]</f>
        <v>244.72000000000003</v>
      </c>
      <c r="K213" s="4">
        <f>sales_report[[#This Row],[PROFIT]]/sales_report[[#This Row],[QTY]]</f>
        <v>61.180000000000007</v>
      </c>
    </row>
    <row r="214" spans="1:11" x14ac:dyDescent="0.3">
      <c r="A214" s="6">
        <v>45139</v>
      </c>
      <c r="B214" t="s">
        <v>12</v>
      </c>
      <c r="C214">
        <v>13</v>
      </c>
      <c r="D214" t="s">
        <v>119</v>
      </c>
      <c r="E214" t="s">
        <v>121</v>
      </c>
      <c r="F214" s="5">
        <f>INDEX(catalogue[BUYING PRICE],MATCH('Sales Report'!B214,catalogue[PRODUCT ID],0))</f>
        <v>44</v>
      </c>
      <c r="G214" s="4">
        <f>INDEX(catalogue[SELLING PRICE],MATCH(sales_report[[#This Row],[PRODUCT ID]],catalogue[PRODUCT ID],0))</f>
        <v>50.16</v>
      </c>
      <c r="H214" s="5">
        <f>sales_report[[#This Row],[BUYING PRICE]]*sales_report[[#This Row],[QTY]]</f>
        <v>572</v>
      </c>
      <c r="I214" s="4">
        <f>sales_report[[#This Row],[SELLING PRICE]]*sales_report[[#This Row],[QTY]]</f>
        <v>652.07999999999993</v>
      </c>
      <c r="J214" s="4">
        <f>sales_report[[#This Row],[SELLING VALUE]]-sales_report[[#This Row],[BUYING VALUE]]</f>
        <v>80.079999999999927</v>
      </c>
      <c r="K214" s="4">
        <f>sales_report[[#This Row],[PROFIT]]/sales_report[[#This Row],[QTY]]</f>
        <v>6.1599999999999948</v>
      </c>
    </row>
    <row r="215" spans="1:11" x14ac:dyDescent="0.3">
      <c r="A215" s="6">
        <v>45140</v>
      </c>
      <c r="B215" t="s">
        <v>96</v>
      </c>
      <c r="C215">
        <v>7</v>
      </c>
      <c r="D215" t="s">
        <v>119</v>
      </c>
      <c r="E215" t="s">
        <v>120</v>
      </c>
      <c r="F215" s="5">
        <f>INDEX(catalogue[BUYING PRICE],MATCH('Sales Report'!B215,catalogue[PRODUCT ID],0))</f>
        <v>71</v>
      </c>
      <c r="G215" s="4">
        <f>INDEX(catalogue[SELLING PRICE],MATCH(sales_report[[#This Row],[PRODUCT ID]],catalogue[PRODUCT ID],0))</f>
        <v>79.52</v>
      </c>
      <c r="H215" s="5">
        <f>sales_report[[#This Row],[BUYING PRICE]]*sales_report[[#This Row],[QTY]]</f>
        <v>497</v>
      </c>
      <c r="I215" s="4">
        <f>sales_report[[#This Row],[SELLING PRICE]]*sales_report[[#This Row],[QTY]]</f>
        <v>556.64</v>
      </c>
      <c r="J215" s="4">
        <f>sales_report[[#This Row],[SELLING VALUE]]-sales_report[[#This Row],[BUYING VALUE]]</f>
        <v>59.639999999999986</v>
      </c>
      <c r="K215" s="4">
        <f>sales_report[[#This Row],[PROFIT]]/sales_report[[#This Row],[QTY]]</f>
        <v>8.5199999999999978</v>
      </c>
    </row>
    <row r="216" spans="1:11" x14ac:dyDescent="0.3">
      <c r="A216" s="6">
        <v>45141</v>
      </c>
      <c r="B216" t="s">
        <v>59</v>
      </c>
      <c r="C216">
        <v>6</v>
      </c>
      <c r="D216" t="s">
        <v>120</v>
      </c>
      <c r="E216" t="s">
        <v>121</v>
      </c>
      <c r="F216" s="5">
        <f>INDEX(catalogue[BUYING PRICE],MATCH('Sales Report'!B216,catalogue[PRODUCT ID],0))</f>
        <v>136</v>
      </c>
      <c r="G216" s="4">
        <f>INDEX(catalogue[SELLING PRICE],MATCH(sales_report[[#This Row],[PRODUCT ID]],catalogue[PRODUCT ID],0))</f>
        <v>153.68</v>
      </c>
      <c r="H216" s="5">
        <f>sales_report[[#This Row],[BUYING PRICE]]*sales_report[[#This Row],[QTY]]</f>
        <v>816</v>
      </c>
      <c r="I216" s="4">
        <f>sales_report[[#This Row],[SELLING PRICE]]*sales_report[[#This Row],[QTY]]</f>
        <v>922.08</v>
      </c>
      <c r="J216" s="4">
        <f>sales_report[[#This Row],[SELLING VALUE]]-sales_report[[#This Row],[BUYING VALUE]]</f>
        <v>106.08000000000004</v>
      </c>
      <c r="K216" s="4">
        <f>sales_report[[#This Row],[PROFIT]]/sales_report[[#This Row],[QTY]]</f>
        <v>17.680000000000007</v>
      </c>
    </row>
    <row r="217" spans="1:11" x14ac:dyDescent="0.3">
      <c r="A217" s="6">
        <v>45142</v>
      </c>
      <c r="B217" t="s">
        <v>92</v>
      </c>
      <c r="C217">
        <v>14</v>
      </c>
      <c r="D217" t="s">
        <v>119</v>
      </c>
      <c r="E217" t="s">
        <v>120</v>
      </c>
      <c r="F217" s="5">
        <f>INDEX(catalogue[BUYING PRICE],MATCH('Sales Report'!B217,catalogue[PRODUCT ID],0))</f>
        <v>105</v>
      </c>
      <c r="G217" s="4">
        <f>INDEX(catalogue[SELLING PRICE],MATCH(sales_report[[#This Row],[PRODUCT ID]],catalogue[PRODUCT ID],0))</f>
        <v>153.30000000000001</v>
      </c>
      <c r="H217" s="5">
        <f>sales_report[[#This Row],[BUYING PRICE]]*sales_report[[#This Row],[QTY]]</f>
        <v>1470</v>
      </c>
      <c r="I217" s="4">
        <f>sales_report[[#This Row],[SELLING PRICE]]*sales_report[[#This Row],[QTY]]</f>
        <v>2146.2000000000003</v>
      </c>
      <c r="J217" s="4">
        <f>sales_report[[#This Row],[SELLING VALUE]]-sales_report[[#This Row],[BUYING VALUE]]</f>
        <v>676.20000000000027</v>
      </c>
      <c r="K217" s="4">
        <f>sales_report[[#This Row],[PROFIT]]/sales_report[[#This Row],[QTY]]</f>
        <v>48.300000000000018</v>
      </c>
    </row>
    <row r="218" spans="1:11" x14ac:dyDescent="0.3">
      <c r="A218" s="6">
        <v>45143</v>
      </c>
      <c r="B218" t="s">
        <v>34</v>
      </c>
      <c r="C218">
        <v>9</v>
      </c>
      <c r="D218" t="s">
        <v>119</v>
      </c>
      <c r="E218" t="s">
        <v>121</v>
      </c>
      <c r="F218" s="5">
        <f>INDEX(catalogue[BUYING PRICE],MATCH('Sales Report'!B218,catalogue[PRODUCT ID],0))</f>
        <v>12</v>
      </c>
      <c r="G218" s="4">
        <f>INDEX(catalogue[SELLING PRICE],MATCH(sales_report[[#This Row],[PRODUCT ID]],catalogue[PRODUCT ID],0))</f>
        <v>13.44</v>
      </c>
      <c r="H218" s="5">
        <f>sales_report[[#This Row],[BUYING PRICE]]*sales_report[[#This Row],[QTY]]</f>
        <v>108</v>
      </c>
      <c r="I218" s="4">
        <f>sales_report[[#This Row],[SELLING PRICE]]*sales_report[[#This Row],[QTY]]</f>
        <v>120.96</v>
      </c>
      <c r="J218" s="4">
        <f>sales_report[[#This Row],[SELLING VALUE]]-sales_report[[#This Row],[BUYING VALUE]]</f>
        <v>12.959999999999994</v>
      </c>
      <c r="K218" s="4">
        <f>sales_report[[#This Row],[PROFIT]]/sales_report[[#This Row],[QTY]]</f>
        <v>1.4399999999999993</v>
      </c>
    </row>
    <row r="219" spans="1:11" x14ac:dyDescent="0.3">
      <c r="A219" s="6">
        <v>45144</v>
      </c>
      <c r="B219" t="s">
        <v>23</v>
      </c>
      <c r="C219">
        <v>10</v>
      </c>
      <c r="D219" t="s">
        <v>120</v>
      </c>
      <c r="E219" t="s">
        <v>120</v>
      </c>
      <c r="F219" s="5">
        <f>INDEX(catalogue[BUYING PRICE],MATCH('Sales Report'!B219,catalogue[PRODUCT ID],0))</f>
        <v>10</v>
      </c>
      <c r="G219" s="4">
        <f>INDEX(catalogue[SELLING PRICE],MATCH(sales_report[[#This Row],[PRODUCT ID]],catalogue[PRODUCT ID],0))</f>
        <v>11.2</v>
      </c>
      <c r="H219" s="5">
        <f>sales_report[[#This Row],[BUYING PRICE]]*sales_report[[#This Row],[QTY]]</f>
        <v>100</v>
      </c>
      <c r="I219" s="4">
        <f>sales_report[[#This Row],[SELLING PRICE]]*sales_report[[#This Row],[QTY]]</f>
        <v>112</v>
      </c>
      <c r="J219" s="4">
        <f>sales_report[[#This Row],[SELLING VALUE]]-sales_report[[#This Row],[BUYING VALUE]]</f>
        <v>12</v>
      </c>
      <c r="K219" s="4">
        <f>sales_report[[#This Row],[PROFIT]]/sales_report[[#This Row],[QTY]]</f>
        <v>1.2</v>
      </c>
    </row>
    <row r="220" spans="1:11" x14ac:dyDescent="0.3">
      <c r="A220" s="6">
        <v>45145</v>
      </c>
      <c r="B220" t="s">
        <v>32</v>
      </c>
      <c r="C220">
        <v>8</v>
      </c>
      <c r="D220" t="s">
        <v>122</v>
      </c>
      <c r="E220" t="s">
        <v>121</v>
      </c>
      <c r="F220" s="5">
        <f>INDEX(catalogue[BUYING PRICE],MATCH('Sales Report'!B220,catalogue[PRODUCT ID],0))</f>
        <v>136</v>
      </c>
      <c r="G220" s="4">
        <f>INDEX(catalogue[SELLING PRICE],MATCH(sales_report[[#This Row],[PRODUCT ID]],catalogue[PRODUCT ID],0))</f>
        <v>179.52</v>
      </c>
      <c r="H220" s="5">
        <f>sales_report[[#This Row],[BUYING PRICE]]*sales_report[[#This Row],[QTY]]</f>
        <v>1088</v>
      </c>
      <c r="I220" s="4">
        <f>sales_report[[#This Row],[SELLING PRICE]]*sales_report[[#This Row],[QTY]]</f>
        <v>1436.16</v>
      </c>
      <c r="J220" s="4">
        <f>sales_report[[#This Row],[SELLING VALUE]]-sales_report[[#This Row],[BUYING VALUE]]</f>
        <v>348.16000000000008</v>
      </c>
      <c r="K220" s="4">
        <f>sales_report[[#This Row],[PROFIT]]/sales_report[[#This Row],[QTY]]</f>
        <v>43.52000000000001</v>
      </c>
    </row>
    <row r="221" spans="1:11" x14ac:dyDescent="0.3">
      <c r="A221" s="6">
        <v>45146</v>
      </c>
      <c r="B221" t="s">
        <v>55</v>
      </c>
      <c r="C221">
        <v>20</v>
      </c>
      <c r="D221" t="s">
        <v>122</v>
      </c>
      <c r="E221" t="s">
        <v>121</v>
      </c>
      <c r="F221" s="5">
        <f>INDEX(catalogue[BUYING PRICE],MATCH('Sales Report'!B221,catalogue[PRODUCT ID],0))</f>
        <v>10</v>
      </c>
      <c r="G221" s="4">
        <f>INDEX(catalogue[SELLING PRICE],MATCH(sales_report[[#This Row],[PRODUCT ID]],catalogue[PRODUCT ID],0))</f>
        <v>11.2</v>
      </c>
      <c r="H221" s="5">
        <f>sales_report[[#This Row],[BUYING PRICE]]*sales_report[[#This Row],[QTY]]</f>
        <v>200</v>
      </c>
      <c r="I221" s="4">
        <f>sales_report[[#This Row],[SELLING PRICE]]*sales_report[[#This Row],[QTY]]</f>
        <v>224</v>
      </c>
      <c r="J221" s="4">
        <f>sales_report[[#This Row],[SELLING VALUE]]-sales_report[[#This Row],[BUYING VALUE]]</f>
        <v>24</v>
      </c>
      <c r="K221" s="4">
        <f>sales_report[[#This Row],[PROFIT]]/sales_report[[#This Row],[QTY]]</f>
        <v>1.2</v>
      </c>
    </row>
    <row r="222" spans="1:11" x14ac:dyDescent="0.3">
      <c r="A222" s="6">
        <v>45147</v>
      </c>
      <c r="B222" t="s">
        <v>42</v>
      </c>
      <c r="C222">
        <v>6</v>
      </c>
      <c r="D222" t="s">
        <v>120</v>
      </c>
      <c r="E222" t="s">
        <v>120</v>
      </c>
      <c r="F222" s="5">
        <f>INDEX(catalogue[BUYING PRICE],MATCH('Sales Report'!B222,catalogue[PRODUCT ID],0))</f>
        <v>44</v>
      </c>
      <c r="G222" s="4">
        <f>INDEX(catalogue[SELLING PRICE],MATCH(sales_report[[#This Row],[PRODUCT ID]],catalogue[PRODUCT ID],0))</f>
        <v>72.599999999999994</v>
      </c>
      <c r="H222" s="5">
        <f>sales_report[[#This Row],[BUYING PRICE]]*sales_report[[#This Row],[QTY]]</f>
        <v>264</v>
      </c>
      <c r="I222" s="4">
        <f>sales_report[[#This Row],[SELLING PRICE]]*sales_report[[#This Row],[QTY]]</f>
        <v>435.59999999999997</v>
      </c>
      <c r="J222" s="4">
        <f>sales_report[[#This Row],[SELLING VALUE]]-sales_report[[#This Row],[BUYING VALUE]]</f>
        <v>171.59999999999997</v>
      </c>
      <c r="K222" s="4">
        <f>sales_report[[#This Row],[PROFIT]]/sales_report[[#This Row],[QTY]]</f>
        <v>28.599999999999994</v>
      </c>
    </row>
    <row r="223" spans="1:11" x14ac:dyDescent="0.3">
      <c r="A223" s="6">
        <v>45148</v>
      </c>
      <c r="B223" t="s">
        <v>23</v>
      </c>
      <c r="C223">
        <v>16</v>
      </c>
      <c r="D223" t="s">
        <v>119</v>
      </c>
      <c r="E223" t="s">
        <v>121</v>
      </c>
      <c r="F223" s="5">
        <f>INDEX(catalogue[BUYING PRICE],MATCH('Sales Report'!B223,catalogue[PRODUCT ID],0))</f>
        <v>10</v>
      </c>
      <c r="G223" s="4">
        <f>INDEX(catalogue[SELLING PRICE],MATCH(sales_report[[#This Row],[PRODUCT ID]],catalogue[PRODUCT ID],0))</f>
        <v>11.2</v>
      </c>
      <c r="H223" s="5">
        <f>sales_report[[#This Row],[BUYING PRICE]]*sales_report[[#This Row],[QTY]]</f>
        <v>160</v>
      </c>
      <c r="I223" s="4">
        <f>sales_report[[#This Row],[SELLING PRICE]]*sales_report[[#This Row],[QTY]]</f>
        <v>179.2</v>
      </c>
      <c r="J223" s="4">
        <f>sales_report[[#This Row],[SELLING VALUE]]-sales_report[[#This Row],[BUYING VALUE]]</f>
        <v>19.199999999999989</v>
      </c>
      <c r="K223" s="4">
        <f>sales_report[[#This Row],[PROFIT]]/sales_report[[#This Row],[QTY]]</f>
        <v>1.1999999999999993</v>
      </c>
    </row>
    <row r="224" spans="1:11" x14ac:dyDescent="0.3">
      <c r="A224" s="6">
        <v>45149</v>
      </c>
      <c r="B224" t="s">
        <v>25</v>
      </c>
      <c r="C224">
        <v>2</v>
      </c>
      <c r="D224" t="s">
        <v>119</v>
      </c>
      <c r="E224" t="s">
        <v>121</v>
      </c>
      <c r="F224" s="5">
        <f>INDEX(catalogue[BUYING PRICE],MATCH('Sales Report'!B224,catalogue[PRODUCT ID],0))</f>
        <v>16</v>
      </c>
      <c r="G224" s="4">
        <f>INDEX(catalogue[SELLING PRICE],MATCH(sales_report[[#This Row],[PRODUCT ID]],catalogue[PRODUCT ID],0))</f>
        <v>17.600000000000001</v>
      </c>
      <c r="H224" s="5">
        <f>sales_report[[#This Row],[BUYING PRICE]]*sales_report[[#This Row],[QTY]]</f>
        <v>32</v>
      </c>
      <c r="I224" s="4">
        <f>sales_report[[#This Row],[SELLING PRICE]]*sales_report[[#This Row],[QTY]]</f>
        <v>35.200000000000003</v>
      </c>
      <c r="J224" s="4">
        <f>sales_report[[#This Row],[SELLING VALUE]]-sales_report[[#This Row],[BUYING VALUE]]</f>
        <v>3.2000000000000028</v>
      </c>
      <c r="K224" s="4">
        <f>sales_report[[#This Row],[PROFIT]]/sales_report[[#This Row],[QTY]]</f>
        <v>1.6000000000000014</v>
      </c>
    </row>
    <row r="225" spans="1:11" x14ac:dyDescent="0.3">
      <c r="A225" s="6">
        <v>45150</v>
      </c>
      <c r="B225" t="s">
        <v>38</v>
      </c>
      <c r="C225">
        <v>20</v>
      </c>
      <c r="D225" t="s">
        <v>120</v>
      </c>
      <c r="E225" t="s">
        <v>120</v>
      </c>
      <c r="F225" s="5">
        <f>INDEX(catalogue[BUYING PRICE],MATCH('Sales Report'!B225,catalogue[PRODUCT ID],0))</f>
        <v>98</v>
      </c>
      <c r="G225" s="4">
        <f>INDEX(catalogue[SELLING PRICE],MATCH(sales_report[[#This Row],[PRODUCT ID]],catalogue[PRODUCT ID],0))</f>
        <v>110.74</v>
      </c>
      <c r="H225" s="5">
        <f>sales_report[[#This Row],[BUYING PRICE]]*sales_report[[#This Row],[QTY]]</f>
        <v>1960</v>
      </c>
      <c r="I225" s="4">
        <f>sales_report[[#This Row],[SELLING PRICE]]*sales_report[[#This Row],[QTY]]</f>
        <v>2214.7999999999997</v>
      </c>
      <c r="J225" s="4">
        <f>sales_report[[#This Row],[SELLING VALUE]]-sales_report[[#This Row],[BUYING VALUE]]</f>
        <v>254.79999999999973</v>
      </c>
      <c r="K225" s="4">
        <f>sales_report[[#This Row],[PROFIT]]/sales_report[[#This Row],[QTY]]</f>
        <v>12.739999999999986</v>
      </c>
    </row>
    <row r="226" spans="1:11" x14ac:dyDescent="0.3">
      <c r="A226" s="6">
        <v>45151</v>
      </c>
      <c r="B226" t="s">
        <v>57</v>
      </c>
      <c r="C226">
        <v>14</v>
      </c>
      <c r="D226" t="s">
        <v>119</v>
      </c>
      <c r="E226" t="s">
        <v>121</v>
      </c>
      <c r="F226" s="5">
        <f>INDEX(catalogue[BUYING PRICE],MATCH('Sales Report'!B226,catalogue[PRODUCT ID],0))</f>
        <v>123</v>
      </c>
      <c r="G226" s="4">
        <f>INDEX(catalogue[SELLING PRICE],MATCH(sales_report[[#This Row],[PRODUCT ID]],catalogue[PRODUCT ID],0))</f>
        <v>140.22</v>
      </c>
      <c r="H226" s="5">
        <f>sales_report[[#This Row],[BUYING PRICE]]*sales_report[[#This Row],[QTY]]</f>
        <v>1722</v>
      </c>
      <c r="I226" s="4">
        <f>sales_report[[#This Row],[SELLING PRICE]]*sales_report[[#This Row],[QTY]]</f>
        <v>1963.08</v>
      </c>
      <c r="J226" s="4">
        <f>sales_report[[#This Row],[SELLING VALUE]]-sales_report[[#This Row],[BUYING VALUE]]</f>
        <v>241.07999999999993</v>
      </c>
      <c r="K226" s="4">
        <f>sales_report[[#This Row],[PROFIT]]/sales_report[[#This Row],[QTY]]</f>
        <v>17.219999999999995</v>
      </c>
    </row>
    <row r="227" spans="1:11" x14ac:dyDescent="0.3">
      <c r="A227" s="6">
        <v>45152</v>
      </c>
      <c r="B227" t="s">
        <v>113</v>
      </c>
      <c r="C227">
        <v>4</v>
      </c>
      <c r="D227" t="s">
        <v>119</v>
      </c>
      <c r="E227" t="s">
        <v>120</v>
      </c>
      <c r="F227" s="5">
        <f>INDEX(catalogue[BUYING PRICE],MATCH('Sales Report'!B227,catalogue[PRODUCT ID],0))</f>
        <v>12</v>
      </c>
      <c r="G227" s="4">
        <f>INDEX(catalogue[SELLING PRICE],MATCH(sales_report[[#This Row],[PRODUCT ID]],catalogue[PRODUCT ID],0))</f>
        <v>17.52</v>
      </c>
      <c r="H227" s="5">
        <f>sales_report[[#This Row],[BUYING PRICE]]*sales_report[[#This Row],[QTY]]</f>
        <v>48</v>
      </c>
      <c r="I227" s="4">
        <f>sales_report[[#This Row],[SELLING PRICE]]*sales_report[[#This Row],[QTY]]</f>
        <v>70.08</v>
      </c>
      <c r="J227" s="4">
        <f>sales_report[[#This Row],[SELLING VALUE]]-sales_report[[#This Row],[BUYING VALUE]]</f>
        <v>22.08</v>
      </c>
      <c r="K227" s="4">
        <f>sales_report[[#This Row],[PROFIT]]/sales_report[[#This Row],[QTY]]</f>
        <v>5.52</v>
      </c>
    </row>
    <row r="228" spans="1:11" x14ac:dyDescent="0.3">
      <c r="A228" s="6">
        <v>45153</v>
      </c>
      <c r="B228" t="s">
        <v>32</v>
      </c>
      <c r="C228">
        <v>4</v>
      </c>
      <c r="D228" t="s">
        <v>120</v>
      </c>
      <c r="E228" t="s">
        <v>121</v>
      </c>
      <c r="F228" s="5">
        <f>INDEX(catalogue[BUYING PRICE],MATCH('Sales Report'!B228,catalogue[PRODUCT ID],0))</f>
        <v>136</v>
      </c>
      <c r="G228" s="4">
        <f>INDEX(catalogue[SELLING PRICE],MATCH(sales_report[[#This Row],[PRODUCT ID]],catalogue[PRODUCT ID],0))</f>
        <v>179.52</v>
      </c>
      <c r="H228" s="5">
        <f>sales_report[[#This Row],[BUYING PRICE]]*sales_report[[#This Row],[QTY]]</f>
        <v>544</v>
      </c>
      <c r="I228" s="4">
        <f>sales_report[[#This Row],[SELLING PRICE]]*sales_report[[#This Row],[QTY]]</f>
        <v>718.08</v>
      </c>
      <c r="J228" s="4">
        <f>sales_report[[#This Row],[SELLING VALUE]]-sales_report[[#This Row],[BUYING VALUE]]</f>
        <v>174.08000000000004</v>
      </c>
      <c r="K228" s="4">
        <f>sales_report[[#This Row],[PROFIT]]/sales_report[[#This Row],[QTY]]</f>
        <v>43.52000000000001</v>
      </c>
    </row>
    <row r="229" spans="1:11" x14ac:dyDescent="0.3">
      <c r="A229" s="6">
        <v>45154</v>
      </c>
      <c r="B229" t="s">
        <v>107</v>
      </c>
      <c r="C229">
        <v>17</v>
      </c>
      <c r="D229" t="s">
        <v>122</v>
      </c>
      <c r="E229" t="s">
        <v>120</v>
      </c>
      <c r="F229" s="5">
        <f>INDEX(catalogue[BUYING PRICE],MATCH('Sales Report'!B229,catalogue[PRODUCT ID],0))</f>
        <v>10</v>
      </c>
      <c r="G229" s="4">
        <f>INDEX(catalogue[SELLING PRICE],MATCH(sales_report[[#This Row],[PRODUCT ID]],catalogue[PRODUCT ID],0))</f>
        <v>11.2</v>
      </c>
      <c r="H229" s="5">
        <f>sales_report[[#This Row],[BUYING PRICE]]*sales_report[[#This Row],[QTY]]</f>
        <v>170</v>
      </c>
      <c r="I229" s="4">
        <f>sales_report[[#This Row],[SELLING PRICE]]*sales_report[[#This Row],[QTY]]</f>
        <v>190.39999999999998</v>
      </c>
      <c r="J229" s="4">
        <f>sales_report[[#This Row],[SELLING VALUE]]-sales_report[[#This Row],[BUYING VALUE]]</f>
        <v>20.399999999999977</v>
      </c>
      <c r="K229" s="4">
        <f>sales_report[[#This Row],[PROFIT]]/sales_report[[#This Row],[QTY]]</f>
        <v>1.1999999999999986</v>
      </c>
    </row>
    <row r="230" spans="1:11" x14ac:dyDescent="0.3">
      <c r="A230" s="6">
        <v>45155</v>
      </c>
      <c r="B230" t="s">
        <v>32</v>
      </c>
      <c r="C230">
        <v>18</v>
      </c>
      <c r="D230" t="s">
        <v>122</v>
      </c>
      <c r="E230" t="s">
        <v>121</v>
      </c>
      <c r="F230" s="5">
        <f>INDEX(catalogue[BUYING PRICE],MATCH('Sales Report'!B230,catalogue[PRODUCT ID],0))</f>
        <v>136</v>
      </c>
      <c r="G230" s="4">
        <f>INDEX(catalogue[SELLING PRICE],MATCH(sales_report[[#This Row],[PRODUCT ID]],catalogue[PRODUCT ID],0))</f>
        <v>179.52</v>
      </c>
      <c r="H230" s="5">
        <f>sales_report[[#This Row],[BUYING PRICE]]*sales_report[[#This Row],[QTY]]</f>
        <v>2448</v>
      </c>
      <c r="I230" s="4">
        <f>sales_report[[#This Row],[SELLING PRICE]]*sales_report[[#This Row],[QTY]]</f>
        <v>3231.36</v>
      </c>
      <c r="J230" s="4">
        <f>sales_report[[#This Row],[SELLING VALUE]]-sales_report[[#This Row],[BUYING VALUE]]</f>
        <v>783.36000000000013</v>
      </c>
      <c r="K230" s="4">
        <f>sales_report[[#This Row],[PROFIT]]/sales_report[[#This Row],[QTY]]</f>
        <v>43.52000000000001</v>
      </c>
    </row>
    <row r="231" spans="1:11" x14ac:dyDescent="0.3">
      <c r="A231" s="6">
        <v>45156</v>
      </c>
      <c r="B231" t="s">
        <v>84</v>
      </c>
      <c r="C231">
        <v>11</v>
      </c>
      <c r="D231" t="s">
        <v>120</v>
      </c>
      <c r="E231" t="s">
        <v>121</v>
      </c>
      <c r="F231" s="5">
        <f>INDEX(catalogue[BUYING PRICE],MATCH('Sales Report'!B231,catalogue[PRODUCT ID],0))</f>
        <v>136</v>
      </c>
      <c r="G231" s="4">
        <f>INDEX(catalogue[SELLING PRICE],MATCH(sales_report[[#This Row],[PRODUCT ID]],catalogue[PRODUCT ID],0))</f>
        <v>224.4</v>
      </c>
      <c r="H231" s="5">
        <f>sales_report[[#This Row],[BUYING PRICE]]*sales_report[[#This Row],[QTY]]</f>
        <v>1496</v>
      </c>
      <c r="I231" s="4">
        <f>sales_report[[#This Row],[SELLING PRICE]]*sales_report[[#This Row],[QTY]]</f>
        <v>2468.4</v>
      </c>
      <c r="J231" s="4">
        <f>sales_report[[#This Row],[SELLING VALUE]]-sales_report[[#This Row],[BUYING VALUE]]</f>
        <v>972.40000000000009</v>
      </c>
      <c r="K231" s="4">
        <f>sales_report[[#This Row],[PROFIT]]/sales_report[[#This Row],[QTY]]</f>
        <v>88.4</v>
      </c>
    </row>
    <row r="232" spans="1:11" x14ac:dyDescent="0.3">
      <c r="A232" s="6">
        <v>45157</v>
      </c>
      <c r="B232" t="s">
        <v>44</v>
      </c>
      <c r="C232">
        <v>6</v>
      </c>
      <c r="D232" t="s">
        <v>119</v>
      </c>
      <c r="E232" t="s">
        <v>120</v>
      </c>
      <c r="F232" s="5">
        <f>INDEX(catalogue[BUYING PRICE],MATCH('Sales Report'!B232,catalogue[PRODUCT ID],0))</f>
        <v>71</v>
      </c>
      <c r="G232" s="4">
        <f>INDEX(catalogue[SELLING PRICE],MATCH(sales_report[[#This Row],[PRODUCT ID]],catalogue[PRODUCT ID],0))</f>
        <v>79.52</v>
      </c>
      <c r="H232" s="5">
        <f>sales_report[[#This Row],[BUYING PRICE]]*sales_report[[#This Row],[QTY]]</f>
        <v>426</v>
      </c>
      <c r="I232" s="4">
        <f>sales_report[[#This Row],[SELLING PRICE]]*sales_report[[#This Row],[QTY]]</f>
        <v>477.12</v>
      </c>
      <c r="J232" s="4">
        <f>sales_report[[#This Row],[SELLING VALUE]]-sales_report[[#This Row],[BUYING VALUE]]</f>
        <v>51.120000000000005</v>
      </c>
      <c r="K232" s="4">
        <f>sales_report[[#This Row],[PROFIT]]/sales_report[[#This Row],[QTY]]</f>
        <v>8.5200000000000014</v>
      </c>
    </row>
    <row r="233" spans="1:11" x14ac:dyDescent="0.3">
      <c r="A233" s="6">
        <v>45158</v>
      </c>
      <c r="B233" t="s">
        <v>65</v>
      </c>
      <c r="C233">
        <v>19</v>
      </c>
      <c r="D233" t="s">
        <v>119</v>
      </c>
      <c r="E233" t="s">
        <v>121</v>
      </c>
      <c r="F233" s="5">
        <f>INDEX(catalogue[BUYING PRICE],MATCH('Sales Report'!B233,catalogue[PRODUCT ID],0))</f>
        <v>105</v>
      </c>
      <c r="G233" s="4">
        <f>INDEX(catalogue[SELLING PRICE],MATCH(sales_report[[#This Row],[PRODUCT ID]],catalogue[PRODUCT ID],0))</f>
        <v>117.6</v>
      </c>
      <c r="H233" s="5">
        <f>sales_report[[#This Row],[BUYING PRICE]]*sales_report[[#This Row],[QTY]]</f>
        <v>1995</v>
      </c>
      <c r="I233" s="4">
        <f>sales_report[[#This Row],[SELLING PRICE]]*sales_report[[#This Row],[QTY]]</f>
        <v>2234.4</v>
      </c>
      <c r="J233" s="4">
        <f>sales_report[[#This Row],[SELLING VALUE]]-sales_report[[#This Row],[BUYING VALUE]]</f>
        <v>239.40000000000009</v>
      </c>
      <c r="K233" s="4">
        <f>sales_report[[#This Row],[PROFIT]]/sales_report[[#This Row],[QTY]]</f>
        <v>12.600000000000005</v>
      </c>
    </row>
    <row r="234" spans="1:11" x14ac:dyDescent="0.3">
      <c r="A234" s="6">
        <v>45159</v>
      </c>
      <c r="B234" t="s">
        <v>99</v>
      </c>
      <c r="C234">
        <v>16</v>
      </c>
      <c r="D234" t="s">
        <v>120</v>
      </c>
      <c r="E234" t="s">
        <v>121</v>
      </c>
      <c r="F234" s="5">
        <f>INDEX(catalogue[BUYING PRICE],MATCH('Sales Report'!B234,catalogue[PRODUCT ID],0))</f>
        <v>133</v>
      </c>
      <c r="G234" s="4">
        <f>INDEX(catalogue[SELLING PRICE],MATCH(sales_report[[#This Row],[PRODUCT ID]],catalogue[PRODUCT ID],0))</f>
        <v>151.62</v>
      </c>
      <c r="H234" s="5">
        <f>sales_report[[#This Row],[BUYING PRICE]]*sales_report[[#This Row],[QTY]]</f>
        <v>2128</v>
      </c>
      <c r="I234" s="4">
        <f>sales_report[[#This Row],[SELLING PRICE]]*sales_report[[#This Row],[QTY]]</f>
        <v>2425.92</v>
      </c>
      <c r="J234" s="4">
        <f>sales_report[[#This Row],[SELLING VALUE]]-sales_report[[#This Row],[BUYING VALUE]]</f>
        <v>297.92000000000007</v>
      </c>
      <c r="K234" s="4">
        <f>sales_report[[#This Row],[PROFIT]]/sales_report[[#This Row],[QTY]]</f>
        <v>18.620000000000005</v>
      </c>
    </row>
    <row r="235" spans="1:11" x14ac:dyDescent="0.3">
      <c r="A235" s="6">
        <v>45160</v>
      </c>
      <c r="B235" t="s">
        <v>71</v>
      </c>
      <c r="C235">
        <v>2</v>
      </c>
      <c r="D235" t="s">
        <v>119</v>
      </c>
      <c r="E235" t="s">
        <v>120</v>
      </c>
      <c r="F235" s="5">
        <f>INDEX(catalogue[BUYING PRICE],MATCH('Sales Report'!B235,catalogue[PRODUCT ID],0))</f>
        <v>133</v>
      </c>
      <c r="G235" s="4">
        <f>INDEX(catalogue[SELLING PRICE],MATCH(sales_report[[#This Row],[PRODUCT ID]],catalogue[PRODUCT ID],0))</f>
        <v>194.18</v>
      </c>
      <c r="H235" s="5">
        <f>sales_report[[#This Row],[BUYING PRICE]]*sales_report[[#This Row],[QTY]]</f>
        <v>266</v>
      </c>
      <c r="I235" s="4">
        <f>sales_report[[#This Row],[SELLING PRICE]]*sales_report[[#This Row],[QTY]]</f>
        <v>388.36</v>
      </c>
      <c r="J235" s="4">
        <f>sales_report[[#This Row],[SELLING VALUE]]-sales_report[[#This Row],[BUYING VALUE]]</f>
        <v>122.36000000000001</v>
      </c>
      <c r="K235" s="4">
        <f>sales_report[[#This Row],[PROFIT]]/sales_report[[#This Row],[QTY]]</f>
        <v>61.180000000000007</v>
      </c>
    </row>
    <row r="236" spans="1:11" x14ac:dyDescent="0.3">
      <c r="A236" s="6">
        <v>45161</v>
      </c>
      <c r="B236" t="s">
        <v>10</v>
      </c>
      <c r="C236">
        <v>18</v>
      </c>
      <c r="D236" t="s">
        <v>119</v>
      </c>
      <c r="E236" t="s">
        <v>121</v>
      </c>
      <c r="F236" s="5">
        <f>INDEX(catalogue[BUYING PRICE],MATCH('Sales Report'!B236,catalogue[PRODUCT ID],0))</f>
        <v>105</v>
      </c>
      <c r="G236" s="4">
        <f>INDEX(catalogue[SELLING PRICE],MATCH(sales_report[[#This Row],[PRODUCT ID]],catalogue[PRODUCT ID],0))</f>
        <v>117.6</v>
      </c>
      <c r="H236" s="5">
        <f>sales_report[[#This Row],[BUYING PRICE]]*sales_report[[#This Row],[QTY]]</f>
        <v>1890</v>
      </c>
      <c r="I236" s="4">
        <f>sales_report[[#This Row],[SELLING PRICE]]*sales_report[[#This Row],[QTY]]</f>
        <v>2116.7999999999997</v>
      </c>
      <c r="J236" s="4">
        <f>sales_report[[#This Row],[SELLING VALUE]]-sales_report[[#This Row],[BUYING VALUE]]</f>
        <v>226.79999999999973</v>
      </c>
      <c r="K236" s="4">
        <f>sales_report[[#This Row],[PROFIT]]/sales_report[[#This Row],[QTY]]</f>
        <v>12.599999999999985</v>
      </c>
    </row>
    <row r="237" spans="1:11" x14ac:dyDescent="0.3">
      <c r="A237" s="6">
        <v>45162</v>
      </c>
      <c r="B237" t="s">
        <v>105</v>
      </c>
      <c r="C237">
        <v>10</v>
      </c>
      <c r="D237" t="s">
        <v>120</v>
      </c>
      <c r="E237" t="s">
        <v>120</v>
      </c>
      <c r="F237" s="5">
        <f>INDEX(catalogue[BUYING PRICE],MATCH('Sales Report'!B237,catalogue[PRODUCT ID],0))</f>
        <v>16</v>
      </c>
      <c r="G237" s="4">
        <f>INDEX(catalogue[SELLING PRICE],MATCH(sales_report[[#This Row],[PRODUCT ID]],catalogue[PRODUCT ID],0))</f>
        <v>26.4</v>
      </c>
      <c r="H237" s="5">
        <f>sales_report[[#This Row],[BUYING PRICE]]*sales_report[[#This Row],[QTY]]</f>
        <v>160</v>
      </c>
      <c r="I237" s="4">
        <f>sales_report[[#This Row],[SELLING PRICE]]*sales_report[[#This Row],[QTY]]</f>
        <v>264</v>
      </c>
      <c r="J237" s="4">
        <f>sales_report[[#This Row],[SELLING VALUE]]-sales_report[[#This Row],[BUYING VALUE]]</f>
        <v>104</v>
      </c>
      <c r="K237" s="4">
        <f>sales_report[[#This Row],[PROFIT]]/sales_report[[#This Row],[QTY]]</f>
        <v>10.4</v>
      </c>
    </row>
    <row r="238" spans="1:11" x14ac:dyDescent="0.3">
      <c r="A238" s="6">
        <v>45163</v>
      </c>
      <c r="B238" t="s">
        <v>113</v>
      </c>
      <c r="C238">
        <v>16</v>
      </c>
      <c r="D238" t="s">
        <v>122</v>
      </c>
      <c r="E238" t="s">
        <v>121</v>
      </c>
      <c r="F238" s="5">
        <f>INDEX(catalogue[BUYING PRICE],MATCH('Sales Report'!B238,catalogue[PRODUCT ID],0))</f>
        <v>12</v>
      </c>
      <c r="G238" s="4">
        <f>INDEX(catalogue[SELLING PRICE],MATCH(sales_report[[#This Row],[PRODUCT ID]],catalogue[PRODUCT ID],0))</f>
        <v>17.52</v>
      </c>
      <c r="H238" s="5">
        <f>sales_report[[#This Row],[BUYING PRICE]]*sales_report[[#This Row],[QTY]]</f>
        <v>192</v>
      </c>
      <c r="I238" s="4">
        <f>sales_report[[#This Row],[SELLING PRICE]]*sales_report[[#This Row],[QTY]]</f>
        <v>280.32</v>
      </c>
      <c r="J238" s="4">
        <f>sales_report[[#This Row],[SELLING VALUE]]-sales_report[[#This Row],[BUYING VALUE]]</f>
        <v>88.32</v>
      </c>
      <c r="K238" s="4">
        <f>sales_report[[#This Row],[PROFIT]]/sales_report[[#This Row],[QTY]]</f>
        <v>5.52</v>
      </c>
    </row>
    <row r="239" spans="1:11" x14ac:dyDescent="0.3">
      <c r="A239" s="6">
        <v>45164</v>
      </c>
      <c r="B239" t="s">
        <v>15</v>
      </c>
      <c r="C239">
        <v>17</v>
      </c>
      <c r="D239" t="s">
        <v>122</v>
      </c>
      <c r="E239" t="s">
        <v>120</v>
      </c>
      <c r="F239" s="5">
        <f>INDEX(catalogue[BUYING PRICE],MATCH('Sales Report'!B239,catalogue[PRODUCT ID],0))</f>
        <v>71</v>
      </c>
      <c r="G239" s="4">
        <f>INDEX(catalogue[SELLING PRICE],MATCH(sales_report[[#This Row],[PRODUCT ID]],catalogue[PRODUCT ID],0))</f>
        <v>80.23</v>
      </c>
      <c r="H239" s="5">
        <f>sales_report[[#This Row],[BUYING PRICE]]*sales_report[[#This Row],[QTY]]</f>
        <v>1207</v>
      </c>
      <c r="I239" s="4">
        <f>sales_report[[#This Row],[SELLING PRICE]]*sales_report[[#This Row],[QTY]]</f>
        <v>1363.91</v>
      </c>
      <c r="J239" s="4">
        <f>sales_report[[#This Row],[SELLING VALUE]]-sales_report[[#This Row],[BUYING VALUE]]</f>
        <v>156.91000000000008</v>
      </c>
      <c r="K239" s="4">
        <f>sales_report[[#This Row],[PROFIT]]/sales_report[[#This Row],[QTY]]</f>
        <v>9.230000000000004</v>
      </c>
    </row>
    <row r="240" spans="1:11" x14ac:dyDescent="0.3">
      <c r="A240" s="6">
        <v>45165</v>
      </c>
      <c r="B240" t="s">
        <v>99</v>
      </c>
      <c r="C240">
        <v>8</v>
      </c>
      <c r="D240" t="s">
        <v>120</v>
      </c>
      <c r="E240" t="s">
        <v>121</v>
      </c>
      <c r="F240" s="5">
        <f>INDEX(catalogue[BUYING PRICE],MATCH('Sales Report'!B240,catalogue[PRODUCT ID],0))</f>
        <v>133</v>
      </c>
      <c r="G240" s="4">
        <f>INDEX(catalogue[SELLING PRICE],MATCH(sales_report[[#This Row],[PRODUCT ID]],catalogue[PRODUCT ID],0))</f>
        <v>151.62</v>
      </c>
      <c r="H240" s="5">
        <f>sales_report[[#This Row],[BUYING PRICE]]*sales_report[[#This Row],[QTY]]</f>
        <v>1064</v>
      </c>
      <c r="I240" s="4">
        <f>sales_report[[#This Row],[SELLING PRICE]]*sales_report[[#This Row],[QTY]]</f>
        <v>1212.96</v>
      </c>
      <c r="J240" s="4">
        <f>sales_report[[#This Row],[SELLING VALUE]]-sales_report[[#This Row],[BUYING VALUE]]</f>
        <v>148.96000000000004</v>
      </c>
      <c r="K240" s="4">
        <f>sales_report[[#This Row],[PROFIT]]/sales_report[[#This Row],[QTY]]</f>
        <v>18.620000000000005</v>
      </c>
    </row>
    <row r="241" spans="1:11" x14ac:dyDescent="0.3">
      <c r="A241" s="6">
        <v>45166</v>
      </c>
      <c r="B241" t="s">
        <v>101</v>
      </c>
      <c r="C241">
        <v>11</v>
      </c>
      <c r="D241" t="s">
        <v>119</v>
      </c>
      <c r="E241" t="s">
        <v>121</v>
      </c>
      <c r="F241" s="5">
        <f>INDEX(catalogue[BUYING PRICE],MATCH('Sales Report'!B241,catalogue[PRODUCT ID],0))</f>
        <v>124</v>
      </c>
      <c r="G241" s="4">
        <f>INDEX(catalogue[SELLING PRICE],MATCH(sales_report[[#This Row],[PRODUCT ID]],catalogue[PRODUCT ID],0))</f>
        <v>140.12</v>
      </c>
      <c r="H241" s="5">
        <f>sales_report[[#This Row],[BUYING PRICE]]*sales_report[[#This Row],[QTY]]</f>
        <v>1364</v>
      </c>
      <c r="I241" s="4">
        <f>sales_report[[#This Row],[SELLING PRICE]]*sales_report[[#This Row],[QTY]]</f>
        <v>1541.3200000000002</v>
      </c>
      <c r="J241" s="4">
        <f>sales_report[[#This Row],[SELLING VALUE]]-sales_report[[#This Row],[BUYING VALUE]]</f>
        <v>177.32000000000016</v>
      </c>
      <c r="K241" s="4">
        <f>sales_report[[#This Row],[PROFIT]]/sales_report[[#This Row],[QTY]]</f>
        <v>16.120000000000015</v>
      </c>
    </row>
    <row r="242" spans="1:11" x14ac:dyDescent="0.3">
      <c r="A242" s="6">
        <v>45167</v>
      </c>
      <c r="B242" t="s">
        <v>27</v>
      </c>
      <c r="C242">
        <v>14</v>
      </c>
      <c r="D242" t="s">
        <v>119</v>
      </c>
      <c r="E242" t="s">
        <v>120</v>
      </c>
      <c r="F242" s="5">
        <f>INDEX(catalogue[BUYING PRICE],MATCH('Sales Report'!B242,catalogue[PRODUCT ID],0))</f>
        <v>10</v>
      </c>
      <c r="G242" s="4">
        <f>INDEX(catalogue[SELLING PRICE],MATCH(sales_report[[#This Row],[PRODUCT ID]],catalogue[PRODUCT ID],0))</f>
        <v>13.5</v>
      </c>
      <c r="H242" s="5">
        <f>sales_report[[#This Row],[BUYING PRICE]]*sales_report[[#This Row],[QTY]]</f>
        <v>140</v>
      </c>
      <c r="I242" s="4">
        <f>sales_report[[#This Row],[SELLING PRICE]]*sales_report[[#This Row],[QTY]]</f>
        <v>189</v>
      </c>
      <c r="J242" s="4">
        <f>sales_report[[#This Row],[SELLING VALUE]]-sales_report[[#This Row],[BUYING VALUE]]</f>
        <v>49</v>
      </c>
      <c r="K242" s="4">
        <f>sales_report[[#This Row],[PROFIT]]/sales_report[[#This Row],[QTY]]</f>
        <v>3.5</v>
      </c>
    </row>
    <row r="243" spans="1:11" x14ac:dyDescent="0.3">
      <c r="A243" s="6">
        <v>45168</v>
      </c>
      <c r="B243" t="s">
        <v>25</v>
      </c>
      <c r="C243">
        <v>16</v>
      </c>
      <c r="D243" t="s">
        <v>120</v>
      </c>
      <c r="E243" t="s">
        <v>121</v>
      </c>
      <c r="F243" s="5">
        <f>INDEX(catalogue[BUYING PRICE],MATCH('Sales Report'!B243,catalogue[PRODUCT ID],0))</f>
        <v>16</v>
      </c>
      <c r="G243" s="4">
        <f>INDEX(catalogue[SELLING PRICE],MATCH(sales_report[[#This Row],[PRODUCT ID]],catalogue[PRODUCT ID],0))</f>
        <v>17.600000000000001</v>
      </c>
      <c r="H243" s="5">
        <f>sales_report[[#This Row],[BUYING PRICE]]*sales_report[[#This Row],[QTY]]</f>
        <v>256</v>
      </c>
      <c r="I243" s="4">
        <f>sales_report[[#This Row],[SELLING PRICE]]*sales_report[[#This Row],[QTY]]</f>
        <v>281.60000000000002</v>
      </c>
      <c r="J243" s="4">
        <f>sales_report[[#This Row],[SELLING VALUE]]-sales_report[[#This Row],[BUYING VALUE]]</f>
        <v>25.600000000000023</v>
      </c>
      <c r="K243" s="4">
        <f>sales_report[[#This Row],[PROFIT]]/sales_report[[#This Row],[QTY]]</f>
        <v>1.6000000000000014</v>
      </c>
    </row>
    <row r="244" spans="1:11" x14ac:dyDescent="0.3">
      <c r="A244" s="6">
        <v>45169</v>
      </c>
      <c r="B244" t="s">
        <v>20</v>
      </c>
      <c r="C244">
        <v>19</v>
      </c>
      <c r="D244" t="s">
        <v>119</v>
      </c>
      <c r="E244" t="s">
        <v>121</v>
      </c>
      <c r="F244" s="5">
        <f>INDEX(catalogue[BUYING PRICE],MATCH('Sales Report'!B244,catalogue[PRODUCT ID],0))</f>
        <v>124</v>
      </c>
      <c r="G244" s="4">
        <f>INDEX(catalogue[SELLING PRICE],MATCH(sales_report[[#This Row],[PRODUCT ID]],catalogue[PRODUCT ID],0))</f>
        <v>204.60000000000002</v>
      </c>
      <c r="H244" s="5">
        <f>sales_report[[#This Row],[BUYING PRICE]]*sales_report[[#This Row],[QTY]]</f>
        <v>2356</v>
      </c>
      <c r="I244" s="4">
        <f>sales_report[[#This Row],[SELLING PRICE]]*sales_report[[#This Row],[QTY]]</f>
        <v>3887.4000000000005</v>
      </c>
      <c r="J244" s="4">
        <f>sales_report[[#This Row],[SELLING VALUE]]-sales_report[[#This Row],[BUYING VALUE]]</f>
        <v>1531.4000000000005</v>
      </c>
      <c r="K244" s="4">
        <f>sales_report[[#This Row],[PROFIT]]/sales_report[[#This Row],[QTY]]</f>
        <v>80.600000000000023</v>
      </c>
    </row>
    <row r="245" spans="1:11" x14ac:dyDescent="0.3">
      <c r="A245" s="6">
        <v>45170</v>
      </c>
      <c r="B245" t="s">
        <v>80</v>
      </c>
      <c r="C245">
        <v>2</v>
      </c>
      <c r="D245" t="s">
        <v>119</v>
      </c>
      <c r="E245" t="s">
        <v>120</v>
      </c>
      <c r="F245" s="5">
        <f>INDEX(catalogue[BUYING PRICE],MATCH('Sales Report'!B245,catalogue[PRODUCT ID],0))</f>
        <v>10</v>
      </c>
      <c r="G245" s="4">
        <f>INDEX(catalogue[SELLING PRICE],MATCH(sales_report[[#This Row],[PRODUCT ID]],catalogue[PRODUCT ID],0))</f>
        <v>11.3</v>
      </c>
      <c r="H245" s="5">
        <f>sales_report[[#This Row],[BUYING PRICE]]*sales_report[[#This Row],[QTY]]</f>
        <v>20</v>
      </c>
      <c r="I245" s="4">
        <f>sales_report[[#This Row],[SELLING PRICE]]*sales_report[[#This Row],[QTY]]</f>
        <v>22.6</v>
      </c>
      <c r="J245" s="4">
        <f>sales_report[[#This Row],[SELLING VALUE]]-sales_report[[#This Row],[BUYING VALUE]]</f>
        <v>2.6000000000000014</v>
      </c>
      <c r="K245" s="4">
        <f>sales_report[[#This Row],[PROFIT]]/sales_report[[#This Row],[QTY]]</f>
        <v>1.3000000000000007</v>
      </c>
    </row>
    <row r="246" spans="1:11" x14ac:dyDescent="0.3">
      <c r="A246" s="6">
        <v>45171</v>
      </c>
      <c r="B246" t="s">
        <v>78</v>
      </c>
      <c r="C246">
        <v>3</v>
      </c>
      <c r="D246" t="s">
        <v>120</v>
      </c>
      <c r="E246" t="s">
        <v>121</v>
      </c>
      <c r="F246" s="5">
        <f>INDEX(catalogue[BUYING PRICE],MATCH('Sales Report'!B246,catalogue[PRODUCT ID],0))</f>
        <v>16</v>
      </c>
      <c r="G246" s="4">
        <f>INDEX(catalogue[SELLING PRICE],MATCH(sales_report[[#This Row],[PRODUCT ID]],catalogue[PRODUCT ID],0))</f>
        <v>18.240000000000002</v>
      </c>
      <c r="H246" s="5">
        <f>sales_report[[#This Row],[BUYING PRICE]]*sales_report[[#This Row],[QTY]]</f>
        <v>48</v>
      </c>
      <c r="I246" s="4">
        <f>sales_report[[#This Row],[SELLING PRICE]]*sales_report[[#This Row],[QTY]]</f>
        <v>54.720000000000006</v>
      </c>
      <c r="J246" s="4">
        <f>sales_report[[#This Row],[SELLING VALUE]]-sales_report[[#This Row],[BUYING VALUE]]</f>
        <v>6.720000000000006</v>
      </c>
      <c r="K246" s="4">
        <f>sales_report[[#This Row],[PROFIT]]/sales_report[[#This Row],[QTY]]</f>
        <v>2.240000000000002</v>
      </c>
    </row>
    <row r="247" spans="1:11" x14ac:dyDescent="0.3">
      <c r="A247" s="6">
        <v>45172</v>
      </c>
      <c r="B247" t="s">
        <v>92</v>
      </c>
      <c r="C247">
        <v>13</v>
      </c>
      <c r="D247" t="s">
        <v>122</v>
      </c>
      <c r="E247" t="s">
        <v>120</v>
      </c>
      <c r="F247" s="5">
        <f>INDEX(catalogue[BUYING PRICE],MATCH('Sales Report'!B247,catalogue[PRODUCT ID],0))</f>
        <v>105</v>
      </c>
      <c r="G247" s="4">
        <f>INDEX(catalogue[SELLING PRICE],MATCH(sales_report[[#This Row],[PRODUCT ID]],catalogue[PRODUCT ID],0))</f>
        <v>153.30000000000001</v>
      </c>
      <c r="H247" s="5">
        <f>sales_report[[#This Row],[BUYING PRICE]]*sales_report[[#This Row],[QTY]]</f>
        <v>1365</v>
      </c>
      <c r="I247" s="4">
        <f>sales_report[[#This Row],[SELLING PRICE]]*sales_report[[#This Row],[QTY]]</f>
        <v>1992.9</v>
      </c>
      <c r="J247" s="4">
        <f>sales_report[[#This Row],[SELLING VALUE]]-sales_report[[#This Row],[BUYING VALUE]]</f>
        <v>627.90000000000009</v>
      </c>
      <c r="K247" s="4">
        <f>sales_report[[#This Row],[PROFIT]]/sales_report[[#This Row],[QTY]]</f>
        <v>48.300000000000004</v>
      </c>
    </row>
    <row r="248" spans="1:11" x14ac:dyDescent="0.3">
      <c r="A248" s="6">
        <v>45173</v>
      </c>
      <c r="B248" t="s">
        <v>61</v>
      </c>
      <c r="C248">
        <v>9</v>
      </c>
      <c r="D248" t="s">
        <v>122</v>
      </c>
      <c r="E248" t="s">
        <v>121</v>
      </c>
      <c r="F248" s="5">
        <f>INDEX(catalogue[BUYING PRICE],MATCH('Sales Report'!B248,catalogue[PRODUCT ID],0))</f>
        <v>12</v>
      </c>
      <c r="G248" s="4">
        <f>INDEX(catalogue[SELLING PRICE],MATCH(sales_report[[#This Row],[PRODUCT ID]],catalogue[PRODUCT ID],0))</f>
        <v>16.920000000000002</v>
      </c>
      <c r="H248" s="5">
        <f>sales_report[[#This Row],[BUYING PRICE]]*sales_report[[#This Row],[QTY]]</f>
        <v>108</v>
      </c>
      <c r="I248" s="4">
        <f>sales_report[[#This Row],[SELLING PRICE]]*sales_report[[#This Row],[QTY]]</f>
        <v>152.28000000000003</v>
      </c>
      <c r="J248" s="4">
        <f>sales_report[[#This Row],[SELLING VALUE]]-sales_report[[#This Row],[BUYING VALUE]]</f>
        <v>44.28000000000003</v>
      </c>
      <c r="K248" s="4">
        <f>sales_report[[#This Row],[PROFIT]]/sales_report[[#This Row],[QTY]]</f>
        <v>4.9200000000000035</v>
      </c>
    </row>
    <row r="249" spans="1:11" x14ac:dyDescent="0.3">
      <c r="A249" s="6">
        <v>45174</v>
      </c>
      <c r="B249" t="s">
        <v>84</v>
      </c>
      <c r="C249">
        <v>18</v>
      </c>
      <c r="D249" t="s">
        <v>120</v>
      </c>
      <c r="E249" t="s">
        <v>120</v>
      </c>
      <c r="F249" s="5">
        <f>INDEX(catalogue[BUYING PRICE],MATCH('Sales Report'!B249,catalogue[PRODUCT ID],0))</f>
        <v>136</v>
      </c>
      <c r="G249" s="4">
        <f>INDEX(catalogue[SELLING PRICE],MATCH(sales_report[[#This Row],[PRODUCT ID]],catalogue[PRODUCT ID],0))</f>
        <v>224.4</v>
      </c>
      <c r="H249" s="5">
        <f>sales_report[[#This Row],[BUYING PRICE]]*sales_report[[#This Row],[QTY]]</f>
        <v>2448</v>
      </c>
      <c r="I249" s="4">
        <f>sales_report[[#This Row],[SELLING PRICE]]*sales_report[[#This Row],[QTY]]</f>
        <v>4039.2000000000003</v>
      </c>
      <c r="J249" s="4">
        <f>sales_report[[#This Row],[SELLING VALUE]]-sales_report[[#This Row],[BUYING VALUE]]</f>
        <v>1591.2000000000003</v>
      </c>
      <c r="K249" s="4">
        <f>sales_report[[#This Row],[PROFIT]]/sales_report[[#This Row],[QTY]]</f>
        <v>88.40000000000002</v>
      </c>
    </row>
    <row r="250" spans="1:11" x14ac:dyDescent="0.3">
      <c r="A250" s="6">
        <v>45175</v>
      </c>
      <c r="B250" t="s">
        <v>99</v>
      </c>
      <c r="C250">
        <v>5</v>
      </c>
      <c r="D250" t="s">
        <v>119</v>
      </c>
      <c r="E250" t="s">
        <v>121</v>
      </c>
      <c r="F250" s="5">
        <f>INDEX(catalogue[BUYING PRICE],MATCH('Sales Report'!B250,catalogue[PRODUCT ID],0))</f>
        <v>133</v>
      </c>
      <c r="G250" s="4">
        <f>INDEX(catalogue[SELLING PRICE],MATCH(sales_report[[#This Row],[PRODUCT ID]],catalogue[PRODUCT ID],0))</f>
        <v>151.62</v>
      </c>
      <c r="H250" s="5">
        <f>sales_report[[#This Row],[BUYING PRICE]]*sales_report[[#This Row],[QTY]]</f>
        <v>665</v>
      </c>
      <c r="I250" s="4">
        <f>sales_report[[#This Row],[SELLING PRICE]]*sales_report[[#This Row],[QTY]]</f>
        <v>758.1</v>
      </c>
      <c r="J250" s="4">
        <f>sales_report[[#This Row],[SELLING VALUE]]-sales_report[[#This Row],[BUYING VALUE]]</f>
        <v>93.100000000000023</v>
      </c>
      <c r="K250" s="4">
        <f>sales_report[[#This Row],[PROFIT]]/sales_report[[#This Row],[QTY]]</f>
        <v>18.620000000000005</v>
      </c>
    </row>
    <row r="251" spans="1:11" x14ac:dyDescent="0.3">
      <c r="A251" s="6">
        <v>45176</v>
      </c>
      <c r="B251" t="s">
        <v>42</v>
      </c>
      <c r="C251">
        <v>17</v>
      </c>
      <c r="D251" t="s">
        <v>119</v>
      </c>
      <c r="E251" t="s">
        <v>121</v>
      </c>
      <c r="F251" s="5">
        <f>INDEX(catalogue[BUYING PRICE],MATCH('Sales Report'!B251,catalogue[PRODUCT ID],0))</f>
        <v>44</v>
      </c>
      <c r="G251" s="4">
        <f>INDEX(catalogue[SELLING PRICE],MATCH(sales_report[[#This Row],[PRODUCT ID]],catalogue[PRODUCT ID],0))</f>
        <v>72.599999999999994</v>
      </c>
      <c r="H251" s="5">
        <f>sales_report[[#This Row],[BUYING PRICE]]*sales_report[[#This Row],[QTY]]</f>
        <v>748</v>
      </c>
      <c r="I251" s="4">
        <f>sales_report[[#This Row],[SELLING PRICE]]*sales_report[[#This Row],[QTY]]</f>
        <v>1234.1999999999998</v>
      </c>
      <c r="J251" s="4">
        <f>sales_report[[#This Row],[SELLING VALUE]]-sales_report[[#This Row],[BUYING VALUE]]</f>
        <v>486.19999999999982</v>
      </c>
      <c r="K251" s="4">
        <f>sales_report[[#This Row],[PROFIT]]/sales_report[[#This Row],[QTY]]</f>
        <v>28.599999999999991</v>
      </c>
    </row>
    <row r="252" spans="1:11" x14ac:dyDescent="0.3">
      <c r="A252" s="6">
        <v>45177</v>
      </c>
      <c r="B252" t="s">
        <v>109</v>
      </c>
      <c r="C252">
        <v>15</v>
      </c>
      <c r="D252" t="s">
        <v>120</v>
      </c>
      <c r="E252" t="s">
        <v>120</v>
      </c>
      <c r="F252" s="5">
        <f>INDEX(catalogue[BUYING PRICE],MATCH('Sales Report'!B252,catalogue[PRODUCT ID],0))</f>
        <v>123</v>
      </c>
      <c r="G252" s="4">
        <f>INDEX(catalogue[SELLING PRICE],MATCH(sales_report[[#This Row],[PRODUCT ID]],catalogue[PRODUCT ID],0))</f>
        <v>135.30000000000001</v>
      </c>
      <c r="H252" s="5">
        <f>sales_report[[#This Row],[BUYING PRICE]]*sales_report[[#This Row],[QTY]]</f>
        <v>1845</v>
      </c>
      <c r="I252" s="4">
        <f>sales_report[[#This Row],[SELLING PRICE]]*sales_report[[#This Row],[QTY]]</f>
        <v>2029.5000000000002</v>
      </c>
      <c r="J252" s="4">
        <f>sales_report[[#This Row],[SELLING VALUE]]-sales_report[[#This Row],[BUYING VALUE]]</f>
        <v>184.50000000000023</v>
      </c>
      <c r="K252" s="4">
        <f>sales_report[[#This Row],[PROFIT]]/sales_report[[#This Row],[QTY]]</f>
        <v>12.300000000000015</v>
      </c>
    </row>
    <row r="253" spans="1:11" x14ac:dyDescent="0.3">
      <c r="A253" s="6">
        <v>45178</v>
      </c>
      <c r="B253" t="s">
        <v>78</v>
      </c>
      <c r="C253">
        <v>13</v>
      </c>
      <c r="D253" t="s">
        <v>119</v>
      </c>
      <c r="E253" t="s">
        <v>121</v>
      </c>
      <c r="F253" s="5">
        <f>INDEX(catalogue[BUYING PRICE],MATCH('Sales Report'!B253,catalogue[PRODUCT ID],0))</f>
        <v>16</v>
      </c>
      <c r="G253" s="4">
        <f>INDEX(catalogue[SELLING PRICE],MATCH(sales_report[[#This Row],[PRODUCT ID]],catalogue[PRODUCT ID],0))</f>
        <v>18.240000000000002</v>
      </c>
      <c r="H253" s="5">
        <f>sales_report[[#This Row],[BUYING PRICE]]*sales_report[[#This Row],[QTY]]</f>
        <v>208</v>
      </c>
      <c r="I253" s="4">
        <f>sales_report[[#This Row],[SELLING PRICE]]*sales_report[[#This Row],[QTY]]</f>
        <v>237.12000000000003</v>
      </c>
      <c r="J253" s="4">
        <f>sales_report[[#This Row],[SELLING VALUE]]-sales_report[[#This Row],[BUYING VALUE]]</f>
        <v>29.120000000000033</v>
      </c>
      <c r="K253" s="4">
        <f>sales_report[[#This Row],[PROFIT]]/sales_report[[#This Row],[QTY]]</f>
        <v>2.2400000000000024</v>
      </c>
    </row>
    <row r="254" spans="1:11" x14ac:dyDescent="0.3">
      <c r="A254" s="6">
        <v>45179</v>
      </c>
      <c r="B254" t="s">
        <v>29</v>
      </c>
      <c r="C254">
        <v>4</v>
      </c>
      <c r="D254" t="s">
        <v>119</v>
      </c>
      <c r="E254" t="s">
        <v>121</v>
      </c>
      <c r="F254" s="5">
        <f>INDEX(catalogue[BUYING PRICE],MATCH('Sales Report'!B254,catalogue[PRODUCT ID],0))</f>
        <v>123</v>
      </c>
      <c r="G254" s="4">
        <f>INDEX(catalogue[SELLING PRICE],MATCH(sales_report[[#This Row],[PRODUCT ID]],catalogue[PRODUCT ID],0))</f>
        <v>179.58</v>
      </c>
      <c r="H254" s="5">
        <f>sales_report[[#This Row],[BUYING PRICE]]*sales_report[[#This Row],[QTY]]</f>
        <v>492</v>
      </c>
      <c r="I254" s="4">
        <f>sales_report[[#This Row],[SELLING PRICE]]*sales_report[[#This Row],[QTY]]</f>
        <v>718.32</v>
      </c>
      <c r="J254" s="4">
        <f>sales_report[[#This Row],[SELLING VALUE]]-sales_report[[#This Row],[BUYING VALUE]]</f>
        <v>226.32000000000005</v>
      </c>
      <c r="K254" s="4">
        <f>sales_report[[#This Row],[PROFIT]]/sales_report[[#This Row],[QTY]]</f>
        <v>56.580000000000013</v>
      </c>
    </row>
    <row r="255" spans="1:11" x14ac:dyDescent="0.3">
      <c r="A255" s="6">
        <v>45180</v>
      </c>
      <c r="B255" t="s">
        <v>18</v>
      </c>
      <c r="C255">
        <v>17</v>
      </c>
      <c r="D255" t="s">
        <v>120</v>
      </c>
      <c r="E255" t="s">
        <v>120</v>
      </c>
      <c r="F255" s="5">
        <f>INDEX(catalogue[BUYING PRICE],MATCH('Sales Report'!B255,catalogue[PRODUCT ID],0))</f>
        <v>133</v>
      </c>
      <c r="G255" s="4">
        <f>INDEX(catalogue[SELLING PRICE],MATCH(sales_report[[#This Row],[PRODUCT ID]],catalogue[PRODUCT ID],0))</f>
        <v>187.53</v>
      </c>
      <c r="H255" s="5">
        <f>sales_report[[#This Row],[BUYING PRICE]]*sales_report[[#This Row],[QTY]]</f>
        <v>2261</v>
      </c>
      <c r="I255" s="4">
        <f>sales_report[[#This Row],[SELLING PRICE]]*sales_report[[#This Row],[QTY]]</f>
        <v>3188.01</v>
      </c>
      <c r="J255" s="4">
        <f>sales_report[[#This Row],[SELLING VALUE]]-sales_report[[#This Row],[BUYING VALUE]]</f>
        <v>927.01000000000022</v>
      </c>
      <c r="K255" s="4">
        <f>sales_report[[#This Row],[PROFIT]]/sales_report[[#This Row],[QTY]]</f>
        <v>54.530000000000015</v>
      </c>
    </row>
    <row r="256" spans="1:11" x14ac:dyDescent="0.3">
      <c r="A256" s="6">
        <v>45181</v>
      </c>
      <c r="B256" t="s">
        <v>80</v>
      </c>
      <c r="C256">
        <v>7</v>
      </c>
      <c r="D256" t="s">
        <v>122</v>
      </c>
      <c r="E256" t="s">
        <v>121</v>
      </c>
      <c r="F256" s="5">
        <f>INDEX(catalogue[BUYING PRICE],MATCH('Sales Report'!B256,catalogue[PRODUCT ID],0))</f>
        <v>10</v>
      </c>
      <c r="G256" s="4">
        <f>INDEX(catalogue[SELLING PRICE],MATCH(sales_report[[#This Row],[PRODUCT ID]],catalogue[PRODUCT ID],0))</f>
        <v>11.3</v>
      </c>
      <c r="H256" s="5">
        <f>sales_report[[#This Row],[BUYING PRICE]]*sales_report[[#This Row],[QTY]]</f>
        <v>70</v>
      </c>
      <c r="I256" s="4">
        <f>sales_report[[#This Row],[SELLING PRICE]]*sales_report[[#This Row],[QTY]]</f>
        <v>79.100000000000009</v>
      </c>
      <c r="J256" s="4">
        <f>sales_report[[#This Row],[SELLING VALUE]]-sales_report[[#This Row],[BUYING VALUE]]</f>
        <v>9.1000000000000085</v>
      </c>
      <c r="K256" s="4">
        <f>sales_report[[#This Row],[PROFIT]]/sales_report[[#This Row],[QTY]]</f>
        <v>1.3000000000000012</v>
      </c>
    </row>
    <row r="257" spans="1:11" x14ac:dyDescent="0.3">
      <c r="A257" s="6">
        <v>45182</v>
      </c>
      <c r="B257" t="s">
        <v>75</v>
      </c>
      <c r="C257">
        <v>1</v>
      </c>
      <c r="D257" t="s">
        <v>122</v>
      </c>
      <c r="E257" t="s">
        <v>120</v>
      </c>
      <c r="F257" s="5">
        <f>INDEX(catalogue[BUYING PRICE],MATCH('Sales Report'!B257,catalogue[PRODUCT ID],0))</f>
        <v>10</v>
      </c>
      <c r="G257" s="4">
        <f>INDEX(catalogue[SELLING PRICE],MATCH(sales_report[[#This Row],[PRODUCT ID]],catalogue[PRODUCT ID],0))</f>
        <v>11.2</v>
      </c>
      <c r="H257" s="5">
        <f>sales_report[[#This Row],[BUYING PRICE]]*sales_report[[#This Row],[QTY]]</f>
        <v>10</v>
      </c>
      <c r="I257" s="4">
        <f>sales_report[[#This Row],[SELLING PRICE]]*sales_report[[#This Row],[QTY]]</f>
        <v>11.2</v>
      </c>
      <c r="J257" s="4">
        <f>sales_report[[#This Row],[SELLING VALUE]]-sales_report[[#This Row],[BUYING VALUE]]</f>
        <v>1.1999999999999993</v>
      </c>
      <c r="K257" s="4">
        <f>sales_report[[#This Row],[PROFIT]]/sales_report[[#This Row],[QTY]]</f>
        <v>1.1999999999999993</v>
      </c>
    </row>
    <row r="258" spans="1:11" x14ac:dyDescent="0.3">
      <c r="A258" s="6">
        <v>45183</v>
      </c>
      <c r="B258" t="s">
        <v>15</v>
      </c>
      <c r="C258">
        <v>7</v>
      </c>
      <c r="D258" t="s">
        <v>120</v>
      </c>
      <c r="E258" t="s">
        <v>121</v>
      </c>
      <c r="F258" s="5">
        <f>INDEX(catalogue[BUYING PRICE],MATCH('Sales Report'!B258,catalogue[PRODUCT ID],0))</f>
        <v>71</v>
      </c>
      <c r="G258" s="4">
        <f>INDEX(catalogue[SELLING PRICE],MATCH(sales_report[[#This Row],[PRODUCT ID]],catalogue[PRODUCT ID],0))</f>
        <v>80.23</v>
      </c>
      <c r="H258" s="5">
        <f>sales_report[[#This Row],[BUYING PRICE]]*sales_report[[#This Row],[QTY]]</f>
        <v>497</v>
      </c>
      <c r="I258" s="4">
        <f>sales_report[[#This Row],[SELLING PRICE]]*sales_report[[#This Row],[QTY]]</f>
        <v>561.61</v>
      </c>
      <c r="J258" s="4">
        <f>sales_report[[#This Row],[SELLING VALUE]]-sales_report[[#This Row],[BUYING VALUE]]</f>
        <v>64.610000000000014</v>
      </c>
      <c r="K258" s="4">
        <f>sales_report[[#This Row],[PROFIT]]/sales_report[[#This Row],[QTY]]</f>
        <v>9.2300000000000022</v>
      </c>
    </row>
    <row r="259" spans="1:11" x14ac:dyDescent="0.3">
      <c r="A259" s="6">
        <v>45184</v>
      </c>
      <c r="B259" t="s">
        <v>36</v>
      </c>
      <c r="C259">
        <v>14</v>
      </c>
      <c r="D259" t="s">
        <v>119</v>
      </c>
      <c r="E259" t="s">
        <v>120</v>
      </c>
      <c r="F259" s="5">
        <f>INDEX(catalogue[BUYING PRICE],MATCH('Sales Report'!B259,catalogue[PRODUCT ID],0))</f>
        <v>63</v>
      </c>
      <c r="G259" s="4">
        <f>INDEX(catalogue[SELLING PRICE],MATCH(sales_report[[#This Row],[PRODUCT ID]],catalogue[PRODUCT ID],0))</f>
        <v>71.819999999999993</v>
      </c>
      <c r="H259" s="5">
        <f>sales_report[[#This Row],[BUYING PRICE]]*sales_report[[#This Row],[QTY]]</f>
        <v>882</v>
      </c>
      <c r="I259" s="4">
        <f>sales_report[[#This Row],[SELLING PRICE]]*sales_report[[#This Row],[QTY]]</f>
        <v>1005.4799999999999</v>
      </c>
      <c r="J259" s="4">
        <f>sales_report[[#This Row],[SELLING VALUE]]-sales_report[[#This Row],[BUYING VALUE]]</f>
        <v>123.4799999999999</v>
      </c>
      <c r="K259" s="4">
        <f>sales_report[[#This Row],[PROFIT]]/sales_report[[#This Row],[QTY]]</f>
        <v>8.8199999999999932</v>
      </c>
    </row>
    <row r="260" spans="1:11" x14ac:dyDescent="0.3">
      <c r="A260" s="6">
        <v>45185</v>
      </c>
      <c r="B260" t="s">
        <v>10</v>
      </c>
      <c r="C260">
        <v>18</v>
      </c>
      <c r="D260" t="s">
        <v>119</v>
      </c>
      <c r="E260" t="s">
        <v>121</v>
      </c>
      <c r="F260" s="5">
        <f>INDEX(catalogue[BUYING PRICE],MATCH('Sales Report'!B260,catalogue[PRODUCT ID],0))</f>
        <v>105</v>
      </c>
      <c r="G260" s="4">
        <f>INDEX(catalogue[SELLING PRICE],MATCH(sales_report[[#This Row],[PRODUCT ID]],catalogue[PRODUCT ID],0))</f>
        <v>117.6</v>
      </c>
      <c r="H260" s="5">
        <f>sales_report[[#This Row],[BUYING PRICE]]*sales_report[[#This Row],[QTY]]</f>
        <v>1890</v>
      </c>
      <c r="I260" s="4">
        <f>sales_report[[#This Row],[SELLING PRICE]]*sales_report[[#This Row],[QTY]]</f>
        <v>2116.7999999999997</v>
      </c>
      <c r="J260" s="4">
        <f>sales_report[[#This Row],[SELLING VALUE]]-sales_report[[#This Row],[BUYING VALUE]]</f>
        <v>226.79999999999973</v>
      </c>
      <c r="K260" s="4">
        <f>sales_report[[#This Row],[PROFIT]]/sales_report[[#This Row],[QTY]]</f>
        <v>12.599999999999985</v>
      </c>
    </row>
    <row r="261" spans="1:11" x14ac:dyDescent="0.3">
      <c r="A261" s="6">
        <v>45186</v>
      </c>
      <c r="B261" t="s">
        <v>40</v>
      </c>
      <c r="C261">
        <v>20</v>
      </c>
      <c r="D261" t="s">
        <v>120</v>
      </c>
      <c r="E261" t="s">
        <v>121</v>
      </c>
      <c r="F261" s="5">
        <f>INDEX(catalogue[BUYING PRICE],MATCH('Sales Report'!B261,catalogue[PRODUCT ID],0))</f>
        <v>105</v>
      </c>
      <c r="G261" s="4">
        <f>INDEX(catalogue[SELLING PRICE],MATCH(sales_report[[#This Row],[PRODUCT ID]],catalogue[PRODUCT ID],0))</f>
        <v>148.05000000000001</v>
      </c>
      <c r="H261" s="5">
        <f>sales_report[[#This Row],[BUYING PRICE]]*sales_report[[#This Row],[QTY]]</f>
        <v>2100</v>
      </c>
      <c r="I261" s="4">
        <f>sales_report[[#This Row],[SELLING PRICE]]*sales_report[[#This Row],[QTY]]</f>
        <v>2961</v>
      </c>
      <c r="J261" s="4">
        <f>sales_report[[#This Row],[SELLING VALUE]]-sales_report[[#This Row],[BUYING VALUE]]</f>
        <v>861</v>
      </c>
      <c r="K261" s="4">
        <f>sales_report[[#This Row],[PROFIT]]/sales_report[[#This Row],[QTY]]</f>
        <v>43.05</v>
      </c>
    </row>
    <row r="262" spans="1:11" x14ac:dyDescent="0.3">
      <c r="A262" s="6">
        <v>45187</v>
      </c>
      <c r="B262" t="s">
        <v>90</v>
      </c>
      <c r="C262">
        <v>16</v>
      </c>
      <c r="D262" t="s">
        <v>119</v>
      </c>
      <c r="E262" t="s">
        <v>120</v>
      </c>
      <c r="F262" s="5">
        <f>INDEX(catalogue[BUYING PRICE],MATCH('Sales Report'!B262,catalogue[PRODUCT ID],0))</f>
        <v>98</v>
      </c>
      <c r="G262" s="4">
        <f>INDEX(catalogue[SELLING PRICE],MATCH(sales_report[[#This Row],[PRODUCT ID]],catalogue[PRODUCT ID],0))</f>
        <v>132.30000000000001</v>
      </c>
      <c r="H262" s="5">
        <f>sales_report[[#This Row],[BUYING PRICE]]*sales_report[[#This Row],[QTY]]</f>
        <v>1568</v>
      </c>
      <c r="I262" s="4">
        <f>sales_report[[#This Row],[SELLING PRICE]]*sales_report[[#This Row],[QTY]]</f>
        <v>2116.8000000000002</v>
      </c>
      <c r="J262" s="4">
        <f>sales_report[[#This Row],[SELLING VALUE]]-sales_report[[#This Row],[BUYING VALUE]]</f>
        <v>548.80000000000018</v>
      </c>
      <c r="K262" s="4">
        <f>sales_report[[#This Row],[PROFIT]]/sales_report[[#This Row],[QTY]]</f>
        <v>34.300000000000011</v>
      </c>
    </row>
    <row r="263" spans="1:11" x14ac:dyDescent="0.3">
      <c r="A263" s="6">
        <v>45188</v>
      </c>
      <c r="B263" t="s">
        <v>86</v>
      </c>
      <c r="C263">
        <v>2</v>
      </c>
      <c r="D263" t="s">
        <v>119</v>
      </c>
      <c r="E263" t="s">
        <v>121</v>
      </c>
      <c r="F263" s="5">
        <f>INDEX(catalogue[BUYING PRICE],MATCH('Sales Report'!B263,catalogue[PRODUCT ID],0))</f>
        <v>12</v>
      </c>
      <c r="G263" s="4">
        <f>INDEX(catalogue[SELLING PRICE],MATCH(sales_report[[#This Row],[PRODUCT ID]],catalogue[PRODUCT ID],0))</f>
        <v>13.44</v>
      </c>
      <c r="H263" s="5">
        <f>sales_report[[#This Row],[BUYING PRICE]]*sales_report[[#This Row],[QTY]]</f>
        <v>24</v>
      </c>
      <c r="I263" s="4">
        <f>sales_report[[#This Row],[SELLING PRICE]]*sales_report[[#This Row],[QTY]]</f>
        <v>26.88</v>
      </c>
      <c r="J263" s="4">
        <f>sales_report[[#This Row],[SELLING VALUE]]-sales_report[[#This Row],[BUYING VALUE]]</f>
        <v>2.879999999999999</v>
      </c>
      <c r="K263" s="4">
        <f>sales_report[[#This Row],[PROFIT]]/sales_report[[#This Row],[QTY]]</f>
        <v>1.4399999999999995</v>
      </c>
    </row>
    <row r="264" spans="1:11" x14ac:dyDescent="0.3">
      <c r="A264" s="6">
        <v>45189</v>
      </c>
      <c r="B264" t="s">
        <v>92</v>
      </c>
      <c r="C264">
        <v>15</v>
      </c>
      <c r="D264" t="s">
        <v>120</v>
      </c>
      <c r="E264" t="s">
        <v>121</v>
      </c>
      <c r="F264" s="5">
        <f>INDEX(catalogue[BUYING PRICE],MATCH('Sales Report'!B264,catalogue[PRODUCT ID],0))</f>
        <v>105</v>
      </c>
      <c r="G264" s="4">
        <f>INDEX(catalogue[SELLING PRICE],MATCH(sales_report[[#This Row],[PRODUCT ID]],catalogue[PRODUCT ID],0))</f>
        <v>153.30000000000001</v>
      </c>
      <c r="H264" s="5">
        <f>sales_report[[#This Row],[BUYING PRICE]]*sales_report[[#This Row],[QTY]]</f>
        <v>1575</v>
      </c>
      <c r="I264" s="4">
        <f>sales_report[[#This Row],[SELLING PRICE]]*sales_report[[#This Row],[QTY]]</f>
        <v>2299.5</v>
      </c>
      <c r="J264" s="4">
        <f>sales_report[[#This Row],[SELLING VALUE]]-sales_report[[#This Row],[BUYING VALUE]]</f>
        <v>724.5</v>
      </c>
      <c r="K264" s="4">
        <f>sales_report[[#This Row],[PROFIT]]/sales_report[[#This Row],[QTY]]</f>
        <v>48.3</v>
      </c>
    </row>
    <row r="265" spans="1:11" x14ac:dyDescent="0.3">
      <c r="A265" s="6">
        <v>45190</v>
      </c>
      <c r="B265" t="s">
        <v>23</v>
      </c>
      <c r="C265">
        <v>11</v>
      </c>
      <c r="D265" t="s">
        <v>122</v>
      </c>
      <c r="E265" t="s">
        <v>120</v>
      </c>
      <c r="F265" s="5">
        <f>INDEX(catalogue[BUYING PRICE],MATCH('Sales Report'!B265,catalogue[PRODUCT ID],0))</f>
        <v>10</v>
      </c>
      <c r="G265" s="4">
        <f>INDEX(catalogue[SELLING PRICE],MATCH(sales_report[[#This Row],[PRODUCT ID]],catalogue[PRODUCT ID],0))</f>
        <v>11.2</v>
      </c>
      <c r="H265" s="5">
        <f>sales_report[[#This Row],[BUYING PRICE]]*sales_report[[#This Row],[QTY]]</f>
        <v>110</v>
      </c>
      <c r="I265" s="4">
        <f>sales_report[[#This Row],[SELLING PRICE]]*sales_report[[#This Row],[QTY]]</f>
        <v>123.19999999999999</v>
      </c>
      <c r="J265" s="4">
        <f>sales_report[[#This Row],[SELLING VALUE]]-sales_report[[#This Row],[BUYING VALUE]]</f>
        <v>13.199999999999989</v>
      </c>
      <c r="K265" s="4">
        <f>sales_report[[#This Row],[PROFIT]]/sales_report[[#This Row],[QTY]]</f>
        <v>1.1999999999999991</v>
      </c>
    </row>
    <row r="266" spans="1:11" x14ac:dyDescent="0.3">
      <c r="A266" s="6">
        <v>45191</v>
      </c>
      <c r="B266" t="s">
        <v>111</v>
      </c>
      <c r="C266">
        <v>20</v>
      </c>
      <c r="D266" t="s">
        <v>122</v>
      </c>
      <c r="E266" t="s">
        <v>121</v>
      </c>
      <c r="F266" s="5">
        <f>INDEX(catalogue[BUYING PRICE],MATCH('Sales Report'!B266,catalogue[PRODUCT ID],0))</f>
        <v>136</v>
      </c>
      <c r="G266" s="4">
        <f>INDEX(catalogue[SELLING PRICE],MATCH(sales_report[[#This Row],[PRODUCT ID]],catalogue[PRODUCT ID],0))</f>
        <v>183.6</v>
      </c>
      <c r="H266" s="5">
        <f>sales_report[[#This Row],[BUYING PRICE]]*sales_report[[#This Row],[QTY]]</f>
        <v>2720</v>
      </c>
      <c r="I266" s="4">
        <f>sales_report[[#This Row],[SELLING PRICE]]*sales_report[[#This Row],[QTY]]</f>
        <v>3672</v>
      </c>
      <c r="J266" s="4">
        <f>sales_report[[#This Row],[SELLING VALUE]]-sales_report[[#This Row],[BUYING VALUE]]</f>
        <v>952</v>
      </c>
      <c r="K266" s="4">
        <f>sales_report[[#This Row],[PROFIT]]/sales_report[[#This Row],[QTY]]</f>
        <v>47.6</v>
      </c>
    </row>
    <row r="267" spans="1:11" x14ac:dyDescent="0.3">
      <c r="A267" s="6">
        <v>45192</v>
      </c>
      <c r="B267" t="s">
        <v>25</v>
      </c>
      <c r="C267">
        <v>8</v>
      </c>
      <c r="D267" t="s">
        <v>120</v>
      </c>
      <c r="E267" t="s">
        <v>120</v>
      </c>
      <c r="F267" s="5">
        <f>INDEX(catalogue[BUYING PRICE],MATCH('Sales Report'!B267,catalogue[PRODUCT ID],0))</f>
        <v>16</v>
      </c>
      <c r="G267" s="4">
        <f>INDEX(catalogue[SELLING PRICE],MATCH(sales_report[[#This Row],[PRODUCT ID]],catalogue[PRODUCT ID],0))</f>
        <v>17.600000000000001</v>
      </c>
      <c r="H267" s="5">
        <f>sales_report[[#This Row],[BUYING PRICE]]*sales_report[[#This Row],[QTY]]</f>
        <v>128</v>
      </c>
      <c r="I267" s="4">
        <f>sales_report[[#This Row],[SELLING PRICE]]*sales_report[[#This Row],[QTY]]</f>
        <v>140.80000000000001</v>
      </c>
      <c r="J267" s="4">
        <f>sales_report[[#This Row],[SELLING VALUE]]-sales_report[[#This Row],[BUYING VALUE]]</f>
        <v>12.800000000000011</v>
      </c>
      <c r="K267" s="4">
        <f>sales_report[[#This Row],[PROFIT]]/sales_report[[#This Row],[QTY]]</f>
        <v>1.6000000000000014</v>
      </c>
    </row>
    <row r="268" spans="1:11" x14ac:dyDescent="0.3">
      <c r="A268" s="6">
        <v>45193</v>
      </c>
      <c r="B268" t="s">
        <v>84</v>
      </c>
      <c r="C268">
        <v>10</v>
      </c>
      <c r="D268" t="s">
        <v>119</v>
      </c>
      <c r="E268" t="s">
        <v>121</v>
      </c>
      <c r="F268" s="5">
        <f>INDEX(catalogue[BUYING PRICE],MATCH('Sales Report'!B268,catalogue[PRODUCT ID],0))</f>
        <v>136</v>
      </c>
      <c r="G268" s="4">
        <f>INDEX(catalogue[SELLING PRICE],MATCH(sales_report[[#This Row],[PRODUCT ID]],catalogue[PRODUCT ID],0))</f>
        <v>224.4</v>
      </c>
      <c r="H268" s="5">
        <f>sales_report[[#This Row],[BUYING PRICE]]*sales_report[[#This Row],[QTY]]</f>
        <v>1360</v>
      </c>
      <c r="I268" s="4">
        <f>sales_report[[#This Row],[SELLING PRICE]]*sales_report[[#This Row],[QTY]]</f>
        <v>2244</v>
      </c>
      <c r="J268" s="4">
        <f>sales_report[[#This Row],[SELLING VALUE]]-sales_report[[#This Row],[BUYING VALUE]]</f>
        <v>884</v>
      </c>
      <c r="K268" s="4">
        <f>sales_report[[#This Row],[PROFIT]]/sales_report[[#This Row],[QTY]]</f>
        <v>88.4</v>
      </c>
    </row>
    <row r="269" spans="1:11" x14ac:dyDescent="0.3">
      <c r="A269" s="6">
        <v>45194</v>
      </c>
      <c r="B269" t="s">
        <v>29</v>
      </c>
      <c r="C269">
        <v>11</v>
      </c>
      <c r="D269" t="s">
        <v>119</v>
      </c>
      <c r="E269" t="s">
        <v>120</v>
      </c>
      <c r="F269" s="5">
        <f>INDEX(catalogue[BUYING PRICE],MATCH('Sales Report'!B269,catalogue[PRODUCT ID],0))</f>
        <v>123</v>
      </c>
      <c r="G269" s="4">
        <f>INDEX(catalogue[SELLING PRICE],MATCH(sales_report[[#This Row],[PRODUCT ID]],catalogue[PRODUCT ID],0))</f>
        <v>179.58</v>
      </c>
      <c r="H269" s="5">
        <f>sales_report[[#This Row],[BUYING PRICE]]*sales_report[[#This Row],[QTY]]</f>
        <v>1353</v>
      </c>
      <c r="I269" s="4">
        <f>sales_report[[#This Row],[SELLING PRICE]]*sales_report[[#This Row],[QTY]]</f>
        <v>1975.38</v>
      </c>
      <c r="J269" s="4">
        <f>sales_report[[#This Row],[SELLING VALUE]]-sales_report[[#This Row],[BUYING VALUE]]</f>
        <v>622.38000000000011</v>
      </c>
      <c r="K269" s="4">
        <f>sales_report[[#This Row],[PROFIT]]/sales_report[[#This Row],[QTY]]</f>
        <v>56.580000000000013</v>
      </c>
    </row>
    <row r="270" spans="1:11" x14ac:dyDescent="0.3">
      <c r="A270" s="6">
        <v>45195</v>
      </c>
      <c r="B270" t="s">
        <v>101</v>
      </c>
      <c r="C270">
        <v>3</v>
      </c>
      <c r="D270" t="s">
        <v>120</v>
      </c>
      <c r="E270" t="s">
        <v>121</v>
      </c>
      <c r="F270" s="5">
        <f>INDEX(catalogue[BUYING PRICE],MATCH('Sales Report'!B270,catalogue[PRODUCT ID],0))</f>
        <v>124</v>
      </c>
      <c r="G270" s="4">
        <f>INDEX(catalogue[SELLING PRICE],MATCH(sales_report[[#This Row],[PRODUCT ID]],catalogue[PRODUCT ID],0))</f>
        <v>140.12</v>
      </c>
      <c r="H270" s="5">
        <f>sales_report[[#This Row],[BUYING PRICE]]*sales_report[[#This Row],[QTY]]</f>
        <v>372</v>
      </c>
      <c r="I270" s="4">
        <f>sales_report[[#This Row],[SELLING PRICE]]*sales_report[[#This Row],[QTY]]</f>
        <v>420.36</v>
      </c>
      <c r="J270" s="4">
        <f>sales_report[[#This Row],[SELLING VALUE]]-sales_report[[#This Row],[BUYING VALUE]]</f>
        <v>48.360000000000014</v>
      </c>
      <c r="K270" s="4">
        <f>sales_report[[#This Row],[PROFIT]]/sales_report[[#This Row],[QTY]]</f>
        <v>16.120000000000005</v>
      </c>
    </row>
    <row r="271" spans="1:11" x14ac:dyDescent="0.3">
      <c r="A271" s="6">
        <v>45196</v>
      </c>
      <c r="B271" t="s">
        <v>61</v>
      </c>
      <c r="C271">
        <v>12</v>
      </c>
      <c r="D271" t="s">
        <v>119</v>
      </c>
      <c r="E271" t="s">
        <v>121</v>
      </c>
      <c r="F271" s="5">
        <f>INDEX(catalogue[BUYING PRICE],MATCH('Sales Report'!B271,catalogue[PRODUCT ID],0))</f>
        <v>12</v>
      </c>
      <c r="G271" s="4">
        <f>INDEX(catalogue[SELLING PRICE],MATCH(sales_report[[#This Row],[PRODUCT ID]],catalogue[PRODUCT ID],0))</f>
        <v>16.920000000000002</v>
      </c>
      <c r="H271" s="5">
        <f>sales_report[[#This Row],[BUYING PRICE]]*sales_report[[#This Row],[QTY]]</f>
        <v>144</v>
      </c>
      <c r="I271" s="4">
        <f>sales_report[[#This Row],[SELLING PRICE]]*sales_report[[#This Row],[QTY]]</f>
        <v>203.04000000000002</v>
      </c>
      <c r="J271" s="4">
        <f>sales_report[[#This Row],[SELLING VALUE]]-sales_report[[#This Row],[BUYING VALUE]]</f>
        <v>59.04000000000002</v>
      </c>
      <c r="K271" s="4">
        <f>sales_report[[#This Row],[PROFIT]]/sales_report[[#This Row],[QTY]]</f>
        <v>4.9200000000000017</v>
      </c>
    </row>
    <row r="272" spans="1:11" x14ac:dyDescent="0.3">
      <c r="A272" s="6">
        <v>45197</v>
      </c>
      <c r="B272" t="s">
        <v>44</v>
      </c>
      <c r="C272">
        <v>7</v>
      </c>
      <c r="D272" t="s">
        <v>119</v>
      </c>
      <c r="E272" t="s">
        <v>120</v>
      </c>
      <c r="F272" s="5">
        <f>INDEX(catalogue[BUYING PRICE],MATCH('Sales Report'!B272,catalogue[PRODUCT ID],0))</f>
        <v>71</v>
      </c>
      <c r="G272" s="4">
        <f>INDEX(catalogue[SELLING PRICE],MATCH(sales_report[[#This Row],[PRODUCT ID]],catalogue[PRODUCT ID],0))</f>
        <v>79.52</v>
      </c>
      <c r="H272" s="5">
        <f>sales_report[[#This Row],[BUYING PRICE]]*sales_report[[#This Row],[QTY]]</f>
        <v>497</v>
      </c>
      <c r="I272" s="4">
        <f>sales_report[[#This Row],[SELLING PRICE]]*sales_report[[#This Row],[QTY]]</f>
        <v>556.64</v>
      </c>
      <c r="J272" s="4">
        <f>sales_report[[#This Row],[SELLING VALUE]]-sales_report[[#This Row],[BUYING VALUE]]</f>
        <v>59.639999999999986</v>
      </c>
      <c r="K272" s="4">
        <f>sales_report[[#This Row],[PROFIT]]/sales_report[[#This Row],[QTY]]</f>
        <v>8.5199999999999978</v>
      </c>
    </row>
    <row r="273" spans="1:11" x14ac:dyDescent="0.3">
      <c r="A273" s="6">
        <v>45198</v>
      </c>
      <c r="B273" t="s">
        <v>27</v>
      </c>
      <c r="C273">
        <v>19</v>
      </c>
      <c r="D273" t="s">
        <v>120</v>
      </c>
      <c r="E273" t="s">
        <v>121</v>
      </c>
      <c r="F273" s="5">
        <f>INDEX(catalogue[BUYING PRICE],MATCH('Sales Report'!B273,catalogue[PRODUCT ID],0))</f>
        <v>10</v>
      </c>
      <c r="G273" s="4">
        <f>INDEX(catalogue[SELLING PRICE],MATCH(sales_report[[#This Row],[PRODUCT ID]],catalogue[PRODUCT ID],0))</f>
        <v>13.5</v>
      </c>
      <c r="H273" s="5">
        <f>sales_report[[#This Row],[BUYING PRICE]]*sales_report[[#This Row],[QTY]]</f>
        <v>190</v>
      </c>
      <c r="I273" s="4">
        <f>sales_report[[#This Row],[SELLING PRICE]]*sales_report[[#This Row],[QTY]]</f>
        <v>256.5</v>
      </c>
      <c r="J273" s="4">
        <f>sales_report[[#This Row],[SELLING VALUE]]-sales_report[[#This Row],[BUYING VALUE]]</f>
        <v>66.5</v>
      </c>
      <c r="K273" s="4">
        <f>sales_report[[#This Row],[PROFIT]]/sales_report[[#This Row],[QTY]]</f>
        <v>3.5</v>
      </c>
    </row>
    <row r="274" spans="1:11" x14ac:dyDescent="0.3">
      <c r="A274" s="6">
        <v>45199</v>
      </c>
      <c r="B274" t="s">
        <v>63</v>
      </c>
      <c r="C274">
        <v>17</v>
      </c>
      <c r="D274" t="s">
        <v>122</v>
      </c>
      <c r="E274" t="s">
        <v>121</v>
      </c>
      <c r="F274" s="5">
        <f>INDEX(catalogue[BUYING PRICE],MATCH('Sales Report'!B274,catalogue[PRODUCT ID],0))</f>
        <v>98</v>
      </c>
      <c r="G274" s="4">
        <f>INDEX(catalogue[SELLING PRICE],MATCH(sales_report[[#This Row],[PRODUCT ID]],catalogue[PRODUCT ID],0))</f>
        <v>161.69999999999999</v>
      </c>
      <c r="H274" s="5">
        <f>sales_report[[#This Row],[BUYING PRICE]]*sales_report[[#This Row],[QTY]]</f>
        <v>1666</v>
      </c>
      <c r="I274" s="4">
        <f>sales_report[[#This Row],[SELLING PRICE]]*sales_report[[#This Row],[QTY]]</f>
        <v>2748.8999999999996</v>
      </c>
      <c r="J274" s="4">
        <f>sales_report[[#This Row],[SELLING VALUE]]-sales_report[[#This Row],[BUYING VALUE]]</f>
        <v>1082.8999999999996</v>
      </c>
      <c r="K274" s="4">
        <f>sales_report[[#This Row],[PROFIT]]/sales_report[[#This Row],[QTY]]</f>
        <v>63.699999999999982</v>
      </c>
    </row>
    <row r="275" spans="1:11" x14ac:dyDescent="0.3">
      <c r="A275" s="6">
        <v>45200</v>
      </c>
      <c r="B275" t="s">
        <v>12</v>
      </c>
      <c r="C275">
        <v>20</v>
      </c>
      <c r="D275" t="s">
        <v>122</v>
      </c>
      <c r="E275" t="s">
        <v>120</v>
      </c>
      <c r="F275" s="5">
        <f>INDEX(catalogue[BUYING PRICE],MATCH('Sales Report'!B275,catalogue[PRODUCT ID],0))</f>
        <v>44</v>
      </c>
      <c r="G275" s="4">
        <f>INDEX(catalogue[SELLING PRICE],MATCH(sales_report[[#This Row],[PRODUCT ID]],catalogue[PRODUCT ID],0))</f>
        <v>50.16</v>
      </c>
      <c r="H275" s="5">
        <f>sales_report[[#This Row],[BUYING PRICE]]*sales_report[[#This Row],[QTY]]</f>
        <v>880</v>
      </c>
      <c r="I275" s="4">
        <f>sales_report[[#This Row],[SELLING PRICE]]*sales_report[[#This Row],[QTY]]</f>
        <v>1003.1999999999999</v>
      </c>
      <c r="J275" s="4">
        <f>sales_report[[#This Row],[SELLING VALUE]]-sales_report[[#This Row],[BUYING VALUE]]</f>
        <v>123.19999999999993</v>
      </c>
      <c r="K275" s="4">
        <f>sales_report[[#This Row],[PROFIT]]/sales_report[[#This Row],[QTY]]</f>
        <v>6.1599999999999966</v>
      </c>
    </row>
    <row r="276" spans="1:11" x14ac:dyDescent="0.3">
      <c r="A276" s="6">
        <v>45201</v>
      </c>
      <c r="B276" t="s">
        <v>99</v>
      </c>
      <c r="C276">
        <v>16</v>
      </c>
      <c r="D276" t="s">
        <v>120</v>
      </c>
      <c r="E276" t="s">
        <v>121</v>
      </c>
      <c r="F276" s="5">
        <f>INDEX(catalogue[BUYING PRICE],MATCH('Sales Report'!B276,catalogue[PRODUCT ID],0))</f>
        <v>133</v>
      </c>
      <c r="G276" s="4">
        <f>INDEX(catalogue[SELLING PRICE],MATCH(sales_report[[#This Row],[PRODUCT ID]],catalogue[PRODUCT ID],0))</f>
        <v>151.62</v>
      </c>
      <c r="H276" s="5">
        <f>sales_report[[#This Row],[BUYING PRICE]]*sales_report[[#This Row],[QTY]]</f>
        <v>2128</v>
      </c>
      <c r="I276" s="4">
        <f>sales_report[[#This Row],[SELLING PRICE]]*sales_report[[#This Row],[QTY]]</f>
        <v>2425.92</v>
      </c>
      <c r="J276" s="4">
        <f>sales_report[[#This Row],[SELLING VALUE]]-sales_report[[#This Row],[BUYING VALUE]]</f>
        <v>297.92000000000007</v>
      </c>
      <c r="K276" s="4">
        <f>sales_report[[#This Row],[PROFIT]]/sales_report[[#This Row],[QTY]]</f>
        <v>18.620000000000005</v>
      </c>
    </row>
    <row r="277" spans="1:11" x14ac:dyDescent="0.3">
      <c r="A277" s="6">
        <v>45202</v>
      </c>
      <c r="B277" t="s">
        <v>10</v>
      </c>
      <c r="C277">
        <v>11</v>
      </c>
      <c r="D277" t="s">
        <v>119</v>
      </c>
      <c r="E277" t="s">
        <v>120</v>
      </c>
      <c r="F277" s="5">
        <f>INDEX(catalogue[BUYING PRICE],MATCH('Sales Report'!B277,catalogue[PRODUCT ID],0))</f>
        <v>105</v>
      </c>
      <c r="G277" s="4">
        <f>INDEX(catalogue[SELLING PRICE],MATCH(sales_report[[#This Row],[PRODUCT ID]],catalogue[PRODUCT ID],0))</f>
        <v>117.6</v>
      </c>
      <c r="H277" s="5">
        <f>sales_report[[#This Row],[BUYING PRICE]]*sales_report[[#This Row],[QTY]]</f>
        <v>1155</v>
      </c>
      <c r="I277" s="4">
        <f>sales_report[[#This Row],[SELLING PRICE]]*sales_report[[#This Row],[QTY]]</f>
        <v>1293.5999999999999</v>
      </c>
      <c r="J277" s="4">
        <f>sales_report[[#This Row],[SELLING VALUE]]-sales_report[[#This Row],[BUYING VALUE]]</f>
        <v>138.59999999999991</v>
      </c>
      <c r="K277" s="4">
        <f>sales_report[[#This Row],[PROFIT]]/sales_report[[#This Row],[QTY]]</f>
        <v>12.599999999999993</v>
      </c>
    </row>
    <row r="278" spans="1:11" x14ac:dyDescent="0.3">
      <c r="A278" s="6">
        <v>45203</v>
      </c>
      <c r="B278" t="s">
        <v>113</v>
      </c>
      <c r="C278">
        <v>4</v>
      </c>
      <c r="D278" t="s">
        <v>119</v>
      </c>
      <c r="E278" t="s">
        <v>121</v>
      </c>
      <c r="F278" s="5">
        <f>INDEX(catalogue[BUYING PRICE],MATCH('Sales Report'!B278,catalogue[PRODUCT ID],0))</f>
        <v>12</v>
      </c>
      <c r="G278" s="4">
        <f>INDEX(catalogue[SELLING PRICE],MATCH(sales_report[[#This Row],[PRODUCT ID]],catalogue[PRODUCT ID],0))</f>
        <v>17.52</v>
      </c>
      <c r="H278" s="5">
        <f>sales_report[[#This Row],[BUYING PRICE]]*sales_report[[#This Row],[QTY]]</f>
        <v>48</v>
      </c>
      <c r="I278" s="4">
        <f>sales_report[[#This Row],[SELLING PRICE]]*sales_report[[#This Row],[QTY]]</f>
        <v>70.08</v>
      </c>
      <c r="J278" s="4">
        <f>sales_report[[#This Row],[SELLING VALUE]]-sales_report[[#This Row],[BUYING VALUE]]</f>
        <v>22.08</v>
      </c>
      <c r="K278" s="4">
        <f>sales_report[[#This Row],[PROFIT]]/sales_report[[#This Row],[QTY]]</f>
        <v>5.52</v>
      </c>
    </row>
    <row r="279" spans="1:11" x14ac:dyDescent="0.3">
      <c r="A279" s="6">
        <v>45204</v>
      </c>
      <c r="B279" t="s">
        <v>44</v>
      </c>
      <c r="C279">
        <v>6</v>
      </c>
      <c r="D279" t="s">
        <v>120</v>
      </c>
      <c r="E279" t="s">
        <v>120</v>
      </c>
      <c r="F279" s="5">
        <f>INDEX(catalogue[BUYING PRICE],MATCH('Sales Report'!B279,catalogue[PRODUCT ID],0))</f>
        <v>71</v>
      </c>
      <c r="G279" s="4">
        <f>INDEX(catalogue[SELLING PRICE],MATCH(sales_report[[#This Row],[PRODUCT ID]],catalogue[PRODUCT ID],0))</f>
        <v>79.52</v>
      </c>
      <c r="H279" s="5">
        <f>sales_report[[#This Row],[BUYING PRICE]]*sales_report[[#This Row],[QTY]]</f>
        <v>426</v>
      </c>
      <c r="I279" s="4">
        <f>sales_report[[#This Row],[SELLING PRICE]]*sales_report[[#This Row],[QTY]]</f>
        <v>477.12</v>
      </c>
      <c r="J279" s="4">
        <f>sales_report[[#This Row],[SELLING VALUE]]-sales_report[[#This Row],[BUYING VALUE]]</f>
        <v>51.120000000000005</v>
      </c>
      <c r="K279" s="4">
        <f>sales_report[[#This Row],[PROFIT]]/sales_report[[#This Row],[QTY]]</f>
        <v>8.5200000000000014</v>
      </c>
    </row>
    <row r="280" spans="1:11" x14ac:dyDescent="0.3">
      <c r="A280" s="6">
        <v>45205</v>
      </c>
      <c r="B280" t="s">
        <v>29</v>
      </c>
      <c r="C280">
        <v>16</v>
      </c>
      <c r="D280" t="s">
        <v>119</v>
      </c>
      <c r="E280" t="s">
        <v>121</v>
      </c>
      <c r="F280" s="5">
        <f>INDEX(catalogue[BUYING PRICE],MATCH('Sales Report'!B280,catalogue[PRODUCT ID],0))</f>
        <v>123</v>
      </c>
      <c r="G280" s="4">
        <f>INDEX(catalogue[SELLING PRICE],MATCH(sales_report[[#This Row],[PRODUCT ID]],catalogue[PRODUCT ID],0))</f>
        <v>179.58</v>
      </c>
      <c r="H280" s="5">
        <f>sales_report[[#This Row],[BUYING PRICE]]*sales_report[[#This Row],[QTY]]</f>
        <v>1968</v>
      </c>
      <c r="I280" s="4">
        <f>sales_report[[#This Row],[SELLING PRICE]]*sales_report[[#This Row],[QTY]]</f>
        <v>2873.28</v>
      </c>
      <c r="J280" s="4">
        <f>sales_report[[#This Row],[SELLING VALUE]]-sales_report[[#This Row],[BUYING VALUE]]</f>
        <v>905.2800000000002</v>
      </c>
      <c r="K280" s="4">
        <f>sales_report[[#This Row],[PROFIT]]/sales_report[[#This Row],[QTY]]</f>
        <v>56.580000000000013</v>
      </c>
    </row>
    <row r="281" spans="1:11" x14ac:dyDescent="0.3">
      <c r="A281" s="6">
        <v>45206</v>
      </c>
      <c r="B281" t="s">
        <v>23</v>
      </c>
      <c r="C281">
        <v>2</v>
      </c>
      <c r="D281" t="s">
        <v>119</v>
      </c>
      <c r="E281" t="s">
        <v>121</v>
      </c>
      <c r="F281" s="5">
        <f>INDEX(catalogue[BUYING PRICE],MATCH('Sales Report'!B281,catalogue[PRODUCT ID],0))</f>
        <v>10</v>
      </c>
      <c r="G281" s="4">
        <f>INDEX(catalogue[SELLING PRICE],MATCH(sales_report[[#This Row],[PRODUCT ID]],catalogue[PRODUCT ID],0))</f>
        <v>11.2</v>
      </c>
      <c r="H281" s="5">
        <f>sales_report[[#This Row],[BUYING PRICE]]*sales_report[[#This Row],[QTY]]</f>
        <v>20</v>
      </c>
      <c r="I281" s="4">
        <f>sales_report[[#This Row],[SELLING PRICE]]*sales_report[[#This Row],[QTY]]</f>
        <v>22.4</v>
      </c>
      <c r="J281" s="4">
        <f>sales_report[[#This Row],[SELLING VALUE]]-sales_report[[#This Row],[BUYING VALUE]]</f>
        <v>2.3999999999999986</v>
      </c>
      <c r="K281" s="4">
        <f>sales_report[[#This Row],[PROFIT]]/sales_report[[#This Row],[QTY]]</f>
        <v>1.1999999999999993</v>
      </c>
    </row>
    <row r="282" spans="1:11" x14ac:dyDescent="0.3">
      <c r="A282" s="6">
        <v>45207</v>
      </c>
      <c r="B282" t="s">
        <v>6</v>
      </c>
      <c r="C282">
        <v>13</v>
      </c>
      <c r="D282" t="s">
        <v>120</v>
      </c>
      <c r="E282" t="s">
        <v>120</v>
      </c>
      <c r="F282" s="5">
        <f>INDEX(catalogue[BUYING PRICE],MATCH('Sales Report'!B282,catalogue[PRODUCT ID],0))</f>
        <v>98</v>
      </c>
      <c r="G282" s="4">
        <f>INDEX(catalogue[SELLING PRICE],MATCH(sales_report[[#This Row],[PRODUCT ID]],catalogue[PRODUCT ID],0))</f>
        <v>129.36000000000001</v>
      </c>
      <c r="H282" s="5">
        <f>sales_report[[#This Row],[BUYING PRICE]]*sales_report[[#This Row],[QTY]]</f>
        <v>1274</v>
      </c>
      <c r="I282" s="4">
        <f>sales_report[[#This Row],[SELLING PRICE]]*sales_report[[#This Row],[QTY]]</f>
        <v>1681.6800000000003</v>
      </c>
      <c r="J282" s="4">
        <f>sales_report[[#This Row],[SELLING VALUE]]-sales_report[[#This Row],[BUYING VALUE]]</f>
        <v>407.68000000000029</v>
      </c>
      <c r="K282" s="4">
        <f>sales_report[[#This Row],[PROFIT]]/sales_report[[#This Row],[QTY]]</f>
        <v>31.360000000000021</v>
      </c>
    </row>
    <row r="283" spans="1:11" x14ac:dyDescent="0.3">
      <c r="A283" s="6">
        <v>45208</v>
      </c>
      <c r="B283" t="s">
        <v>44</v>
      </c>
      <c r="C283">
        <v>14</v>
      </c>
      <c r="D283" t="s">
        <v>122</v>
      </c>
      <c r="E283" t="s">
        <v>121</v>
      </c>
      <c r="F283" s="5">
        <f>INDEX(catalogue[BUYING PRICE],MATCH('Sales Report'!B283,catalogue[PRODUCT ID],0))</f>
        <v>71</v>
      </c>
      <c r="G283" s="4">
        <f>INDEX(catalogue[SELLING PRICE],MATCH(sales_report[[#This Row],[PRODUCT ID]],catalogue[PRODUCT ID],0))</f>
        <v>79.52</v>
      </c>
      <c r="H283" s="5">
        <f>sales_report[[#This Row],[BUYING PRICE]]*sales_report[[#This Row],[QTY]]</f>
        <v>994</v>
      </c>
      <c r="I283" s="4">
        <f>sales_report[[#This Row],[SELLING PRICE]]*sales_report[[#This Row],[QTY]]</f>
        <v>1113.28</v>
      </c>
      <c r="J283" s="4">
        <f>sales_report[[#This Row],[SELLING VALUE]]-sales_report[[#This Row],[BUYING VALUE]]</f>
        <v>119.27999999999997</v>
      </c>
      <c r="K283" s="4">
        <f>sales_report[[#This Row],[PROFIT]]/sales_report[[#This Row],[QTY]]</f>
        <v>8.5199999999999978</v>
      </c>
    </row>
    <row r="284" spans="1:11" x14ac:dyDescent="0.3">
      <c r="A284" s="6">
        <v>45209</v>
      </c>
      <c r="B284" t="s">
        <v>32</v>
      </c>
      <c r="C284">
        <v>7</v>
      </c>
      <c r="D284" t="s">
        <v>122</v>
      </c>
      <c r="E284" t="s">
        <v>121</v>
      </c>
      <c r="F284" s="5">
        <f>INDEX(catalogue[BUYING PRICE],MATCH('Sales Report'!B284,catalogue[PRODUCT ID],0))</f>
        <v>136</v>
      </c>
      <c r="G284" s="4">
        <f>INDEX(catalogue[SELLING PRICE],MATCH(sales_report[[#This Row],[PRODUCT ID]],catalogue[PRODUCT ID],0))</f>
        <v>179.52</v>
      </c>
      <c r="H284" s="5">
        <f>sales_report[[#This Row],[BUYING PRICE]]*sales_report[[#This Row],[QTY]]</f>
        <v>952</v>
      </c>
      <c r="I284" s="4">
        <f>sales_report[[#This Row],[SELLING PRICE]]*sales_report[[#This Row],[QTY]]</f>
        <v>1256.6400000000001</v>
      </c>
      <c r="J284" s="4">
        <f>sales_report[[#This Row],[SELLING VALUE]]-sales_report[[#This Row],[BUYING VALUE]]</f>
        <v>304.6400000000001</v>
      </c>
      <c r="K284" s="4">
        <f>sales_report[[#This Row],[PROFIT]]/sales_report[[#This Row],[QTY]]</f>
        <v>43.520000000000017</v>
      </c>
    </row>
    <row r="285" spans="1:11" x14ac:dyDescent="0.3">
      <c r="A285" s="6">
        <v>45210</v>
      </c>
      <c r="B285" t="s">
        <v>61</v>
      </c>
      <c r="C285">
        <v>10</v>
      </c>
      <c r="D285" t="s">
        <v>120</v>
      </c>
      <c r="E285" t="s">
        <v>120</v>
      </c>
      <c r="F285" s="5">
        <f>INDEX(catalogue[BUYING PRICE],MATCH('Sales Report'!B285,catalogue[PRODUCT ID],0))</f>
        <v>12</v>
      </c>
      <c r="G285" s="4">
        <f>INDEX(catalogue[SELLING PRICE],MATCH(sales_report[[#This Row],[PRODUCT ID]],catalogue[PRODUCT ID],0))</f>
        <v>16.920000000000002</v>
      </c>
      <c r="H285" s="5">
        <f>sales_report[[#This Row],[BUYING PRICE]]*sales_report[[#This Row],[QTY]]</f>
        <v>120</v>
      </c>
      <c r="I285" s="4">
        <f>sales_report[[#This Row],[SELLING PRICE]]*sales_report[[#This Row],[QTY]]</f>
        <v>169.20000000000002</v>
      </c>
      <c r="J285" s="4">
        <f>sales_report[[#This Row],[SELLING VALUE]]-sales_report[[#This Row],[BUYING VALUE]]</f>
        <v>49.200000000000017</v>
      </c>
      <c r="K285" s="4">
        <f>sales_report[[#This Row],[PROFIT]]/sales_report[[#This Row],[QTY]]</f>
        <v>4.9200000000000017</v>
      </c>
    </row>
    <row r="286" spans="1:11" x14ac:dyDescent="0.3">
      <c r="A286" s="6">
        <v>45211</v>
      </c>
      <c r="B286" t="s">
        <v>15</v>
      </c>
      <c r="C286">
        <v>17</v>
      </c>
      <c r="D286" t="s">
        <v>119</v>
      </c>
      <c r="E286" t="s">
        <v>121</v>
      </c>
      <c r="F286" s="5">
        <f>INDEX(catalogue[BUYING PRICE],MATCH('Sales Report'!B286,catalogue[PRODUCT ID],0))</f>
        <v>71</v>
      </c>
      <c r="G286" s="4">
        <f>INDEX(catalogue[SELLING PRICE],MATCH(sales_report[[#This Row],[PRODUCT ID]],catalogue[PRODUCT ID],0))</f>
        <v>80.23</v>
      </c>
      <c r="H286" s="5">
        <f>sales_report[[#This Row],[BUYING PRICE]]*sales_report[[#This Row],[QTY]]</f>
        <v>1207</v>
      </c>
      <c r="I286" s="4">
        <f>sales_report[[#This Row],[SELLING PRICE]]*sales_report[[#This Row],[QTY]]</f>
        <v>1363.91</v>
      </c>
      <c r="J286" s="4">
        <f>sales_report[[#This Row],[SELLING VALUE]]-sales_report[[#This Row],[BUYING VALUE]]</f>
        <v>156.91000000000008</v>
      </c>
      <c r="K286" s="4">
        <f>sales_report[[#This Row],[PROFIT]]/sales_report[[#This Row],[QTY]]</f>
        <v>9.230000000000004</v>
      </c>
    </row>
    <row r="287" spans="1:11" x14ac:dyDescent="0.3">
      <c r="A287" s="6">
        <v>45212</v>
      </c>
      <c r="B287" t="s">
        <v>73</v>
      </c>
      <c r="C287">
        <v>17</v>
      </c>
      <c r="D287" t="s">
        <v>119</v>
      </c>
      <c r="E287" t="s">
        <v>120</v>
      </c>
      <c r="F287" s="5">
        <f>INDEX(catalogue[BUYING PRICE],MATCH('Sales Report'!B287,catalogue[PRODUCT ID],0))</f>
        <v>124</v>
      </c>
      <c r="G287" s="4">
        <f>INDEX(catalogue[SELLING PRICE],MATCH(sales_report[[#This Row],[PRODUCT ID]],catalogue[PRODUCT ID],0))</f>
        <v>163.68</v>
      </c>
      <c r="H287" s="5">
        <f>sales_report[[#This Row],[BUYING PRICE]]*sales_report[[#This Row],[QTY]]</f>
        <v>2108</v>
      </c>
      <c r="I287" s="4">
        <f>sales_report[[#This Row],[SELLING PRICE]]*sales_report[[#This Row],[QTY]]</f>
        <v>2782.56</v>
      </c>
      <c r="J287" s="4">
        <f>sales_report[[#This Row],[SELLING VALUE]]-sales_report[[#This Row],[BUYING VALUE]]</f>
        <v>674.56</v>
      </c>
      <c r="K287" s="4">
        <f>sales_report[[#This Row],[PROFIT]]/sales_report[[#This Row],[QTY]]</f>
        <v>39.68</v>
      </c>
    </row>
    <row r="288" spans="1:11" x14ac:dyDescent="0.3">
      <c r="A288" s="6">
        <v>45213</v>
      </c>
      <c r="B288" t="s">
        <v>86</v>
      </c>
      <c r="C288">
        <v>20</v>
      </c>
      <c r="D288" t="s">
        <v>120</v>
      </c>
      <c r="E288" t="s">
        <v>121</v>
      </c>
      <c r="F288" s="5">
        <f>INDEX(catalogue[BUYING PRICE],MATCH('Sales Report'!B288,catalogue[PRODUCT ID],0))</f>
        <v>12</v>
      </c>
      <c r="G288" s="4">
        <f>INDEX(catalogue[SELLING PRICE],MATCH(sales_report[[#This Row],[PRODUCT ID]],catalogue[PRODUCT ID],0))</f>
        <v>13.44</v>
      </c>
      <c r="H288" s="5">
        <f>sales_report[[#This Row],[BUYING PRICE]]*sales_report[[#This Row],[QTY]]</f>
        <v>240</v>
      </c>
      <c r="I288" s="4">
        <f>sales_report[[#This Row],[SELLING PRICE]]*sales_report[[#This Row],[QTY]]</f>
        <v>268.8</v>
      </c>
      <c r="J288" s="4">
        <f>sales_report[[#This Row],[SELLING VALUE]]-sales_report[[#This Row],[BUYING VALUE]]</f>
        <v>28.800000000000011</v>
      </c>
      <c r="K288" s="4">
        <f>sales_report[[#This Row],[PROFIT]]/sales_report[[#This Row],[QTY]]</f>
        <v>1.4400000000000006</v>
      </c>
    </row>
    <row r="289" spans="1:11" x14ac:dyDescent="0.3">
      <c r="A289" s="6">
        <v>45214</v>
      </c>
      <c r="B289" t="s">
        <v>38</v>
      </c>
      <c r="C289">
        <v>13</v>
      </c>
      <c r="D289" t="s">
        <v>119</v>
      </c>
      <c r="E289" t="s">
        <v>120</v>
      </c>
      <c r="F289" s="5">
        <f>INDEX(catalogue[BUYING PRICE],MATCH('Sales Report'!B289,catalogue[PRODUCT ID],0))</f>
        <v>98</v>
      </c>
      <c r="G289" s="4">
        <f>INDEX(catalogue[SELLING PRICE],MATCH(sales_report[[#This Row],[PRODUCT ID]],catalogue[PRODUCT ID],0))</f>
        <v>110.74</v>
      </c>
      <c r="H289" s="5">
        <f>sales_report[[#This Row],[BUYING PRICE]]*sales_report[[#This Row],[QTY]]</f>
        <v>1274</v>
      </c>
      <c r="I289" s="4">
        <f>sales_report[[#This Row],[SELLING PRICE]]*sales_report[[#This Row],[QTY]]</f>
        <v>1439.62</v>
      </c>
      <c r="J289" s="4">
        <f>sales_report[[#This Row],[SELLING VALUE]]-sales_report[[#This Row],[BUYING VALUE]]</f>
        <v>165.61999999999989</v>
      </c>
      <c r="K289" s="4">
        <f>sales_report[[#This Row],[PROFIT]]/sales_report[[#This Row],[QTY]]</f>
        <v>12.739999999999991</v>
      </c>
    </row>
    <row r="290" spans="1:11" x14ac:dyDescent="0.3">
      <c r="A290" s="6">
        <v>45215</v>
      </c>
      <c r="B290" t="s">
        <v>55</v>
      </c>
      <c r="C290">
        <v>4</v>
      </c>
      <c r="D290" t="s">
        <v>119</v>
      </c>
      <c r="E290" t="s">
        <v>121</v>
      </c>
      <c r="F290" s="5">
        <f>INDEX(catalogue[BUYING PRICE],MATCH('Sales Report'!B290,catalogue[PRODUCT ID],0))</f>
        <v>10</v>
      </c>
      <c r="G290" s="4">
        <f>INDEX(catalogue[SELLING PRICE],MATCH(sales_report[[#This Row],[PRODUCT ID]],catalogue[PRODUCT ID],0))</f>
        <v>11.2</v>
      </c>
      <c r="H290" s="5">
        <f>sales_report[[#This Row],[BUYING PRICE]]*sales_report[[#This Row],[QTY]]</f>
        <v>40</v>
      </c>
      <c r="I290" s="4">
        <f>sales_report[[#This Row],[SELLING PRICE]]*sales_report[[#This Row],[QTY]]</f>
        <v>44.8</v>
      </c>
      <c r="J290" s="4">
        <f>sales_report[[#This Row],[SELLING VALUE]]-sales_report[[#This Row],[BUYING VALUE]]</f>
        <v>4.7999999999999972</v>
      </c>
      <c r="K290" s="4">
        <f>sales_report[[#This Row],[PROFIT]]/sales_report[[#This Row],[QTY]]</f>
        <v>1.1999999999999993</v>
      </c>
    </row>
    <row r="291" spans="1:11" x14ac:dyDescent="0.3">
      <c r="A291" s="6">
        <v>45216</v>
      </c>
      <c r="B291" t="s">
        <v>52</v>
      </c>
      <c r="C291">
        <v>3</v>
      </c>
      <c r="D291" t="s">
        <v>120</v>
      </c>
      <c r="E291" t="s">
        <v>121</v>
      </c>
      <c r="F291" s="5">
        <f>INDEX(catalogue[BUYING PRICE],MATCH('Sales Report'!B291,catalogue[PRODUCT ID],0))</f>
        <v>16</v>
      </c>
      <c r="G291" s="4">
        <f>INDEX(catalogue[SELLING PRICE],MATCH(sales_report[[#This Row],[PRODUCT ID]],catalogue[PRODUCT ID],0))</f>
        <v>21.12</v>
      </c>
      <c r="H291" s="5">
        <f>sales_report[[#This Row],[BUYING PRICE]]*sales_report[[#This Row],[QTY]]</f>
        <v>48</v>
      </c>
      <c r="I291" s="4">
        <f>sales_report[[#This Row],[SELLING PRICE]]*sales_report[[#This Row],[QTY]]</f>
        <v>63.36</v>
      </c>
      <c r="J291" s="4">
        <f>sales_report[[#This Row],[SELLING VALUE]]-sales_report[[#This Row],[BUYING VALUE]]</f>
        <v>15.36</v>
      </c>
      <c r="K291" s="4">
        <f>sales_report[[#This Row],[PROFIT]]/sales_report[[#This Row],[QTY]]</f>
        <v>5.12</v>
      </c>
    </row>
    <row r="292" spans="1:11" x14ac:dyDescent="0.3">
      <c r="A292" s="6">
        <v>45217</v>
      </c>
      <c r="B292" t="s">
        <v>111</v>
      </c>
      <c r="C292">
        <v>12</v>
      </c>
      <c r="D292" t="s">
        <v>122</v>
      </c>
      <c r="E292" t="s">
        <v>120</v>
      </c>
      <c r="F292" s="5">
        <f>INDEX(catalogue[BUYING PRICE],MATCH('Sales Report'!B292,catalogue[PRODUCT ID],0))</f>
        <v>136</v>
      </c>
      <c r="G292" s="4">
        <f>INDEX(catalogue[SELLING PRICE],MATCH(sales_report[[#This Row],[PRODUCT ID]],catalogue[PRODUCT ID],0))</f>
        <v>183.6</v>
      </c>
      <c r="H292" s="5">
        <f>sales_report[[#This Row],[BUYING PRICE]]*sales_report[[#This Row],[QTY]]</f>
        <v>1632</v>
      </c>
      <c r="I292" s="4">
        <f>sales_report[[#This Row],[SELLING PRICE]]*sales_report[[#This Row],[QTY]]</f>
        <v>2203.1999999999998</v>
      </c>
      <c r="J292" s="4">
        <f>sales_report[[#This Row],[SELLING VALUE]]-sales_report[[#This Row],[BUYING VALUE]]</f>
        <v>571.19999999999982</v>
      </c>
      <c r="K292" s="4">
        <f>sales_report[[#This Row],[PROFIT]]/sales_report[[#This Row],[QTY]]</f>
        <v>47.599999999999987</v>
      </c>
    </row>
    <row r="293" spans="1:11" x14ac:dyDescent="0.3">
      <c r="A293" s="6">
        <v>45218</v>
      </c>
      <c r="B293" t="s">
        <v>44</v>
      </c>
      <c r="C293">
        <v>2</v>
      </c>
      <c r="D293" t="s">
        <v>122</v>
      </c>
      <c r="E293" t="s">
        <v>121</v>
      </c>
      <c r="F293" s="5">
        <f>INDEX(catalogue[BUYING PRICE],MATCH('Sales Report'!B293,catalogue[PRODUCT ID],0))</f>
        <v>71</v>
      </c>
      <c r="G293" s="4">
        <f>INDEX(catalogue[SELLING PRICE],MATCH(sales_report[[#This Row],[PRODUCT ID]],catalogue[PRODUCT ID],0))</f>
        <v>79.52</v>
      </c>
      <c r="H293" s="5">
        <f>sales_report[[#This Row],[BUYING PRICE]]*sales_report[[#This Row],[QTY]]</f>
        <v>142</v>
      </c>
      <c r="I293" s="4">
        <f>sales_report[[#This Row],[SELLING PRICE]]*sales_report[[#This Row],[QTY]]</f>
        <v>159.04</v>
      </c>
      <c r="J293" s="4">
        <f>sales_report[[#This Row],[SELLING VALUE]]-sales_report[[#This Row],[BUYING VALUE]]</f>
        <v>17.039999999999992</v>
      </c>
      <c r="K293" s="4">
        <f>sales_report[[#This Row],[PROFIT]]/sales_report[[#This Row],[QTY]]</f>
        <v>8.519999999999996</v>
      </c>
    </row>
    <row r="294" spans="1:11" x14ac:dyDescent="0.3">
      <c r="A294" s="6">
        <v>45219</v>
      </c>
      <c r="B294" t="s">
        <v>67</v>
      </c>
      <c r="C294">
        <v>5</v>
      </c>
      <c r="D294" t="s">
        <v>120</v>
      </c>
      <c r="E294" t="s">
        <v>121</v>
      </c>
      <c r="F294" s="5">
        <f>INDEX(catalogue[BUYING PRICE],MATCH('Sales Report'!B294,catalogue[PRODUCT ID],0))</f>
        <v>44</v>
      </c>
      <c r="G294" s="4">
        <f>INDEX(catalogue[SELLING PRICE],MATCH(sales_report[[#This Row],[PRODUCT ID]],catalogue[PRODUCT ID],0))</f>
        <v>48.4</v>
      </c>
      <c r="H294" s="5">
        <f>sales_report[[#This Row],[BUYING PRICE]]*sales_report[[#This Row],[QTY]]</f>
        <v>220</v>
      </c>
      <c r="I294" s="4">
        <f>sales_report[[#This Row],[SELLING PRICE]]*sales_report[[#This Row],[QTY]]</f>
        <v>242</v>
      </c>
      <c r="J294" s="4">
        <f>sales_report[[#This Row],[SELLING VALUE]]-sales_report[[#This Row],[BUYING VALUE]]</f>
        <v>22</v>
      </c>
      <c r="K294" s="4">
        <f>sales_report[[#This Row],[PROFIT]]/sales_report[[#This Row],[QTY]]</f>
        <v>4.4000000000000004</v>
      </c>
    </row>
    <row r="295" spans="1:11" x14ac:dyDescent="0.3">
      <c r="A295" s="6">
        <v>45220</v>
      </c>
      <c r="B295" t="s">
        <v>75</v>
      </c>
      <c r="C295">
        <v>13</v>
      </c>
      <c r="D295" t="s">
        <v>119</v>
      </c>
      <c r="E295" t="s">
        <v>120</v>
      </c>
      <c r="F295" s="5">
        <f>INDEX(catalogue[BUYING PRICE],MATCH('Sales Report'!B295,catalogue[PRODUCT ID],0))</f>
        <v>10</v>
      </c>
      <c r="G295" s="4">
        <f>INDEX(catalogue[SELLING PRICE],MATCH(sales_report[[#This Row],[PRODUCT ID]],catalogue[PRODUCT ID],0))</f>
        <v>11.2</v>
      </c>
      <c r="H295" s="5">
        <f>sales_report[[#This Row],[BUYING PRICE]]*sales_report[[#This Row],[QTY]]</f>
        <v>130</v>
      </c>
      <c r="I295" s="4">
        <f>sales_report[[#This Row],[SELLING PRICE]]*sales_report[[#This Row],[QTY]]</f>
        <v>145.6</v>
      </c>
      <c r="J295" s="4">
        <f>sales_report[[#This Row],[SELLING VALUE]]-sales_report[[#This Row],[BUYING VALUE]]</f>
        <v>15.599999999999994</v>
      </c>
      <c r="K295" s="4">
        <f>sales_report[[#This Row],[PROFIT]]/sales_report[[#This Row],[QTY]]</f>
        <v>1.1999999999999995</v>
      </c>
    </row>
    <row r="296" spans="1:11" x14ac:dyDescent="0.3">
      <c r="A296" s="6">
        <v>45221</v>
      </c>
      <c r="B296" t="s">
        <v>96</v>
      </c>
      <c r="C296">
        <v>18</v>
      </c>
      <c r="D296" t="s">
        <v>119</v>
      </c>
      <c r="E296" t="s">
        <v>121</v>
      </c>
      <c r="F296" s="5">
        <f>INDEX(catalogue[BUYING PRICE],MATCH('Sales Report'!B296,catalogue[PRODUCT ID],0))</f>
        <v>71</v>
      </c>
      <c r="G296" s="4">
        <f>INDEX(catalogue[SELLING PRICE],MATCH(sales_report[[#This Row],[PRODUCT ID]],catalogue[PRODUCT ID],0))</f>
        <v>79.52</v>
      </c>
      <c r="H296" s="5">
        <f>sales_report[[#This Row],[BUYING PRICE]]*sales_report[[#This Row],[QTY]]</f>
        <v>1278</v>
      </c>
      <c r="I296" s="4">
        <f>sales_report[[#This Row],[SELLING PRICE]]*sales_report[[#This Row],[QTY]]</f>
        <v>1431.36</v>
      </c>
      <c r="J296" s="4">
        <f>sales_report[[#This Row],[SELLING VALUE]]-sales_report[[#This Row],[BUYING VALUE]]</f>
        <v>153.3599999999999</v>
      </c>
      <c r="K296" s="4">
        <f>sales_report[[#This Row],[PROFIT]]/sales_report[[#This Row],[QTY]]</f>
        <v>8.5199999999999942</v>
      </c>
    </row>
    <row r="297" spans="1:11" x14ac:dyDescent="0.3">
      <c r="A297" s="6">
        <v>45222</v>
      </c>
      <c r="B297" t="s">
        <v>94</v>
      </c>
      <c r="C297">
        <v>7</v>
      </c>
      <c r="D297" t="s">
        <v>120</v>
      </c>
      <c r="E297" t="s">
        <v>120</v>
      </c>
      <c r="F297" s="5">
        <f>INDEX(catalogue[BUYING PRICE],MATCH('Sales Report'!B297,catalogue[PRODUCT ID],0))</f>
        <v>44</v>
      </c>
      <c r="G297" s="4">
        <f>INDEX(catalogue[SELLING PRICE],MATCH(sales_report[[#This Row],[PRODUCT ID]],catalogue[PRODUCT ID],0))</f>
        <v>58.08</v>
      </c>
      <c r="H297" s="5">
        <f>sales_report[[#This Row],[BUYING PRICE]]*sales_report[[#This Row],[QTY]]</f>
        <v>308</v>
      </c>
      <c r="I297" s="4">
        <f>sales_report[[#This Row],[SELLING PRICE]]*sales_report[[#This Row],[QTY]]</f>
        <v>406.56</v>
      </c>
      <c r="J297" s="4">
        <f>sales_report[[#This Row],[SELLING VALUE]]-sales_report[[#This Row],[BUYING VALUE]]</f>
        <v>98.56</v>
      </c>
      <c r="K297" s="4">
        <f>sales_report[[#This Row],[PROFIT]]/sales_report[[#This Row],[QTY]]</f>
        <v>14.08</v>
      </c>
    </row>
    <row r="298" spans="1:11" x14ac:dyDescent="0.3">
      <c r="A298" s="6">
        <v>45223</v>
      </c>
      <c r="B298" t="s">
        <v>42</v>
      </c>
      <c r="C298">
        <v>4</v>
      </c>
      <c r="D298" t="s">
        <v>119</v>
      </c>
      <c r="E298" t="s">
        <v>121</v>
      </c>
      <c r="F298" s="5">
        <f>INDEX(catalogue[BUYING PRICE],MATCH('Sales Report'!B298,catalogue[PRODUCT ID],0))</f>
        <v>44</v>
      </c>
      <c r="G298" s="4">
        <f>INDEX(catalogue[SELLING PRICE],MATCH(sales_report[[#This Row],[PRODUCT ID]],catalogue[PRODUCT ID],0))</f>
        <v>72.599999999999994</v>
      </c>
      <c r="H298" s="5">
        <f>sales_report[[#This Row],[BUYING PRICE]]*sales_report[[#This Row],[QTY]]</f>
        <v>176</v>
      </c>
      <c r="I298" s="4">
        <f>sales_report[[#This Row],[SELLING PRICE]]*sales_report[[#This Row],[QTY]]</f>
        <v>290.39999999999998</v>
      </c>
      <c r="J298" s="4">
        <f>sales_report[[#This Row],[SELLING VALUE]]-sales_report[[#This Row],[BUYING VALUE]]</f>
        <v>114.39999999999998</v>
      </c>
      <c r="K298" s="4">
        <f>sales_report[[#This Row],[PROFIT]]/sales_report[[#This Row],[QTY]]</f>
        <v>28.599999999999994</v>
      </c>
    </row>
    <row r="299" spans="1:11" x14ac:dyDescent="0.3">
      <c r="A299" s="6">
        <v>45224</v>
      </c>
      <c r="B299" t="s">
        <v>18</v>
      </c>
      <c r="C299">
        <v>1</v>
      </c>
      <c r="D299" t="s">
        <v>119</v>
      </c>
      <c r="E299" t="s">
        <v>120</v>
      </c>
      <c r="F299" s="5">
        <f>INDEX(catalogue[BUYING PRICE],MATCH('Sales Report'!B299,catalogue[PRODUCT ID],0))</f>
        <v>133</v>
      </c>
      <c r="G299" s="4">
        <f>INDEX(catalogue[SELLING PRICE],MATCH(sales_report[[#This Row],[PRODUCT ID]],catalogue[PRODUCT ID],0))</f>
        <v>187.53</v>
      </c>
      <c r="H299" s="5">
        <f>sales_report[[#This Row],[BUYING PRICE]]*sales_report[[#This Row],[QTY]]</f>
        <v>133</v>
      </c>
      <c r="I299" s="4">
        <f>sales_report[[#This Row],[SELLING PRICE]]*sales_report[[#This Row],[QTY]]</f>
        <v>187.53</v>
      </c>
      <c r="J299" s="4">
        <f>sales_report[[#This Row],[SELLING VALUE]]-sales_report[[#This Row],[BUYING VALUE]]</f>
        <v>54.53</v>
      </c>
      <c r="K299" s="4">
        <f>sales_report[[#This Row],[PROFIT]]/sales_report[[#This Row],[QTY]]</f>
        <v>54.53</v>
      </c>
    </row>
    <row r="300" spans="1:11" x14ac:dyDescent="0.3">
      <c r="A300" s="6">
        <v>45225</v>
      </c>
      <c r="B300" t="s">
        <v>109</v>
      </c>
      <c r="C300">
        <v>6</v>
      </c>
      <c r="D300" t="s">
        <v>120</v>
      </c>
      <c r="E300" t="s">
        <v>121</v>
      </c>
      <c r="F300" s="5">
        <f>INDEX(catalogue[BUYING PRICE],MATCH('Sales Report'!B300,catalogue[PRODUCT ID],0))</f>
        <v>123</v>
      </c>
      <c r="G300" s="4">
        <f>INDEX(catalogue[SELLING PRICE],MATCH(sales_report[[#This Row],[PRODUCT ID]],catalogue[PRODUCT ID],0))</f>
        <v>135.30000000000001</v>
      </c>
      <c r="H300" s="5">
        <f>sales_report[[#This Row],[BUYING PRICE]]*sales_report[[#This Row],[QTY]]</f>
        <v>738</v>
      </c>
      <c r="I300" s="4">
        <f>sales_report[[#This Row],[SELLING PRICE]]*sales_report[[#This Row],[QTY]]</f>
        <v>811.80000000000007</v>
      </c>
      <c r="J300" s="4">
        <f>sales_report[[#This Row],[SELLING VALUE]]-sales_report[[#This Row],[BUYING VALUE]]</f>
        <v>73.800000000000068</v>
      </c>
      <c r="K300" s="4">
        <f>sales_report[[#This Row],[PROFIT]]/sales_report[[#This Row],[QTY]]</f>
        <v>12.300000000000011</v>
      </c>
    </row>
    <row r="301" spans="1:11" x14ac:dyDescent="0.3">
      <c r="A301" s="6">
        <v>45226</v>
      </c>
      <c r="B301" t="s">
        <v>84</v>
      </c>
      <c r="C301">
        <v>16</v>
      </c>
      <c r="D301" t="s">
        <v>122</v>
      </c>
      <c r="E301" t="s">
        <v>121</v>
      </c>
      <c r="F301" s="5">
        <f>INDEX(catalogue[BUYING PRICE],MATCH('Sales Report'!B301,catalogue[PRODUCT ID],0))</f>
        <v>136</v>
      </c>
      <c r="G301" s="4">
        <f>INDEX(catalogue[SELLING PRICE],MATCH(sales_report[[#This Row],[PRODUCT ID]],catalogue[PRODUCT ID],0))</f>
        <v>224.4</v>
      </c>
      <c r="H301" s="5">
        <f>sales_report[[#This Row],[BUYING PRICE]]*sales_report[[#This Row],[QTY]]</f>
        <v>2176</v>
      </c>
      <c r="I301" s="4">
        <f>sales_report[[#This Row],[SELLING PRICE]]*sales_report[[#This Row],[QTY]]</f>
        <v>3590.4</v>
      </c>
      <c r="J301" s="4">
        <f>sales_report[[#This Row],[SELLING VALUE]]-sales_report[[#This Row],[BUYING VALUE]]</f>
        <v>1414.4</v>
      </c>
      <c r="K301" s="4">
        <f>sales_report[[#This Row],[PROFIT]]/sales_report[[#This Row],[QTY]]</f>
        <v>88.4</v>
      </c>
    </row>
    <row r="302" spans="1:11" x14ac:dyDescent="0.3">
      <c r="A302" s="6">
        <v>45227</v>
      </c>
      <c r="B302" t="s">
        <v>25</v>
      </c>
      <c r="C302">
        <v>3</v>
      </c>
      <c r="D302" t="s">
        <v>122</v>
      </c>
      <c r="E302" t="s">
        <v>120</v>
      </c>
      <c r="F302" s="5">
        <f>INDEX(catalogue[BUYING PRICE],MATCH('Sales Report'!B302,catalogue[PRODUCT ID],0))</f>
        <v>16</v>
      </c>
      <c r="G302" s="4">
        <f>INDEX(catalogue[SELLING PRICE],MATCH(sales_report[[#This Row],[PRODUCT ID]],catalogue[PRODUCT ID],0))</f>
        <v>17.600000000000001</v>
      </c>
      <c r="H302" s="5">
        <f>sales_report[[#This Row],[BUYING PRICE]]*sales_report[[#This Row],[QTY]]</f>
        <v>48</v>
      </c>
      <c r="I302" s="4">
        <f>sales_report[[#This Row],[SELLING PRICE]]*sales_report[[#This Row],[QTY]]</f>
        <v>52.800000000000004</v>
      </c>
      <c r="J302" s="4">
        <f>sales_report[[#This Row],[SELLING VALUE]]-sales_report[[#This Row],[BUYING VALUE]]</f>
        <v>4.8000000000000043</v>
      </c>
      <c r="K302" s="4">
        <f>sales_report[[#This Row],[PROFIT]]/sales_report[[#This Row],[QTY]]</f>
        <v>1.6000000000000014</v>
      </c>
    </row>
    <row r="303" spans="1:11" x14ac:dyDescent="0.3">
      <c r="A303" s="6">
        <v>45228</v>
      </c>
      <c r="B303" t="s">
        <v>6</v>
      </c>
      <c r="C303">
        <v>16</v>
      </c>
      <c r="D303" t="s">
        <v>120</v>
      </c>
      <c r="E303" t="s">
        <v>121</v>
      </c>
      <c r="F303" s="5">
        <f>INDEX(catalogue[BUYING PRICE],MATCH('Sales Report'!B303,catalogue[PRODUCT ID],0))</f>
        <v>98</v>
      </c>
      <c r="G303" s="4">
        <f>INDEX(catalogue[SELLING PRICE],MATCH(sales_report[[#This Row],[PRODUCT ID]],catalogue[PRODUCT ID],0))</f>
        <v>129.36000000000001</v>
      </c>
      <c r="H303" s="5">
        <f>sales_report[[#This Row],[BUYING PRICE]]*sales_report[[#This Row],[QTY]]</f>
        <v>1568</v>
      </c>
      <c r="I303" s="4">
        <f>sales_report[[#This Row],[SELLING PRICE]]*sales_report[[#This Row],[QTY]]</f>
        <v>2069.7600000000002</v>
      </c>
      <c r="J303" s="4">
        <f>sales_report[[#This Row],[SELLING VALUE]]-sales_report[[#This Row],[BUYING VALUE]]</f>
        <v>501.76000000000022</v>
      </c>
      <c r="K303" s="4">
        <f>sales_report[[#This Row],[PROFIT]]/sales_report[[#This Row],[QTY]]</f>
        <v>31.360000000000014</v>
      </c>
    </row>
    <row r="304" spans="1:11" x14ac:dyDescent="0.3">
      <c r="A304" s="6">
        <v>45229</v>
      </c>
      <c r="B304" t="s">
        <v>48</v>
      </c>
      <c r="C304">
        <v>2</v>
      </c>
      <c r="D304" t="s">
        <v>119</v>
      </c>
      <c r="E304" t="s">
        <v>121</v>
      </c>
      <c r="F304" s="5">
        <f>INDEX(catalogue[BUYING PRICE],MATCH('Sales Report'!B304,catalogue[PRODUCT ID],0))</f>
        <v>124</v>
      </c>
      <c r="G304" s="4">
        <f>INDEX(catalogue[SELLING PRICE],MATCH(sales_report[[#This Row],[PRODUCT ID]],catalogue[PRODUCT ID],0))</f>
        <v>167.4</v>
      </c>
      <c r="H304" s="5">
        <f>sales_report[[#This Row],[BUYING PRICE]]*sales_report[[#This Row],[QTY]]</f>
        <v>248</v>
      </c>
      <c r="I304" s="4">
        <f>sales_report[[#This Row],[SELLING PRICE]]*sales_report[[#This Row],[QTY]]</f>
        <v>334.8</v>
      </c>
      <c r="J304" s="4">
        <f>sales_report[[#This Row],[SELLING VALUE]]-sales_report[[#This Row],[BUYING VALUE]]</f>
        <v>86.800000000000011</v>
      </c>
      <c r="K304" s="4">
        <f>sales_report[[#This Row],[PROFIT]]/sales_report[[#This Row],[QTY]]</f>
        <v>43.400000000000006</v>
      </c>
    </row>
    <row r="305" spans="1:11" x14ac:dyDescent="0.3">
      <c r="A305" s="6">
        <v>45230</v>
      </c>
      <c r="B305" t="s">
        <v>92</v>
      </c>
      <c r="C305">
        <v>19</v>
      </c>
      <c r="D305" t="s">
        <v>119</v>
      </c>
      <c r="E305" t="s">
        <v>120</v>
      </c>
      <c r="F305" s="5">
        <f>INDEX(catalogue[BUYING PRICE],MATCH('Sales Report'!B305,catalogue[PRODUCT ID],0))</f>
        <v>105</v>
      </c>
      <c r="G305" s="4">
        <f>INDEX(catalogue[SELLING PRICE],MATCH(sales_report[[#This Row],[PRODUCT ID]],catalogue[PRODUCT ID],0))</f>
        <v>153.30000000000001</v>
      </c>
      <c r="H305" s="5">
        <f>sales_report[[#This Row],[BUYING PRICE]]*sales_report[[#This Row],[QTY]]</f>
        <v>1995</v>
      </c>
      <c r="I305" s="4">
        <f>sales_report[[#This Row],[SELLING PRICE]]*sales_report[[#This Row],[QTY]]</f>
        <v>2912.7000000000003</v>
      </c>
      <c r="J305" s="4">
        <f>sales_report[[#This Row],[SELLING VALUE]]-sales_report[[#This Row],[BUYING VALUE]]</f>
        <v>917.70000000000027</v>
      </c>
      <c r="K305" s="4">
        <f>sales_report[[#This Row],[PROFIT]]/sales_report[[#This Row],[QTY]]</f>
        <v>48.300000000000011</v>
      </c>
    </row>
    <row r="306" spans="1:11" x14ac:dyDescent="0.3">
      <c r="A306" s="6">
        <v>45231</v>
      </c>
      <c r="B306" t="s">
        <v>109</v>
      </c>
      <c r="C306">
        <v>19</v>
      </c>
      <c r="D306" t="s">
        <v>120</v>
      </c>
      <c r="E306" t="s">
        <v>121</v>
      </c>
      <c r="F306" s="5">
        <f>INDEX(catalogue[BUYING PRICE],MATCH('Sales Report'!B306,catalogue[PRODUCT ID],0))</f>
        <v>123</v>
      </c>
      <c r="G306" s="4">
        <f>INDEX(catalogue[SELLING PRICE],MATCH(sales_report[[#This Row],[PRODUCT ID]],catalogue[PRODUCT ID],0))</f>
        <v>135.30000000000001</v>
      </c>
      <c r="H306" s="5">
        <f>sales_report[[#This Row],[BUYING PRICE]]*sales_report[[#This Row],[QTY]]</f>
        <v>2337</v>
      </c>
      <c r="I306" s="4">
        <f>sales_report[[#This Row],[SELLING PRICE]]*sales_report[[#This Row],[QTY]]</f>
        <v>2570.7000000000003</v>
      </c>
      <c r="J306" s="4">
        <f>sales_report[[#This Row],[SELLING VALUE]]-sales_report[[#This Row],[BUYING VALUE]]</f>
        <v>233.70000000000027</v>
      </c>
      <c r="K306" s="4">
        <f>sales_report[[#This Row],[PROFIT]]/sales_report[[#This Row],[QTY]]</f>
        <v>12.300000000000015</v>
      </c>
    </row>
    <row r="307" spans="1:11" x14ac:dyDescent="0.3">
      <c r="A307" s="6">
        <v>45232</v>
      </c>
      <c r="B307" t="s">
        <v>59</v>
      </c>
      <c r="C307">
        <v>11</v>
      </c>
      <c r="D307" t="s">
        <v>119</v>
      </c>
      <c r="E307" t="s">
        <v>120</v>
      </c>
      <c r="F307" s="5">
        <f>INDEX(catalogue[BUYING PRICE],MATCH('Sales Report'!B307,catalogue[PRODUCT ID],0))</f>
        <v>136</v>
      </c>
      <c r="G307" s="4">
        <f>INDEX(catalogue[SELLING PRICE],MATCH(sales_report[[#This Row],[PRODUCT ID]],catalogue[PRODUCT ID],0))</f>
        <v>153.68</v>
      </c>
      <c r="H307" s="5">
        <f>sales_report[[#This Row],[BUYING PRICE]]*sales_report[[#This Row],[QTY]]</f>
        <v>1496</v>
      </c>
      <c r="I307" s="4">
        <f>sales_report[[#This Row],[SELLING PRICE]]*sales_report[[#This Row],[QTY]]</f>
        <v>1690.48</v>
      </c>
      <c r="J307" s="4">
        <f>sales_report[[#This Row],[SELLING VALUE]]-sales_report[[#This Row],[BUYING VALUE]]</f>
        <v>194.48000000000002</v>
      </c>
      <c r="K307" s="4">
        <f>sales_report[[#This Row],[PROFIT]]/sales_report[[#This Row],[QTY]]</f>
        <v>17.680000000000003</v>
      </c>
    </row>
    <row r="308" spans="1:11" x14ac:dyDescent="0.3">
      <c r="A308" s="6">
        <v>45233</v>
      </c>
      <c r="B308" t="s">
        <v>50</v>
      </c>
      <c r="C308">
        <v>3</v>
      </c>
      <c r="D308" t="s">
        <v>119</v>
      </c>
      <c r="E308" t="s">
        <v>121</v>
      </c>
      <c r="F308" s="5">
        <f>INDEX(catalogue[BUYING PRICE],MATCH('Sales Report'!B308,catalogue[PRODUCT ID],0))</f>
        <v>10</v>
      </c>
      <c r="G308" s="4">
        <f>INDEX(catalogue[SELLING PRICE],MATCH(sales_report[[#This Row],[PRODUCT ID]],catalogue[PRODUCT ID],0))</f>
        <v>14.600000000000001</v>
      </c>
      <c r="H308" s="5">
        <f>sales_report[[#This Row],[BUYING PRICE]]*sales_report[[#This Row],[QTY]]</f>
        <v>30</v>
      </c>
      <c r="I308" s="4">
        <f>sales_report[[#This Row],[SELLING PRICE]]*sales_report[[#This Row],[QTY]]</f>
        <v>43.800000000000004</v>
      </c>
      <c r="J308" s="4">
        <f>sales_report[[#This Row],[SELLING VALUE]]-sales_report[[#This Row],[BUYING VALUE]]</f>
        <v>13.800000000000004</v>
      </c>
      <c r="K308" s="4">
        <f>sales_report[[#This Row],[PROFIT]]/sales_report[[#This Row],[QTY]]</f>
        <v>4.6000000000000014</v>
      </c>
    </row>
    <row r="309" spans="1:11" x14ac:dyDescent="0.3">
      <c r="A309" s="6">
        <v>45234</v>
      </c>
      <c r="B309" t="s">
        <v>101</v>
      </c>
      <c r="C309">
        <v>10</v>
      </c>
      <c r="D309" t="s">
        <v>120</v>
      </c>
      <c r="E309" t="s">
        <v>120</v>
      </c>
      <c r="F309" s="5">
        <f>INDEX(catalogue[BUYING PRICE],MATCH('Sales Report'!B309,catalogue[PRODUCT ID],0))</f>
        <v>124</v>
      </c>
      <c r="G309" s="4">
        <f>INDEX(catalogue[SELLING PRICE],MATCH(sales_report[[#This Row],[PRODUCT ID]],catalogue[PRODUCT ID],0))</f>
        <v>140.12</v>
      </c>
      <c r="H309" s="5">
        <f>sales_report[[#This Row],[BUYING PRICE]]*sales_report[[#This Row],[QTY]]</f>
        <v>1240</v>
      </c>
      <c r="I309" s="4">
        <f>sales_report[[#This Row],[SELLING PRICE]]*sales_report[[#This Row],[QTY]]</f>
        <v>1401.2</v>
      </c>
      <c r="J309" s="4">
        <f>sales_report[[#This Row],[SELLING VALUE]]-sales_report[[#This Row],[BUYING VALUE]]</f>
        <v>161.20000000000005</v>
      </c>
      <c r="K309" s="4">
        <f>sales_report[[#This Row],[PROFIT]]/sales_report[[#This Row],[QTY]]</f>
        <v>16.120000000000005</v>
      </c>
    </row>
    <row r="310" spans="1:11" x14ac:dyDescent="0.3">
      <c r="A310" s="6">
        <v>45235</v>
      </c>
      <c r="B310" t="s">
        <v>88</v>
      </c>
      <c r="C310">
        <v>19</v>
      </c>
      <c r="D310" t="s">
        <v>122</v>
      </c>
      <c r="E310" t="s">
        <v>121</v>
      </c>
      <c r="F310" s="5">
        <f>INDEX(catalogue[BUYING PRICE],MATCH('Sales Report'!B310,catalogue[PRODUCT ID],0))</f>
        <v>63</v>
      </c>
      <c r="G310" s="4">
        <f>INDEX(catalogue[SELLING PRICE],MATCH(sales_report[[#This Row],[PRODUCT ID]],catalogue[PRODUCT ID],0))</f>
        <v>69.3</v>
      </c>
      <c r="H310" s="5">
        <f>sales_report[[#This Row],[BUYING PRICE]]*sales_report[[#This Row],[QTY]]</f>
        <v>1197</v>
      </c>
      <c r="I310" s="4">
        <f>sales_report[[#This Row],[SELLING PRICE]]*sales_report[[#This Row],[QTY]]</f>
        <v>1316.7</v>
      </c>
      <c r="J310" s="4">
        <f>sales_report[[#This Row],[SELLING VALUE]]-sales_report[[#This Row],[BUYING VALUE]]</f>
        <v>119.70000000000005</v>
      </c>
      <c r="K310" s="4">
        <f>sales_report[[#This Row],[PROFIT]]/sales_report[[#This Row],[QTY]]</f>
        <v>6.3000000000000025</v>
      </c>
    </row>
    <row r="311" spans="1:11" x14ac:dyDescent="0.3">
      <c r="A311" s="6">
        <v>45236</v>
      </c>
      <c r="B311" t="s">
        <v>46</v>
      </c>
      <c r="C311">
        <v>14</v>
      </c>
      <c r="D311" t="s">
        <v>122</v>
      </c>
      <c r="E311" t="s">
        <v>121</v>
      </c>
      <c r="F311" s="5">
        <f>INDEX(catalogue[BUYING PRICE],MATCH('Sales Report'!B311,catalogue[PRODUCT ID],0))</f>
        <v>133</v>
      </c>
      <c r="G311" s="4">
        <f>INDEX(catalogue[SELLING PRICE],MATCH(sales_report[[#This Row],[PRODUCT ID]],catalogue[PRODUCT ID],0))</f>
        <v>146.30000000000001</v>
      </c>
      <c r="H311" s="5">
        <f>sales_report[[#This Row],[BUYING PRICE]]*sales_report[[#This Row],[QTY]]</f>
        <v>1862</v>
      </c>
      <c r="I311" s="4">
        <f>sales_report[[#This Row],[SELLING PRICE]]*sales_report[[#This Row],[QTY]]</f>
        <v>2048.2000000000003</v>
      </c>
      <c r="J311" s="4">
        <f>sales_report[[#This Row],[SELLING VALUE]]-sales_report[[#This Row],[BUYING VALUE]]</f>
        <v>186.20000000000027</v>
      </c>
      <c r="K311" s="4">
        <f>sales_report[[#This Row],[PROFIT]]/sales_report[[#This Row],[QTY]]</f>
        <v>13.30000000000002</v>
      </c>
    </row>
    <row r="312" spans="1:11" x14ac:dyDescent="0.3">
      <c r="A312" s="6">
        <v>45237</v>
      </c>
      <c r="B312" t="s">
        <v>10</v>
      </c>
      <c r="C312">
        <v>17</v>
      </c>
      <c r="D312" t="s">
        <v>120</v>
      </c>
      <c r="E312" t="s">
        <v>120</v>
      </c>
      <c r="F312" s="5">
        <f>INDEX(catalogue[BUYING PRICE],MATCH('Sales Report'!B312,catalogue[PRODUCT ID],0))</f>
        <v>105</v>
      </c>
      <c r="G312" s="4">
        <f>INDEX(catalogue[SELLING PRICE],MATCH(sales_report[[#This Row],[PRODUCT ID]],catalogue[PRODUCT ID],0))</f>
        <v>117.6</v>
      </c>
      <c r="H312" s="5">
        <f>sales_report[[#This Row],[BUYING PRICE]]*sales_report[[#This Row],[QTY]]</f>
        <v>1785</v>
      </c>
      <c r="I312" s="4">
        <f>sales_report[[#This Row],[SELLING PRICE]]*sales_report[[#This Row],[QTY]]</f>
        <v>1999.1999999999998</v>
      </c>
      <c r="J312" s="4">
        <f>sales_report[[#This Row],[SELLING VALUE]]-sales_report[[#This Row],[BUYING VALUE]]</f>
        <v>214.19999999999982</v>
      </c>
      <c r="K312" s="4">
        <f>sales_report[[#This Row],[PROFIT]]/sales_report[[#This Row],[QTY]]</f>
        <v>12.599999999999989</v>
      </c>
    </row>
    <row r="313" spans="1:11" x14ac:dyDescent="0.3">
      <c r="A313" s="6">
        <v>45238</v>
      </c>
      <c r="B313" t="s">
        <v>88</v>
      </c>
      <c r="C313">
        <v>1</v>
      </c>
      <c r="D313" t="s">
        <v>119</v>
      </c>
      <c r="E313" t="s">
        <v>121</v>
      </c>
      <c r="F313" s="5">
        <f>INDEX(catalogue[BUYING PRICE],MATCH('Sales Report'!B313,catalogue[PRODUCT ID],0))</f>
        <v>63</v>
      </c>
      <c r="G313" s="4">
        <f>INDEX(catalogue[SELLING PRICE],MATCH(sales_report[[#This Row],[PRODUCT ID]],catalogue[PRODUCT ID],0))</f>
        <v>69.3</v>
      </c>
      <c r="H313" s="5">
        <f>sales_report[[#This Row],[BUYING PRICE]]*sales_report[[#This Row],[QTY]]</f>
        <v>63</v>
      </c>
      <c r="I313" s="4">
        <f>sales_report[[#This Row],[SELLING PRICE]]*sales_report[[#This Row],[QTY]]</f>
        <v>69.3</v>
      </c>
      <c r="J313" s="4">
        <f>sales_report[[#This Row],[SELLING VALUE]]-sales_report[[#This Row],[BUYING VALUE]]</f>
        <v>6.2999999999999972</v>
      </c>
      <c r="K313" s="4">
        <f>sales_report[[#This Row],[PROFIT]]/sales_report[[#This Row],[QTY]]</f>
        <v>6.2999999999999972</v>
      </c>
    </row>
    <row r="314" spans="1:11" x14ac:dyDescent="0.3">
      <c r="A314" s="6">
        <v>45239</v>
      </c>
      <c r="B314" t="s">
        <v>40</v>
      </c>
      <c r="C314">
        <v>12</v>
      </c>
      <c r="D314" t="s">
        <v>119</v>
      </c>
      <c r="E314" t="s">
        <v>121</v>
      </c>
      <c r="F314" s="5">
        <f>INDEX(catalogue[BUYING PRICE],MATCH('Sales Report'!B314,catalogue[PRODUCT ID],0))</f>
        <v>105</v>
      </c>
      <c r="G314" s="4">
        <f>INDEX(catalogue[SELLING PRICE],MATCH(sales_report[[#This Row],[PRODUCT ID]],catalogue[PRODUCT ID],0))</f>
        <v>148.05000000000001</v>
      </c>
      <c r="H314" s="5">
        <f>sales_report[[#This Row],[BUYING PRICE]]*sales_report[[#This Row],[QTY]]</f>
        <v>1260</v>
      </c>
      <c r="I314" s="4">
        <f>sales_report[[#This Row],[SELLING PRICE]]*sales_report[[#This Row],[QTY]]</f>
        <v>1776.6000000000001</v>
      </c>
      <c r="J314" s="4">
        <f>sales_report[[#This Row],[SELLING VALUE]]-sales_report[[#This Row],[BUYING VALUE]]</f>
        <v>516.60000000000014</v>
      </c>
      <c r="K314" s="4">
        <f>sales_report[[#This Row],[PROFIT]]/sales_report[[#This Row],[QTY]]</f>
        <v>43.050000000000011</v>
      </c>
    </row>
    <row r="315" spans="1:11" x14ac:dyDescent="0.3">
      <c r="A315" s="6">
        <v>45240</v>
      </c>
      <c r="B315" t="s">
        <v>25</v>
      </c>
      <c r="C315">
        <v>4</v>
      </c>
      <c r="D315" t="s">
        <v>120</v>
      </c>
      <c r="E315" t="s">
        <v>120</v>
      </c>
      <c r="F315" s="5">
        <f>INDEX(catalogue[BUYING PRICE],MATCH('Sales Report'!B315,catalogue[PRODUCT ID],0))</f>
        <v>16</v>
      </c>
      <c r="G315" s="4">
        <f>INDEX(catalogue[SELLING PRICE],MATCH(sales_report[[#This Row],[PRODUCT ID]],catalogue[PRODUCT ID],0))</f>
        <v>17.600000000000001</v>
      </c>
      <c r="H315" s="5">
        <f>sales_report[[#This Row],[BUYING PRICE]]*sales_report[[#This Row],[QTY]]</f>
        <v>64</v>
      </c>
      <c r="I315" s="4">
        <f>sales_report[[#This Row],[SELLING PRICE]]*sales_report[[#This Row],[QTY]]</f>
        <v>70.400000000000006</v>
      </c>
      <c r="J315" s="4">
        <f>sales_report[[#This Row],[SELLING VALUE]]-sales_report[[#This Row],[BUYING VALUE]]</f>
        <v>6.4000000000000057</v>
      </c>
      <c r="K315" s="4">
        <f>sales_report[[#This Row],[PROFIT]]/sales_report[[#This Row],[QTY]]</f>
        <v>1.6000000000000014</v>
      </c>
    </row>
    <row r="316" spans="1:11" x14ac:dyDescent="0.3">
      <c r="A316" s="6">
        <v>45241</v>
      </c>
      <c r="B316" t="s">
        <v>25</v>
      </c>
      <c r="C316">
        <v>14</v>
      </c>
      <c r="D316" t="s">
        <v>119</v>
      </c>
      <c r="E316" t="s">
        <v>121</v>
      </c>
      <c r="F316" s="5">
        <f>INDEX(catalogue[BUYING PRICE],MATCH('Sales Report'!B316,catalogue[PRODUCT ID],0))</f>
        <v>16</v>
      </c>
      <c r="G316" s="4">
        <f>INDEX(catalogue[SELLING PRICE],MATCH(sales_report[[#This Row],[PRODUCT ID]],catalogue[PRODUCT ID],0))</f>
        <v>17.600000000000001</v>
      </c>
      <c r="H316" s="5">
        <f>sales_report[[#This Row],[BUYING PRICE]]*sales_report[[#This Row],[QTY]]</f>
        <v>224</v>
      </c>
      <c r="I316" s="4">
        <f>sales_report[[#This Row],[SELLING PRICE]]*sales_report[[#This Row],[QTY]]</f>
        <v>246.40000000000003</v>
      </c>
      <c r="J316" s="4">
        <f>sales_report[[#This Row],[SELLING VALUE]]-sales_report[[#This Row],[BUYING VALUE]]</f>
        <v>22.400000000000034</v>
      </c>
      <c r="K316" s="4">
        <f>sales_report[[#This Row],[PROFIT]]/sales_report[[#This Row],[QTY]]</f>
        <v>1.6000000000000025</v>
      </c>
    </row>
    <row r="317" spans="1:11" x14ac:dyDescent="0.3">
      <c r="A317" s="6">
        <v>45242</v>
      </c>
      <c r="B317" t="s">
        <v>92</v>
      </c>
      <c r="C317">
        <v>10</v>
      </c>
      <c r="D317" t="s">
        <v>119</v>
      </c>
      <c r="E317" t="s">
        <v>120</v>
      </c>
      <c r="F317" s="5">
        <f>INDEX(catalogue[BUYING PRICE],MATCH('Sales Report'!B317,catalogue[PRODUCT ID],0))</f>
        <v>105</v>
      </c>
      <c r="G317" s="4">
        <f>INDEX(catalogue[SELLING PRICE],MATCH(sales_report[[#This Row],[PRODUCT ID]],catalogue[PRODUCT ID],0))</f>
        <v>153.30000000000001</v>
      </c>
      <c r="H317" s="5">
        <f>sales_report[[#This Row],[BUYING PRICE]]*sales_report[[#This Row],[QTY]]</f>
        <v>1050</v>
      </c>
      <c r="I317" s="4">
        <f>sales_report[[#This Row],[SELLING PRICE]]*sales_report[[#This Row],[QTY]]</f>
        <v>1533</v>
      </c>
      <c r="J317" s="4">
        <f>sales_report[[#This Row],[SELLING VALUE]]-sales_report[[#This Row],[BUYING VALUE]]</f>
        <v>483</v>
      </c>
      <c r="K317" s="4">
        <f>sales_report[[#This Row],[PROFIT]]/sales_report[[#This Row],[QTY]]</f>
        <v>48.3</v>
      </c>
    </row>
    <row r="318" spans="1:11" x14ac:dyDescent="0.3">
      <c r="A318" s="6">
        <v>45243</v>
      </c>
      <c r="B318" t="s">
        <v>73</v>
      </c>
      <c r="C318">
        <v>12</v>
      </c>
      <c r="D318" t="s">
        <v>120</v>
      </c>
      <c r="E318" t="s">
        <v>121</v>
      </c>
      <c r="F318" s="5">
        <f>INDEX(catalogue[BUYING PRICE],MATCH('Sales Report'!B318,catalogue[PRODUCT ID],0))</f>
        <v>124</v>
      </c>
      <c r="G318" s="4">
        <f>INDEX(catalogue[SELLING PRICE],MATCH(sales_report[[#This Row],[PRODUCT ID]],catalogue[PRODUCT ID],0))</f>
        <v>163.68</v>
      </c>
      <c r="H318" s="5">
        <f>sales_report[[#This Row],[BUYING PRICE]]*sales_report[[#This Row],[QTY]]</f>
        <v>1488</v>
      </c>
      <c r="I318" s="4">
        <f>sales_report[[#This Row],[SELLING PRICE]]*sales_report[[#This Row],[QTY]]</f>
        <v>1964.16</v>
      </c>
      <c r="J318" s="4">
        <f>sales_report[[#This Row],[SELLING VALUE]]-sales_report[[#This Row],[BUYING VALUE]]</f>
        <v>476.16000000000008</v>
      </c>
      <c r="K318" s="4">
        <f>sales_report[[#This Row],[PROFIT]]/sales_report[[#This Row],[QTY]]</f>
        <v>39.680000000000007</v>
      </c>
    </row>
    <row r="319" spans="1:11" x14ac:dyDescent="0.3">
      <c r="A319" s="6">
        <v>45244</v>
      </c>
      <c r="B319" t="s">
        <v>48</v>
      </c>
      <c r="C319">
        <v>12</v>
      </c>
      <c r="D319" t="s">
        <v>122</v>
      </c>
      <c r="E319" t="s">
        <v>120</v>
      </c>
      <c r="F319" s="5">
        <f>INDEX(catalogue[BUYING PRICE],MATCH('Sales Report'!B319,catalogue[PRODUCT ID],0))</f>
        <v>124</v>
      </c>
      <c r="G319" s="4">
        <f>INDEX(catalogue[SELLING PRICE],MATCH(sales_report[[#This Row],[PRODUCT ID]],catalogue[PRODUCT ID],0))</f>
        <v>167.4</v>
      </c>
      <c r="H319" s="5">
        <f>sales_report[[#This Row],[BUYING PRICE]]*sales_report[[#This Row],[QTY]]</f>
        <v>1488</v>
      </c>
      <c r="I319" s="4">
        <f>sales_report[[#This Row],[SELLING PRICE]]*sales_report[[#This Row],[QTY]]</f>
        <v>2008.8000000000002</v>
      </c>
      <c r="J319" s="4">
        <f>sales_report[[#This Row],[SELLING VALUE]]-sales_report[[#This Row],[BUYING VALUE]]</f>
        <v>520.80000000000018</v>
      </c>
      <c r="K319" s="4">
        <f>sales_report[[#This Row],[PROFIT]]/sales_report[[#This Row],[QTY]]</f>
        <v>43.400000000000013</v>
      </c>
    </row>
    <row r="320" spans="1:11" x14ac:dyDescent="0.3">
      <c r="A320" s="6">
        <v>45245</v>
      </c>
      <c r="B320" t="s">
        <v>42</v>
      </c>
      <c r="C320">
        <v>8</v>
      </c>
      <c r="D320" t="s">
        <v>122</v>
      </c>
      <c r="E320" t="s">
        <v>121</v>
      </c>
      <c r="F320" s="5">
        <f>INDEX(catalogue[BUYING PRICE],MATCH('Sales Report'!B320,catalogue[PRODUCT ID],0))</f>
        <v>44</v>
      </c>
      <c r="G320" s="4">
        <f>INDEX(catalogue[SELLING PRICE],MATCH(sales_report[[#This Row],[PRODUCT ID]],catalogue[PRODUCT ID],0))</f>
        <v>72.599999999999994</v>
      </c>
      <c r="H320" s="5">
        <f>sales_report[[#This Row],[BUYING PRICE]]*sales_report[[#This Row],[QTY]]</f>
        <v>352</v>
      </c>
      <c r="I320" s="4">
        <f>sales_report[[#This Row],[SELLING PRICE]]*sales_report[[#This Row],[QTY]]</f>
        <v>580.79999999999995</v>
      </c>
      <c r="J320" s="4">
        <f>sales_report[[#This Row],[SELLING VALUE]]-sales_report[[#This Row],[BUYING VALUE]]</f>
        <v>228.79999999999995</v>
      </c>
      <c r="K320" s="4">
        <f>sales_report[[#This Row],[PROFIT]]/sales_report[[#This Row],[QTY]]</f>
        <v>28.599999999999994</v>
      </c>
    </row>
    <row r="321" spans="1:11" x14ac:dyDescent="0.3">
      <c r="A321" s="6">
        <v>45246</v>
      </c>
      <c r="B321" t="s">
        <v>40</v>
      </c>
      <c r="C321">
        <v>19</v>
      </c>
      <c r="D321" t="s">
        <v>120</v>
      </c>
      <c r="E321" t="s">
        <v>121</v>
      </c>
      <c r="F321" s="5">
        <f>INDEX(catalogue[BUYING PRICE],MATCH('Sales Report'!B321,catalogue[PRODUCT ID],0))</f>
        <v>105</v>
      </c>
      <c r="G321" s="4">
        <f>INDEX(catalogue[SELLING PRICE],MATCH(sales_report[[#This Row],[PRODUCT ID]],catalogue[PRODUCT ID],0))</f>
        <v>148.05000000000001</v>
      </c>
      <c r="H321" s="5">
        <f>sales_report[[#This Row],[BUYING PRICE]]*sales_report[[#This Row],[QTY]]</f>
        <v>1995</v>
      </c>
      <c r="I321" s="4">
        <f>sales_report[[#This Row],[SELLING PRICE]]*sales_report[[#This Row],[QTY]]</f>
        <v>2812.9500000000003</v>
      </c>
      <c r="J321" s="4">
        <f>sales_report[[#This Row],[SELLING VALUE]]-sales_report[[#This Row],[BUYING VALUE]]</f>
        <v>817.95000000000027</v>
      </c>
      <c r="K321" s="4">
        <f>sales_report[[#This Row],[PROFIT]]/sales_report[[#This Row],[QTY]]</f>
        <v>43.050000000000011</v>
      </c>
    </row>
    <row r="322" spans="1:11" x14ac:dyDescent="0.3">
      <c r="A322" s="6">
        <v>45247</v>
      </c>
      <c r="B322" t="s">
        <v>10</v>
      </c>
      <c r="C322">
        <v>3</v>
      </c>
      <c r="D322" t="s">
        <v>119</v>
      </c>
      <c r="E322" t="s">
        <v>120</v>
      </c>
      <c r="F322" s="5">
        <f>INDEX(catalogue[BUYING PRICE],MATCH('Sales Report'!B322,catalogue[PRODUCT ID],0))</f>
        <v>105</v>
      </c>
      <c r="G322" s="4">
        <f>INDEX(catalogue[SELLING PRICE],MATCH(sales_report[[#This Row],[PRODUCT ID]],catalogue[PRODUCT ID],0))</f>
        <v>117.6</v>
      </c>
      <c r="H322" s="5">
        <f>sales_report[[#This Row],[BUYING PRICE]]*sales_report[[#This Row],[QTY]]</f>
        <v>315</v>
      </c>
      <c r="I322" s="4">
        <f>sales_report[[#This Row],[SELLING PRICE]]*sales_report[[#This Row],[QTY]]</f>
        <v>352.79999999999995</v>
      </c>
      <c r="J322" s="4">
        <f>sales_report[[#This Row],[SELLING VALUE]]-sales_report[[#This Row],[BUYING VALUE]]</f>
        <v>37.799999999999955</v>
      </c>
      <c r="K322" s="4">
        <f>sales_report[[#This Row],[PROFIT]]/sales_report[[#This Row],[QTY]]</f>
        <v>12.599999999999985</v>
      </c>
    </row>
    <row r="323" spans="1:11" x14ac:dyDescent="0.3">
      <c r="A323" s="6">
        <v>45248</v>
      </c>
      <c r="B323" t="s">
        <v>20</v>
      </c>
      <c r="C323">
        <v>4</v>
      </c>
      <c r="D323" t="s">
        <v>119</v>
      </c>
      <c r="E323" t="s">
        <v>121</v>
      </c>
      <c r="F323" s="5">
        <f>INDEX(catalogue[BUYING PRICE],MATCH('Sales Report'!B323,catalogue[PRODUCT ID],0))</f>
        <v>124</v>
      </c>
      <c r="G323" s="4">
        <f>INDEX(catalogue[SELLING PRICE],MATCH(sales_report[[#This Row],[PRODUCT ID]],catalogue[PRODUCT ID],0))</f>
        <v>204.60000000000002</v>
      </c>
      <c r="H323" s="5">
        <f>sales_report[[#This Row],[BUYING PRICE]]*sales_report[[#This Row],[QTY]]</f>
        <v>496</v>
      </c>
      <c r="I323" s="4">
        <f>sales_report[[#This Row],[SELLING PRICE]]*sales_report[[#This Row],[QTY]]</f>
        <v>818.40000000000009</v>
      </c>
      <c r="J323" s="4">
        <f>sales_report[[#This Row],[SELLING VALUE]]-sales_report[[#This Row],[BUYING VALUE]]</f>
        <v>322.40000000000009</v>
      </c>
      <c r="K323" s="4">
        <f>sales_report[[#This Row],[PROFIT]]/sales_report[[#This Row],[QTY]]</f>
        <v>80.600000000000023</v>
      </c>
    </row>
    <row r="324" spans="1:11" x14ac:dyDescent="0.3">
      <c r="A324" s="6">
        <v>45249</v>
      </c>
      <c r="B324" t="s">
        <v>12</v>
      </c>
      <c r="C324">
        <v>13</v>
      </c>
      <c r="D324" t="s">
        <v>120</v>
      </c>
      <c r="E324" t="s">
        <v>121</v>
      </c>
      <c r="F324" s="5">
        <f>INDEX(catalogue[BUYING PRICE],MATCH('Sales Report'!B324,catalogue[PRODUCT ID],0))</f>
        <v>44</v>
      </c>
      <c r="G324" s="4">
        <f>INDEX(catalogue[SELLING PRICE],MATCH(sales_report[[#This Row],[PRODUCT ID]],catalogue[PRODUCT ID],0))</f>
        <v>50.16</v>
      </c>
      <c r="H324" s="5">
        <f>sales_report[[#This Row],[BUYING PRICE]]*sales_report[[#This Row],[QTY]]</f>
        <v>572</v>
      </c>
      <c r="I324" s="4">
        <f>sales_report[[#This Row],[SELLING PRICE]]*sales_report[[#This Row],[QTY]]</f>
        <v>652.07999999999993</v>
      </c>
      <c r="J324" s="4">
        <f>sales_report[[#This Row],[SELLING VALUE]]-sales_report[[#This Row],[BUYING VALUE]]</f>
        <v>80.079999999999927</v>
      </c>
      <c r="K324" s="4">
        <f>sales_report[[#This Row],[PROFIT]]/sales_report[[#This Row],[QTY]]</f>
        <v>6.1599999999999948</v>
      </c>
    </row>
    <row r="325" spans="1:11" x14ac:dyDescent="0.3">
      <c r="A325" s="6">
        <v>45250</v>
      </c>
      <c r="B325" t="s">
        <v>57</v>
      </c>
      <c r="C325">
        <v>18</v>
      </c>
      <c r="D325" t="s">
        <v>119</v>
      </c>
      <c r="E325" t="s">
        <v>120</v>
      </c>
      <c r="F325" s="5">
        <f>INDEX(catalogue[BUYING PRICE],MATCH('Sales Report'!B325,catalogue[PRODUCT ID],0))</f>
        <v>123</v>
      </c>
      <c r="G325" s="4">
        <f>INDEX(catalogue[SELLING PRICE],MATCH(sales_report[[#This Row],[PRODUCT ID]],catalogue[PRODUCT ID],0))</f>
        <v>140.22</v>
      </c>
      <c r="H325" s="5">
        <f>sales_report[[#This Row],[BUYING PRICE]]*sales_report[[#This Row],[QTY]]</f>
        <v>2214</v>
      </c>
      <c r="I325" s="4">
        <f>sales_report[[#This Row],[SELLING PRICE]]*sales_report[[#This Row],[QTY]]</f>
        <v>2523.96</v>
      </c>
      <c r="J325" s="4">
        <f>sales_report[[#This Row],[SELLING VALUE]]-sales_report[[#This Row],[BUYING VALUE]]</f>
        <v>309.96000000000004</v>
      </c>
      <c r="K325" s="4">
        <f>sales_report[[#This Row],[PROFIT]]/sales_report[[#This Row],[QTY]]</f>
        <v>17.220000000000002</v>
      </c>
    </row>
    <row r="326" spans="1:11" x14ac:dyDescent="0.3">
      <c r="A326" s="6">
        <v>45251</v>
      </c>
      <c r="B326" t="s">
        <v>23</v>
      </c>
      <c r="C326">
        <v>20</v>
      </c>
      <c r="D326" t="s">
        <v>119</v>
      </c>
      <c r="E326" t="s">
        <v>121</v>
      </c>
      <c r="F326" s="5">
        <f>INDEX(catalogue[BUYING PRICE],MATCH('Sales Report'!B326,catalogue[PRODUCT ID],0))</f>
        <v>10</v>
      </c>
      <c r="G326" s="4">
        <f>INDEX(catalogue[SELLING PRICE],MATCH(sales_report[[#This Row],[PRODUCT ID]],catalogue[PRODUCT ID],0))</f>
        <v>11.2</v>
      </c>
      <c r="H326" s="5">
        <f>sales_report[[#This Row],[BUYING PRICE]]*sales_report[[#This Row],[QTY]]</f>
        <v>200</v>
      </c>
      <c r="I326" s="4">
        <f>sales_report[[#This Row],[SELLING PRICE]]*sales_report[[#This Row],[QTY]]</f>
        <v>224</v>
      </c>
      <c r="J326" s="4">
        <f>sales_report[[#This Row],[SELLING VALUE]]-sales_report[[#This Row],[BUYING VALUE]]</f>
        <v>24</v>
      </c>
      <c r="K326" s="4">
        <f>sales_report[[#This Row],[PROFIT]]/sales_report[[#This Row],[QTY]]</f>
        <v>1.2</v>
      </c>
    </row>
    <row r="327" spans="1:11" x14ac:dyDescent="0.3">
      <c r="A327" s="6">
        <v>45252</v>
      </c>
      <c r="B327" t="s">
        <v>103</v>
      </c>
      <c r="C327">
        <v>17</v>
      </c>
      <c r="D327" t="s">
        <v>120</v>
      </c>
      <c r="E327" t="s">
        <v>120</v>
      </c>
      <c r="F327" s="5">
        <f>INDEX(catalogue[BUYING PRICE],MATCH('Sales Report'!B327,catalogue[PRODUCT ID],0))</f>
        <v>10</v>
      </c>
      <c r="G327" s="4">
        <f>INDEX(catalogue[SELLING PRICE],MATCH(sales_report[[#This Row],[PRODUCT ID]],catalogue[PRODUCT ID],0))</f>
        <v>14.100000000000001</v>
      </c>
      <c r="H327" s="5">
        <f>sales_report[[#This Row],[BUYING PRICE]]*sales_report[[#This Row],[QTY]]</f>
        <v>170</v>
      </c>
      <c r="I327" s="4">
        <f>sales_report[[#This Row],[SELLING PRICE]]*sales_report[[#This Row],[QTY]]</f>
        <v>239.70000000000002</v>
      </c>
      <c r="J327" s="4">
        <f>sales_report[[#This Row],[SELLING VALUE]]-sales_report[[#This Row],[BUYING VALUE]]</f>
        <v>69.700000000000017</v>
      </c>
      <c r="K327" s="4">
        <f>sales_report[[#This Row],[PROFIT]]/sales_report[[#This Row],[QTY]]</f>
        <v>4.1000000000000014</v>
      </c>
    </row>
    <row r="328" spans="1:11" x14ac:dyDescent="0.3">
      <c r="A328" s="6">
        <v>45253</v>
      </c>
      <c r="B328" t="s">
        <v>82</v>
      </c>
      <c r="C328">
        <v>5</v>
      </c>
      <c r="D328" t="s">
        <v>122</v>
      </c>
      <c r="E328" t="s">
        <v>121</v>
      </c>
      <c r="F328" s="5">
        <f>INDEX(catalogue[BUYING PRICE],MATCH('Sales Report'!B328,catalogue[PRODUCT ID],0))</f>
        <v>123</v>
      </c>
      <c r="G328" s="4">
        <f>INDEX(catalogue[SELLING PRICE],MATCH(sales_report[[#This Row],[PRODUCT ID]],catalogue[PRODUCT ID],0))</f>
        <v>173.43</v>
      </c>
      <c r="H328" s="5">
        <f>sales_report[[#This Row],[BUYING PRICE]]*sales_report[[#This Row],[QTY]]</f>
        <v>615</v>
      </c>
      <c r="I328" s="4">
        <f>sales_report[[#This Row],[SELLING PRICE]]*sales_report[[#This Row],[QTY]]</f>
        <v>867.15000000000009</v>
      </c>
      <c r="J328" s="4">
        <f>sales_report[[#This Row],[SELLING VALUE]]-sales_report[[#This Row],[BUYING VALUE]]</f>
        <v>252.15000000000009</v>
      </c>
      <c r="K328" s="4">
        <f>sales_report[[#This Row],[PROFIT]]/sales_report[[#This Row],[QTY]]</f>
        <v>50.430000000000021</v>
      </c>
    </row>
    <row r="329" spans="1:11" x14ac:dyDescent="0.3">
      <c r="A329" s="6">
        <v>45254</v>
      </c>
      <c r="B329" t="s">
        <v>69</v>
      </c>
      <c r="C329">
        <v>4</v>
      </c>
      <c r="D329" t="s">
        <v>122</v>
      </c>
      <c r="E329" t="s">
        <v>120</v>
      </c>
      <c r="F329" s="5">
        <f>INDEX(catalogue[BUYING PRICE],MATCH('Sales Report'!B329,catalogue[PRODUCT ID],0))</f>
        <v>71</v>
      </c>
      <c r="G329" s="4">
        <f>INDEX(catalogue[SELLING PRICE],MATCH(sales_report[[#This Row],[PRODUCT ID]],catalogue[PRODUCT ID],0))</f>
        <v>95.85</v>
      </c>
      <c r="H329" s="5">
        <f>sales_report[[#This Row],[BUYING PRICE]]*sales_report[[#This Row],[QTY]]</f>
        <v>284</v>
      </c>
      <c r="I329" s="4">
        <f>sales_report[[#This Row],[SELLING PRICE]]*sales_report[[#This Row],[QTY]]</f>
        <v>383.4</v>
      </c>
      <c r="J329" s="4">
        <f>sales_report[[#This Row],[SELLING VALUE]]-sales_report[[#This Row],[BUYING VALUE]]</f>
        <v>99.399999999999977</v>
      </c>
      <c r="K329" s="4">
        <f>sales_report[[#This Row],[PROFIT]]/sales_report[[#This Row],[QTY]]</f>
        <v>24.849999999999994</v>
      </c>
    </row>
    <row r="330" spans="1:11" x14ac:dyDescent="0.3">
      <c r="A330" s="6">
        <v>45255</v>
      </c>
      <c r="B330" t="s">
        <v>23</v>
      </c>
      <c r="C330">
        <v>16</v>
      </c>
      <c r="D330" t="s">
        <v>120</v>
      </c>
      <c r="E330" t="s">
        <v>121</v>
      </c>
      <c r="F330" s="5">
        <f>INDEX(catalogue[BUYING PRICE],MATCH('Sales Report'!B330,catalogue[PRODUCT ID],0))</f>
        <v>10</v>
      </c>
      <c r="G330" s="4">
        <f>INDEX(catalogue[SELLING PRICE],MATCH(sales_report[[#This Row],[PRODUCT ID]],catalogue[PRODUCT ID],0))</f>
        <v>11.2</v>
      </c>
      <c r="H330" s="5">
        <f>sales_report[[#This Row],[BUYING PRICE]]*sales_report[[#This Row],[QTY]]</f>
        <v>160</v>
      </c>
      <c r="I330" s="4">
        <f>sales_report[[#This Row],[SELLING PRICE]]*sales_report[[#This Row],[QTY]]</f>
        <v>179.2</v>
      </c>
      <c r="J330" s="4">
        <f>sales_report[[#This Row],[SELLING VALUE]]-sales_report[[#This Row],[BUYING VALUE]]</f>
        <v>19.199999999999989</v>
      </c>
      <c r="K330" s="4">
        <f>sales_report[[#This Row],[PROFIT]]/sales_report[[#This Row],[QTY]]</f>
        <v>1.1999999999999993</v>
      </c>
    </row>
    <row r="331" spans="1:11" x14ac:dyDescent="0.3">
      <c r="A331" s="6">
        <v>45256</v>
      </c>
      <c r="B331" t="s">
        <v>103</v>
      </c>
      <c r="C331">
        <v>12</v>
      </c>
      <c r="D331" t="s">
        <v>119</v>
      </c>
      <c r="E331" t="s">
        <v>121</v>
      </c>
      <c r="F331" s="5">
        <f>INDEX(catalogue[BUYING PRICE],MATCH('Sales Report'!B331,catalogue[PRODUCT ID],0))</f>
        <v>10</v>
      </c>
      <c r="G331" s="4">
        <f>INDEX(catalogue[SELLING PRICE],MATCH(sales_report[[#This Row],[PRODUCT ID]],catalogue[PRODUCT ID],0))</f>
        <v>14.100000000000001</v>
      </c>
      <c r="H331" s="5">
        <f>sales_report[[#This Row],[BUYING PRICE]]*sales_report[[#This Row],[QTY]]</f>
        <v>120</v>
      </c>
      <c r="I331" s="4">
        <f>sales_report[[#This Row],[SELLING PRICE]]*sales_report[[#This Row],[QTY]]</f>
        <v>169.20000000000002</v>
      </c>
      <c r="J331" s="4">
        <f>sales_report[[#This Row],[SELLING VALUE]]-sales_report[[#This Row],[BUYING VALUE]]</f>
        <v>49.200000000000017</v>
      </c>
      <c r="K331" s="4">
        <f>sales_report[[#This Row],[PROFIT]]/sales_report[[#This Row],[QTY]]</f>
        <v>4.1000000000000014</v>
      </c>
    </row>
    <row r="332" spans="1:11" x14ac:dyDescent="0.3">
      <c r="A332" s="6">
        <v>45257</v>
      </c>
      <c r="B332" t="s">
        <v>90</v>
      </c>
      <c r="C332">
        <v>7</v>
      </c>
      <c r="D332" t="s">
        <v>119</v>
      </c>
      <c r="E332" t="s">
        <v>120</v>
      </c>
      <c r="F332" s="5">
        <f>INDEX(catalogue[BUYING PRICE],MATCH('Sales Report'!B332,catalogue[PRODUCT ID],0))</f>
        <v>98</v>
      </c>
      <c r="G332" s="4">
        <f>INDEX(catalogue[SELLING PRICE],MATCH(sales_report[[#This Row],[PRODUCT ID]],catalogue[PRODUCT ID],0))</f>
        <v>132.30000000000001</v>
      </c>
      <c r="H332" s="5">
        <f>sales_report[[#This Row],[BUYING PRICE]]*sales_report[[#This Row],[QTY]]</f>
        <v>686</v>
      </c>
      <c r="I332" s="4">
        <f>sales_report[[#This Row],[SELLING PRICE]]*sales_report[[#This Row],[QTY]]</f>
        <v>926.10000000000014</v>
      </c>
      <c r="J332" s="4">
        <f>sales_report[[#This Row],[SELLING VALUE]]-sales_report[[#This Row],[BUYING VALUE]]</f>
        <v>240.10000000000014</v>
      </c>
      <c r="K332" s="4">
        <f>sales_report[[#This Row],[PROFIT]]/sales_report[[#This Row],[QTY]]</f>
        <v>34.300000000000018</v>
      </c>
    </row>
    <row r="333" spans="1:11" x14ac:dyDescent="0.3">
      <c r="A333" s="6">
        <v>45258</v>
      </c>
      <c r="B333" t="s">
        <v>34</v>
      </c>
      <c r="C333">
        <v>9</v>
      </c>
      <c r="D333" t="s">
        <v>120</v>
      </c>
      <c r="E333" t="s">
        <v>121</v>
      </c>
      <c r="F333" s="5">
        <f>INDEX(catalogue[BUYING PRICE],MATCH('Sales Report'!B333,catalogue[PRODUCT ID],0))</f>
        <v>12</v>
      </c>
      <c r="G333" s="4">
        <f>INDEX(catalogue[SELLING PRICE],MATCH(sales_report[[#This Row],[PRODUCT ID]],catalogue[PRODUCT ID],0))</f>
        <v>13.44</v>
      </c>
      <c r="H333" s="5">
        <f>sales_report[[#This Row],[BUYING PRICE]]*sales_report[[#This Row],[QTY]]</f>
        <v>108</v>
      </c>
      <c r="I333" s="4">
        <f>sales_report[[#This Row],[SELLING PRICE]]*sales_report[[#This Row],[QTY]]</f>
        <v>120.96</v>
      </c>
      <c r="J333" s="4">
        <f>sales_report[[#This Row],[SELLING VALUE]]-sales_report[[#This Row],[BUYING VALUE]]</f>
        <v>12.959999999999994</v>
      </c>
      <c r="K333" s="4">
        <f>sales_report[[#This Row],[PROFIT]]/sales_report[[#This Row],[QTY]]</f>
        <v>1.4399999999999993</v>
      </c>
    </row>
    <row r="334" spans="1:11" x14ac:dyDescent="0.3">
      <c r="A334" s="6">
        <v>45259</v>
      </c>
      <c r="B334" t="s">
        <v>99</v>
      </c>
      <c r="C334">
        <v>17</v>
      </c>
      <c r="D334" t="s">
        <v>119</v>
      </c>
      <c r="E334" t="s">
        <v>121</v>
      </c>
      <c r="F334" s="5">
        <f>INDEX(catalogue[BUYING PRICE],MATCH('Sales Report'!B334,catalogue[PRODUCT ID],0))</f>
        <v>133</v>
      </c>
      <c r="G334" s="4">
        <f>INDEX(catalogue[SELLING PRICE],MATCH(sales_report[[#This Row],[PRODUCT ID]],catalogue[PRODUCT ID],0))</f>
        <v>151.62</v>
      </c>
      <c r="H334" s="5">
        <f>sales_report[[#This Row],[BUYING PRICE]]*sales_report[[#This Row],[QTY]]</f>
        <v>2261</v>
      </c>
      <c r="I334" s="4">
        <f>sales_report[[#This Row],[SELLING PRICE]]*sales_report[[#This Row],[QTY]]</f>
        <v>2577.54</v>
      </c>
      <c r="J334" s="4">
        <f>sales_report[[#This Row],[SELLING VALUE]]-sales_report[[#This Row],[BUYING VALUE]]</f>
        <v>316.53999999999996</v>
      </c>
      <c r="K334" s="4">
        <f>sales_report[[#This Row],[PROFIT]]/sales_report[[#This Row],[QTY]]</f>
        <v>18.619999999999997</v>
      </c>
    </row>
    <row r="335" spans="1:11" x14ac:dyDescent="0.3">
      <c r="A335" s="6">
        <v>45260</v>
      </c>
      <c r="B335" t="s">
        <v>67</v>
      </c>
      <c r="C335">
        <v>3</v>
      </c>
      <c r="D335" t="s">
        <v>119</v>
      </c>
      <c r="E335" t="s">
        <v>120</v>
      </c>
      <c r="F335" s="5">
        <f>INDEX(catalogue[BUYING PRICE],MATCH('Sales Report'!B335,catalogue[PRODUCT ID],0))</f>
        <v>44</v>
      </c>
      <c r="G335" s="4">
        <f>INDEX(catalogue[SELLING PRICE],MATCH(sales_report[[#This Row],[PRODUCT ID]],catalogue[PRODUCT ID],0))</f>
        <v>48.4</v>
      </c>
      <c r="H335" s="5">
        <f>sales_report[[#This Row],[BUYING PRICE]]*sales_report[[#This Row],[QTY]]</f>
        <v>132</v>
      </c>
      <c r="I335" s="4">
        <f>sales_report[[#This Row],[SELLING PRICE]]*sales_report[[#This Row],[QTY]]</f>
        <v>145.19999999999999</v>
      </c>
      <c r="J335" s="4">
        <f>sales_report[[#This Row],[SELLING VALUE]]-sales_report[[#This Row],[BUYING VALUE]]</f>
        <v>13.199999999999989</v>
      </c>
      <c r="K335" s="4">
        <f>sales_report[[#This Row],[PROFIT]]/sales_report[[#This Row],[QTY]]</f>
        <v>4.3999999999999959</v>
      </c>
    </row>
    <row r="336" spans="1:11" x14ac:dyDescent="0.3">
      <c r="A336" s="6">
        <v>45261</v>
      </c>
      <c r="B336" t="s">
        <v>46</v>
      </c>
      <c r="C336">
        <v>14</v>
      </c>
      <c r="D336" t="s">
        <v>120</v>
      </c>
      <c r="E336" t="s">
        <v>121</v>
      </c>
      <c r="F336" s="5">
        <f>INDEX(catalogue[BUYING PRICE],MATCH('Sales Report'!B336,catalogue[PRODUCT ID],0))</f>
        <v>133</v>
      </c>
      <c r="G336" s="4">
        <f>INDEX(catalogue[SELLING PRICE],MATCH(sales_report[[#This Row],[PRODUCT ID]],catalogue[PRODUCT ID],0))</f>
        <v>146.30000000000001</v>
      </c>
      <c r="H336" s="5">
        <f>sales_report[[#This Row],[BUYING PRICE]]*sales_report[[#This Row],[QTY]]</f>
        <v>1862</v>
      </c>
      <c r="I336" s="4">
        <f>sales_report[[#This Row],[SELLING PRICE]]*sales_report[[#This Row],[QTY]]</f>
        <v>2048.2000000000003</v>
      </c>
      <c r="J336" s="4">
        <f>sales_report[[#This Row],[SELLING VALUE]]-sales_report[[#This Row],[BUYING VALUE]]</f>
        <v>186.20000000000027</v>
      </c>
      <c r="K336" s="4">
        <f>sales_report[[#This Row],[PROFIT]]/sales_report[[#This Row],[QTY]]</f>
        <v>13.30000000000002</v>
      </c>
    </row>
    <row r="337" spans="1:11" x14ac:dyDescent="0.3">
      <c r="A337" s="6">
        <v>45262</v>
      </c>
      <c r="B337" t="s">
        <v>46</v>
      </c>
      <c r="C337">
        <v>6</v>
      </c>
      <c r="D337" t="s">
        <v>122</v>
      </c>
      <c r="E337" t="s">
        <v>120</v>
      </c>
      <c r="F337" s="5">
        <f>INDEX(catalogue[BUYING PRICE],MATCH('Sales Report'!B337,catalogue[PRODUCT ID],0))</f>
        <v>133</v>
      </c>
      <c r="G337" s="4">
        <f>INDEX(catalogue[SELLING PRICE],MATCH(sales_report[[#This Row],[PRODUCT ID]],catalogue[PRODUCT ID],0))</f>
        <v>146.30000000000001</v>
      </c>
      <c r="H337" s="5">
        <f>sales_report[[#This Row],[BUYING PRICE]]*sales_report[[#This Row],[QTY]]</f>
        <v>798</v>
      </c>
      <c r="I337" s="4">
        <f>sales_report[[#This Row],[SELLING PRICE]]*sales_report[[#This Row],[QTY]]</f>
        <v>877.80000000000007</v>
      </c>
      <c r="J337" s="4">
        <f>sales_report[[#This Row],[SELLING VALUE]]-sales_report[[#This Row],[BUYING VALUE]]</f>
        <v>79.800000000000068</v>
      </c>
      <c r="K337" s="4">
        <f>sales_report[[#This Row],[PROFIT]]/sales_report[[#This Row],[QTY]]</f>
        <v>13.300000000000011</v>
      </c>
    </row>
    <row r="338" spans="1:11" x14ac:dyDescent="0.3">
      <c r="A338" s="6">
        <v>45263</v>
      </c>
      <c r="B338" t="s">
        <v>88</v>
      </c>
      <c r="C338">
        <v>10</v>
      </c>
      <c r="D338" t="s">
        <v>122</v>
      </c>
      <c r="E338" t="s">
        <v>121</v>
      </c>
      <c r="F338" s="5">
        <f>INDEX(catalogue[BUYING PRICE],MATCH('Sales Report'!B338,catalogue[PRODUCT ID],0))</f>
        <v>63</v>
      </c>
      <c r="G338" s="4">
        <f>INDEX(catalogue[SELLING PRICE],MATCH(sales_report[[#This Row],[PRODUCT ID]],catalogue[PRODUCT ID],0))</f>
        <v>69.3</v>
      </c>
      <c r="H338" s="5">
        <f>sales_report[[#This Row],[BUYING PRICE]]*sales_report[[#This Row],[QTY]]</f>
        <v>630</v>
      </c>
      <c r="I338" s="4">
        <f>sales_report[[#This Row],[SELLING PRICE]]*sales_report[[#This Row],[QTY]]</f>
        <v>693</v>
      </c>
      <c r="J338" s="4">
        <f>sales_report[[#This Row],[SELLING VALUE]]-sales_report[[#This Row],[BUYING VALUE]]</f>
        <v>63</v>
      </c>
      <c r="K338" s="4">
        <f>sales_report[[#This Row],[PROFIT]]/sales_report[[#This Row],[QTY]]</f>
        <v>6.3</v>
      </c>
    </row>
    <row r="339" spans="1:11" x14ac:dyDescent="0.3">
      <c r="A339" s="6">
        <v>45264</v>
      </c>
      <c r="B339" t="s">
        <v>88</v>
      </c>
      <c r="C339">
        <v>15</v>
      </c>
      <c r="D339" t="s">
        <v>120</v>
      </c>
      <c r="E339" t="s">
        <v>120</v>
      </c>
      <c r="F339" s="5">
        <f>INDEX(catalogue[BUYING PRICE],MATCH('Sales Report'!B339,catalogue[PRODUCT ID],0))</f>
        <v>63</v>
      </c>
      <c r="G339" s="4">
        <f>INDEX(catalogue[SELLING PRICE],MATCH(sales_report[[#This Row],[PRODUCT ID]],catalogue[PRODUCT ID],0))</f>
        <v>69.3</v>
      </c>
      <c r="H339" s="5">
        <f>sales_report[[#This Row],[BUYING PRICE]]*sales_report[[#This Row],[QTY]]</f>
        <v>945</v>
      </c>
      <c r="I339" s="4">
        <f>sales_report[[#This Row],[SELLING PRICE]]*sales_report[[#This Row],[QTY]]</f>
        <v>1039.5</v>
      </c>
      <c r="J339" s="4">
        <f>sales_report[[#This Row],[SELLING VALUE]]-sales_report[[#This Row],[BUYING VALUE]]</f>
        <v>94.5</v>
      </c>
      <c r="K339" s="4">
        <f>sales_report[[#This Row],[PROFIT]]/sales_report[[#This Row],[QTY]]</f>
        <v>6.3</v>
      </c>
    </row>
    <row r="340" spans="1:11" x14ac:dyDescent="0.3">
      <c r="A340" s="6">
        <v>45265</v>
      </c>
      <c r="B340" t="s">
        <v>65</v>
      </c>
      <c r="C340">
        <v>14</v>
      </c>
      <c r="D340" t="s">
        <v>119</v>
      </c>
      <c r="E340" t="s">
        <v>121</v>
      </c>
      <c r="F340" s="5">
        <f>INDEX(catalogue[BUYING PRICE],MATCH('Sales Report'!B340,catalogue[PRODUCT ID],0))</f>
        <v>105</v>
      </c>
      <c r="G340" s="4">
        <f>INDEX(catalogue[SELLING PRICE],MATCH(sales_report[[#This Row],[PRODUCT ID]],catalogue[PRODUCT ID],0))</f>
        <v>117.6</v>
      </c>
      <c r="H340" s="5">
        <f>sales_report[[#This Row],[BUYING PRICE]]*sales_report[[#This Row],[QTY]]</f>
        <v>1470</v>
      </c>
      <c r="I340" s="4">
        <f>sales_report[[#This Row],[SELLING PRICE]]*sales_report[[#This Row],[QTY]]</f>
        <v>1646.3999999999999</v>
      </c>
      <c r="J340" s="4">
        <f>sales_report[[#This Row],[SELLING VALUE]]-sales_report[[#This Row],[BUYING VALUE]]</f>
        <v>176.39999999999986</v>
      </c>
      <c r="K340" s="4">
        <f>sales_report[[#This Row],[PROFIT]]/sales_report[[#This Row],[QTY]]</f>
        <v>12.599999999999991</v>
      </c>
    </row>
    <row r="341" spans="1:11" x14ac:dyDescent="0.3">
      <c r="A341" s="6">
        <v>45266</v>
      </c>
      <c r="B341" t="s">
        <v>101</v>
      </c>
      <c r="C341">
        <v>4</v>
      </c>
      <c r="D341" t="s">
        <v>119</v>
      </c>
      <c r="E341" t="s">
        <v>121</v>
      </c>
      <c r="F341" s="5">
        <f>INDEX(catalogue[BUYING PRICE],MATCH('Sales Report'!B341,catalogue[PRODUCT ID],0))</f>
        <v>124</v>
      </c>
      <c r="G341" s="4">
        <f>INDEX(catalogue[SELLING PRICE],MATCH(sales_report[[#This Row],[PRODUCT ID]],catalogue[PRODUCT ID],0))</f>
        <v>140.12</v>
      </c>
      <c r="H341" s="5">
        <f>sales_report[[#This Row],[BUYING PRICE]]*sales_report[[#This Row],[QTY]]</f>
        <v>496</v>
      </c>
      <c r="I341" s="4">
        <f>sales_report[[#This Row],[SELLING PRICE]]*sales_report[[#This Row],[QTY]]</f>
        <v>560.48</v>
      </c>
      <c r="J341" s="4">
        <f>sales_report[[#This Row],[SELLING VALUE]]-sales_report[[#This Row],[BUYING VALUE]]</f>
        <v>64.480000000000018</v>
      </c>
      <c r="K341" s="4">
        <f>sales_report[[#This Row],[PROFIT]]/sales_report[[#This Row],[QTY]]</f>
        <v>16.120000000000005</v>
      </c>
    </row>
    <row r="342" spans="1:11" x14ac:dyDescent="0.3">
      <c r="A342" s="6">
        <v>45267</v>
      </c>
      <c r="B342" t="s">
        <v>25</v>
      </c>
      <c r="C342">
        <v>8</v>
      </c>
      <c r="D342" t="s">
        <v>120</v>
      </c>
      <c r="E342" t="s">
        <v>120</v>
      </c>
      <c r="F342" s="5">
        <f>INDEX(catalogue[BUYING PRICE],MATCH('Sales Report'!B342,catalogue[PRODUCT ID],0))</f>
        <v>16</v>
      </c>
      <c r="G342" s="4">
        <f>INDEX(catalogue[SELLING PRICE],MATCH(sales_report[[#This Row],[PRODUCT ID]],catalogue[PRODUCT ID],0))</f>
        <v>17.600000000000001</v>
      </c>
      <c r="H342" s="5">
        <f>sales_report[[#This Row],[BUYING PRICE]]*sales_report[[#This Row],[QTY]]</f>
        <v>128</v>
      </c>
      <c r="I342" s="4">
        <f>sales_report[[#This Row],[SELLING PRICE]]*sales_report[[#This Row],[QTY]]</f>
        <v>140.80000000000001</v>
      </c>
      <c r="J342" s="4">
        <f>sales_report[[#This Row],[SELLING VALUE]]-sales_report[[#This Row],[BUYING VALUE]]</f>
        <v>12.800000000000011</v>
      </c>
      <c r="K342" s="4">
        <f>sales_report[[#This Row],[PROFIT]]/sales_report[[#This Row],[QTY]]</f>
        <v>1.6000000000000014</v>
      </c>
    </row>
    <row r="343" spans="1:11" x14ac:dyDescent="0.3">
      <c r="A343" s="6">
        <v>45268</v>
      </c>
      <c r="B343" t="s">
        <v>105</v>
      </c>
      <c r="C343">
        <v>20</v>
      </c>
      <c r="D343" t="s">
        <v>119</v>
      </c>
      <c r="E343" t="s">
        <v>121</v>
      </c>
      <c r="F343" s="5">
        <f>INDEX(catalogue[BUYING PRICE],MATCH('Sales Report'!B343,catalogue[PRODUCT ID],0))</f>
        <v>16</v>
      </c>
      <c r="G343" s="4">
        <f>INDEX(catalogue[SELLING PRICE],MATCH(sales_report[[#This Row],[PRODUCT ID]],catalogue[PRODUCT ID],0))</f>
        <v>26.4</v>
      </c>
      <c r="H343" s="5">
        <f>sales_report[[#This Row],[BUYING PRICE]]*sales_report[[#This Row],[QTY]]</f>
        <v>320</v>
      </c>
      <c r="I343" s="4">
        <f>sales_report[[#This Row],[SELLING PRICE]]*sales_report[[#This Row],[QTY]]</f>
        <v>528</v>
      </c>
      <c r="J343" s="4">
        <f>sales_report[[#This Row],[SELLING VALUE]]-sales_report[[#This Row],[BUYING VALUE]]</f>
        <v>208</v>
      </c>
      <c r="K343" s="4">
        <f>sales_report[[#This Row],[PROFIT]]/sales_report[[#This Row],[QTY]]</f>
        <v>10.4</v>
      </c>
    </row>
    <row r="344" spans="1:11" x14ac:dyDescent="0.3">
      <c r="A344" s="6">
        <v>45269</v>
      </c>
      <c r="B344" t="s">
        <v>46</v>
      </c>
      <c r="C344">
        <v>5</v>
      </c>
      <c r="D344" t="s">
        <v>119</v>
      </c>
      <c r="E344" t="s">
        <v>121</v>
      </c>
      <c r="F344" s="5">
        <f>INDEX(catalogue[BUYING PRICE],MATCH('Sales Report'!B344,catalogue[PRODUCT ID],0))</f>
        <v>133</v>
      </c>
      <c r="G344" s="4">
        <f>INDEX(catalogue[SELLING PRICE],MATCH(sales_report[[#This Row],[PRODUCT ID]],catalogue[PRODUCT ID],0))</f>
        <v>146.30000000000001</v>
      </c>
      <c r="H344" s="5">
        <f>sales_report[[#This Row],[BUYING PRICE]]*sales_report[[#This Row],[QTY]]</f>
        <v>665</v>
      </c>
      <c r="I344" s="4">
        <f>sales_report[[#This Row],[SELLING PRICE]]*sales_report[[#This Row],[QTY]]</f>
        <v>731.5</v>
      </c>
      <c r="J344" s="4">
        <f>sales_report[[#This Row],[SELLING VALUE]]-sales_report[[#This Row],[BUYING VALUE]]</f>
        <v>66.5</v>
      </c>
      <c r="K344" s="4">
        <f>sales_report[[#This Row],[PROFIT]]/sales_report[[#This Row],[QTY]]</f>
        <v>13.3</v>
      </c>
    </row>
    <row r="345" spans="1:11" x14ac:dyDescent="0.3">
      <c r="A345" s="6">
        <v>45270</v>
      </c>
      <c r="B345" t="s">
        <v>109</v>
      </c>
      <c r="C345">
        <v>15</v>
      </c>
      <c r="D345" t="s">
        <v>120</v>
      </c>
      <c r="E345" t="s">
        <v>120</v>
      </c>
      <c r="F345" s="5">
        <f>INDEX(catalogue[BUYING PRICE],MATCH('Sales Report'!B345,catalogue[PRODUCT ID],0))</f>
        <v>123</v>
      </c>
      <c r="G345" s="4">
        <f>INDEX(catalogue[SELLING PRICE],MATCH(sales_report[[#This Row],[PRODUCT ID]],catalogue[PRODUCT ID],0))</f>
        <v>135.30000000000001</v>
      </c>
      <c r="H345" s="5">
        <f>sales_report[[#This Row],[BUYING PRICE]]*sales_report[[#This Row],[QTY]]</f>
        <v>1845</v>
      </c>
      <c r="I345" s="4">
        <f>sales_report[[#This Row],[SELLING PRICE]]*sales_report[[#This Row],[QTY]]</f>
        <v>2029.5000000000002</v>
      </c>
      <c r="J345" s="4">
        <f>sales_report[[#This Row],[SELLING VALUE]]-sales_report[[#This Row],[BUYING VALUE]]</f>
        <v>184.50000000000023</v>
      </c>
      <c r="K345" s="4">
        <f>sales_report[[#This Row],[PROFIT]]/sales_report[[#This Row],[QTY]]</f>
        <v>12.300000000000015</v>
      </c>
    </row>
    <row r="346" spans="1:11" x14ac:dyDescent="0.3">
      <c r="A346" s="6">
        <v>45271</v>
      </c>
      <c r="B346" t="s">
        <v>59</v>
      </c>
      <c r="C346">
        <v>10</v>
      </c>
      <c r="D346" t="s">
        <v>122</v>
      </c>
      <c r="E346" t="s">
        <v>121</v>
      </c>
      <c r="F346" s="5">
        <f>INDEX(catalogue[BUYING PRICE],MATCH('Sales Report'!B346,catalogue[PRODUCT ID],0))</f>
        <v>136</v>
      </c>
      <c r="G346" s="4">
        <f>INDEX(catalogue[SELLING PRICE],MATCH(sales_report[[#This Row],[PRODUCT ID]],catalogue[PRODUCT ID],0))</f>
        <v>153.68</v>
      </c>
      <c r="H346" s="5">
        <f>sales_report[[#This Row],[BUYING PRICE]]*sales_report[[#This Row],[QTY]]</f>
        <v>1360</v>
      </c>
      <c r="I346" s="4">
        <f>sales_report[[#This Row],[SELLING PRICE]]*sales_report[[#This Row],[QTY]]</f>
        <v>1536.8000000000002</v>
      </c>
      <c r="J346" s="4">
        <f>sales_report[[#This Row],[SELLING VALUE]]-sales_report[[#This Row],[BUYING VALUE]]</f>
        <v>176.80000000000018</v>
      </c>
      <c r="K346" s="4">
        <f>sales_report[[#This Row],[PROFIT]]/sales_report[[#This Row],[QTY]]</f>
        <v>17.680000000000017</v>
      </c>
    </row>
    <row r="347" spans="1:11" x14ac:dyDescent="0.3">
      <c r="A347" s="6">
        <v>45272</v>
      </c>
      <c r="B347" t="s">
        <v>86</v>
      </c>
      <c r="C347">
        <v>11</v>
      </c>
      <c r="D347" t="s">
        <v>122</v>
      </c>
      <c r="E347" t="s">
        <v>120</v>
      </c>
      <c r="F347" s="5">
        <f>INDEX(catalogue[BUYING PRICE],MATCH('Sales Report'!B347,catalogue[PRODUCT ID],0))</f>
        <v>12</v>
      </c>
      <c r="G347" s="4">
        <f>INDEX(catalogue[SELLING PRICE],MATCH(sales_report[[#This Row],[PRODUCT ID]],catalogue[PRODUCT ID],0))</f>
        <v>13.44</v>
      </c>
      <c r="H347" s="5">
        <f>sales_report[[#This Row],[BUYING PRICE]]*sales_report[[#This Row],[QTY]]</f>
        <v>132</v>
      </c>
      <c r="I347" s="4">
        <f>sales_report[[#This Row],[SELLING PRICE]]*sales_report[[#This Row],[QTY]]</f>
        <v>147.84</v>
      </c>
      <c r="J347" s="4">
        <f>sales_report[[#This Row],[SELLING VALUE]]-sales_report[[#This Row],[BUYING VALUE]]</f>
        <v>15.840000000000003</v>
      </c>
      <c r="K347" s="4">
        <f>sales_report[[#This Row],[PROFIT]]/sales_report[[#This Row],[QTY]]</f>
        <v>1.4400000000000004</v>
      </c>
    </row>
    <row r="348" spans="1:11" x14ac:dyDescent="0.3">
      <c r="A348" s="6">
        <v>45273</v>
      </c>
      <c r="B348" t="s">
        <v>90</v>
      </c>
      <c r="C348">
        <v>6</v>
      </c>
      <c r="D348" t="s">
        <v>120</v>
      </c>
      <c r="E348" t="s">
        <v>121</v>
      </c>
      <c r="F348" s="5">
        <f>INDEX(catalogue[BUYING PRICE],MATCH('Sales Report'!B348,catalogue[PRODUCT ID],0))</f>
        <v>98</v>
      </c>
      <c r="G348" s="4">
        <f>INDEX(catalogue[SELLING PRICE],MATCH(sales_report[[#This Row],[PRODUCT ID]],catalogue[PRODUCT ID],0))</f>
        <v>132.30000000000001</v>
      </c>
      <c r="H348" s="5">
        <f>sales_report[[#This Row],[BUYING PRICE]]*sales_report[[#This Row],[QTY]]</f>
        <v>588</v>
      </c>
      <c r="I348" s="4">
        <f>sales_report[[#This Row],[SELLING PRICE]]*sales_report[[#This Row],[QTY]]</f>
        <v>793.80000000000007</v>
      </c>
      <c r="J348" s="4">
        <f>sales_report[[#This Row],[SELLING VALUE]]-sales_report[[#This Row],[BUYING VALUE]]</f>
        <v>205.80000000000007</v>
      </c>
      <c r="K348" s="4">
        <f>sales_report[[#This Row],[PROFIT]]/sales_report[[#This Row],[QTY]]</f>
        <v>34.300000000000011</v>
      </c>
    </row>
    <row r="349" spans="1:11" x14ac:dyDescent="0.3">
      <c r="A349" s="6">
        <v>45274</v>
      </c>
      <c r="B349" t="s">
        <v>94</v>
      </c>
      <c r="C349">
        <v>5</v>
      </c>
      <c r="D349" t="s">
        <v>119</v>
      </c>
      <c r="E349" t="s">
        <v>120</v>
      </c>
      <c r="F349" s="5">
        <f>INDEX(catalogue[BUYING PRICE],MATCH('Sales Report'!B349,catalogue[PRODUCT ID],0))</f>
        <v>44</v>
      </c>
      <c r="G349" s="4">
        <f>INDEX(catalogue[SELLING PRICE],MATCH(sales_report[[#This Row],[PRODUCT ID]],catalogue[PRODUCT ID],0))</f>
        <v>58.08</v>
      </c>
      <c r="H349" s="5">
        <f>sales_report[[#This Row],[BUYING PRICE]]*sales_report[[#This Row],[QTY]]</f>
        <v>220</v>
      </c>
      <c r="I349" s="4">
        <f>sales_report[[#This Row],[SELLING PRICE]]*sales_report[[#This Row],[QTY]]</f>
        <v>290.39999999999998</v>
      </c>
      <c r="J349" s="4">
        <f>sales_report[[#This Row],[SELLING VALUE]]-sales_report[[#This Row],[BUYING VALUE]]</f>
        <v>70.399999999999977</v>
      </c>
      <c r="K349" s="4">
        <f>sales_report[[#This Row],[PROFIT]]/sales_report[[#This Row],[QTY]]</f>
        <v>14.079999999999995</v>
      </c>
    </row>
    <row r="350" spans="1:11" x14ac:dyDescent="0.3">
      <c r="A350" s="6">
        <v>45275</v>
      </c>
      <c r="B350" t="s">
        <v>71</v>
      </c>
      <c r="C350">
        <v>6</v>
      </c>
      <c r="D350" t="s">
        <v>119</v>
      </c>
      <c r="E350" t="s">
        <v>121</v>
      </c>
      <c r="F350" s="5">
        <f>INDEX(catalogue[BUYING PRICE],MATCH('Sales Report'!B350,catalogue[PRODUCT ID],0))</f>
        <v>133</v>
      </c>
      <c r="G350" s="4">
        <f>INDEX(catalogue[SELLING PRICE],MATCH(sales_report[[#This Row],[PRODUCT ID]],catalogue[PRODUCT ID],0))</f>
        <v>194.18</v>
      </c>
      <c r="H350" s="5">
        <f>sales_report[[#This Row],[BUYING PRICE]]*sales_report[[#This Row],[QTY]]</f>
        <v>798</v>
      </c>
      <c r="I350" s="4">
        <f>sales_report[[#This Row],[SELLING PRICE]]*sales_report[[#This Row],[QTY]]</f>
        <v>1165.08</v>
      </c>
      <c r="J350" s="4">
        <f>sales_report[[#This Row],[SELLING VALUE]]-sales_report[[#This Row],[BUYING VALUE]]</f>
        <v>367.07999999999993</v>
      </c>
      <c r="K350" s="4">
        <f>sales_report[[#This Row],[PROFIT]]/sales_report[[#This Row],[QTY]]</f>
        <v>61.179999999999986</v>
      </c>
    </row>
    <row r="351" spans="1:11" x14ac:dyDescent="0.3">
      <c r="A351" s="6">
        <v>45276</v>
      </c>
      <c r="B351" t="s">
        <v>15</v>
      </c>
      <c r="C351">
        <v>10</v>
      </c>
      <c r="D351" t="s">
        <v>120</v>
      </c>
      <c r="E351" t="s">
        <v>121</v>
      </c>
      <c r="F351" s="5">
        <f>INDEX(catalogue[BUYING PRICE],MATCH('Sales Report'!B351,catalogue[PRODUCT ID],0))</f>
        <v>71</v>
      </c>
      <c r="G351" s="4">
        <f>INDEX(catalogue[SELLING PRICE],MATCH(sales_report[[#This Row],[PRODUCT ID]],catalogue[PRODUCT ID],0))</f>
        <v>80.23</v>
      </c>
      <c r="H351" s="5">
        <f>sales_report[[#This Row],[BUYING PRICE]]*sales_report[[#This Row],[QTY]]</f>
        <v>710</v>
      </c>
      <c r="I351" s="4">
        <f>sales_report[[#This Row],[SELLING PRICE]]*sales_report[[#This Row],[QTY]]</f>
        <v>802.30000000000007</v>
      </c>
      <c r="J351" s="4">
        <f>sales_report[[#This Row],[SELLING VALUE]]-sales_report[[#This Row],[BUYING VALUE]]</f>
        <v>92.300000000000068</v>
      </c>
      <c r="K351" s="4">
        <f>sales_report[[#This Row],[PROFIT]]/sales_report[[#This Row],[QTY]]</f>
        <v>9.2300000000000075</v>
      </c>
    </row>
    <row r="352" spans="1:11" x14ac:dyDescent="0.3">
      <c r="A352" s="6">
        <v>45277</v>
      </c>
      <c r="B352" t="s">
        <v>44</v>
      </c>
      <c r="C352">
        <v>20</v>
      </c>
      <c r="D352" t="s">
        <v>119</v>
      </c>
      <c r="E352" t="s">
        <v>120</v>
      </c>
      <c r="F352" s="5">
        <f>INDEX(catalogue[BUYING PRICE],MATCH('Sales Report'!B352,catalogue[PRODUCT ID],0))</f>
        <v>71</v>
      </c>
      <c r="G352" s="4">
        <f>INDEX(catalogue[SELLING PRICE],MATCH(sales_report[[#This Row],[PRODUCT ID]],catalogue[PRODUCT ID],0))</f>
        <v>79.52</v>
      </c>
      <c r="H352" s="5">
        <f>sales_report[[#This Row],[BUYING PRICE]]*sales_report[[#This Row],[QTY]]</f>
        <v>1420</v>
      </c>
      <c r="I352" s="4">
        <f>sales_report[[#This Row],[SELLING PRICE]]*sales_report[[#This Row],[QTY]]</f>
        <v>1590.3999999999999</v>
      </c>
      <c r="J352" s="4">
        <f>sales_report[[#This Row],[SELLING VALUE]]-sales_report[[#This Row],[BUYING VALUE]]</f>
        <v>170.39999999999986</v>
      </c>
      <c r="K352" s="4">
        <f>sales_report[[#This Row],[PROFIT]]/sales_report[[#This Row],[QTY]]</f>
        <v>8.5199999999999925</v>
      </c>
    </row>
    <row r="353" spans="1:11" x14ac:dyDescent="0.3">
      <c r="A353" s="6">
        <v>45278</v>
      </c>
      <c r="B353" t="s">
        <v>12</v>
      </c>
      <c r="C353">
        <v>10</v>
      </c>
      <c r="D353" t="s">
        <v>119</v>
      </c>
      <c r="E353" t="s">
        <v>121</v>
      </c>
      <c r="F353" s="5">
        <f>INDEX(catalogue[BUYING PRICE],MATCH('Sales Report'!B353,catalogue[PRODUCT ID],0))</f>
        <v>44</v>
      </c>
      <c r="G353" s="4">
        <f>INDEX(catalogue[SELLING PRICE],MATCH(sales_report[[#This Row],[PRODUCT ID]],catalogue[PRODUCT ID],0))</f>
        <v>50.16</v>
      </c>
      <c r="H353" s="5">
        <f>sales_report[[#This Row],[BUYING PRICE]]*sales_report[[#This Row],[QTY]]</f>
        <v>440</v>
      </c>
      <c r="I353" s="4">
        <f>sales_report[[#This Row],[SELLING PRICE]]*sales_report[[#This Row],[QTY]]</f>
        <v>501.59999999999997</v>
      </c>
      <c r="J353" s="4">
        <f>sales_report[[#This Row],[SELLING VALUE]]-sales_report[[#This Row],[BUYING VALUE]]</f>
        <v>61.599999999999966</v>
      </c>
      <c r="K353" s="4">
        <f>sales_report[[#This Row],[PROFIT]]/sales_report[[#This Row],[QTY]]</f>
        <v>6.1599999999999966</v>
      </c>
    </row>
    <row r="354" spans="1:11" x14ac:dyDescent="0.3">
      <c r="A354" s="6">
        <v>45279</v>
      </c>
      <c r="B354" t="s">
        <v>20</v>
      </c>
      <c r="C354">
        <v>11</v>
      </c>
      <c r="D354" t="s">
        <v>120</v>
      </c>
      <c r="E354" t="s">
        <v>121</v>
      </c>
      <c r="F354" s="5">
        <f>INDEX(catalogue[BUYING PRICE],MATCH('Sales Report'!B354,catalogue[PRODUCT ID],0))</f>
        <v>124</v>
      </c>
      <c r="G354" s="4">
        <f>INDEX(catalogue[SELLING PRICE],MATCH(sales_report[[#This Row],[PRODUCT ID]],catalogue[PRODUCT ID],0))</f>
        <v>204.60000000000002</v>
      </c>
      <c r="H354" s="5">
        <f>sales_report[[#This Row],[BUYING PRICE]]*sales_report[[#This Row],[QTY]]</f>
        <v>1364</v>
      </c>
      <c r="I354" s="4">
        <f>sales_report[[#This Row],[SELLING PRICE]]*sales_report[[#This Row],[QTY]]</f>
        <v>2250.6000000000004</v>
      </c>
      <c r="J354" s="4">
        <f>sales_report[[#This Row],[SELLING VALUE]]-sales_report[[#This Row],[BUYING VALUE]]</f>
        <v>886.60000000000036</v>
      </c>
      <c r="K354" s="4">
        <f>sales_report[[#This Row],[PROFIT]]/sales_report[[#This Row],[QTY]]</f>
        <v>80.600000000000037</v>
      </c>
    </row>
    <row r="355" spans="1:11" x14ac:dyDescent="0.3">
      <c r="A355" s="6">
        <v>45280</v>
      </c>
      <c r="B355" t="s">
        <v>18</v>
      </c>
      <c r="C355">
        <v>19</v>
      </c>
      <c r="D355" t="s">
        <v>122</v>
      </c>
      <c r="E355" t="s">
        <v>120</v>
      </c>
      <c r="F355" s="5">
        <f>INDEX(catalogue[BUYING PRICE],MATCH('Sales Report'!B355,catalogue[PRODUCT ID],0))</f>
        <v>133</v>
      </c>
      <c r="G355" s="4">
        <f>INDEX(catalogue[SELLING PRICE],MATCH(sales_report[[#This Row],[PRODUCT ID]],catalogue[PRODUCT ID],0))</f>
        <v>187.53</v>
      </c>
      <c r="H355" s="5">
        <f>sales_report[[#This Row],[BUYING PRICE]]*sales_report[[#This Row],[QTY]]</f>
        <v>2527</v>
      </c>
      <c r="I355" s="4">
        <f>sales_report[[#This Row],[SELLING PRICE]]*sales_report[[#This Row],[QTY]]</f>
        <v>3563.07</v>
      </c>
      <c r="J355" s="4">
        <f>sales_report[[#This Row],[SELLING VALUE]]-sales_report[[#This Row],[BUYING VALUE]]</f>
        <v>1036.0700000000002</v>
      </c>
      <c r="K355" s="4">
        <f>sales_report[[#This Row],[PROFIT]]/sales_report[[#This Row],[QTY]]</f>
        <v>54.530000000000008</v>
      </c>
    </row>
    <row r="356" spans="1:11" x14ac:dyDescent="0.3">
      <c r="A356" s="6">
        <v>45281</v>
      </c>
      <c r="B356" t="s">
        <v>92</v>
      </c>
      <c r="C356">
        <v>7</v>
      </c>
      <c r="D356" t="s">
        <v>122</v>
      </c>
      <c r="E356" t="s">
        <v>121</v>
      </c>
      <c r="F356" s="5">
        <f>INDEX(catalogue[BUYING PRICE],MATCH('Sales Report'!B356,catalogue[PRODUCT ID],0))</f>
        <v>105</v>
      </c>
      <c r="G356" s="4">
        <f>INDEX(catalogue[SELLING PRICE],MATCH(sales_report[[#This Row],[PRODUCT ID]],catalogue[PRODUCT ID],0))</f>
        <v>153.30000000000001</v>
      </c>
      <c r="H356" s="5">
        <f>sales_report[[#This Row],[BUYING PRICE]]*sales_report[[#This Row],[QTY]]</f>
        <v>735</v>
      </c>
      <c r="I356" s="4">
        <f>sales_report[[#This Row],[SELLING PRICE]]*sales_report[[#This Row],[QTY]]</f>
        <v>1073.1000000000001</v>
      </c>
      <c r="J356" s="4">
        <f>sales_report[[#This Row],[SELLING VALUE]]-sales_report[[#This Row],[BUYING VALUE]]</f>
        <v>338.10000000000014</v>
      </c>
      <c r="K356" s="4">
        <f>sales_report[[#This Row],[PROFIT]]/sales_report[[#This Row],[QTY]]</f>
        <v>48.300000000000018</v>
      </c>
    </row>
    <row r="357" spans="1:11" x14ac:dyDescent="0.3">
      <c r="A357" s="6">
        <v>45282</v>
      </c>
      <c r="B357" t="s">
        <v>84</v>
      </c>
      <c r="C357">
        <v>11</v>
      </c>
      <c r="D357" t="s">
        <v>120</v>
      </c>
      <c r="E357" t="s">
        <v>120</v>
      </c>
      <c r="F357" s="5">
        <f>INDEX(catalogue[BUYING PRICE],MATCH('Sales Report'!B357,catalogue[PRODUCT ID],0))</f>
        <v>136</v>
      </c>
      <c r="G357" s="4">
        <f>INDEX(catalogue[SELLING PRICE],MATCH(sales_report[[#This Row],[PRODUCT ID]],catalogue[PRODUCT ID],0))</f>
        <v>224.4</v>
      </c>
      <c r="H357" s="5">
        <f>sales_report[[#This Row],[BUYING PRICE]]*sales_report[[#This Row],[QTY]]</f>
        <v>1496</v>
      </c>
      <c r="I357" s="4">
        <f>sales_report[[#This Row],[SELLING PRICE]]*sales_report[[#This Row],[QTY]]</f>
        <v>2468.4</v>
      </c>
      <c r="J357" s="4">
        <f>sales_report[[#This Row],[SELLING VALUE]]-sales_report[[#This Row],[BUYING VALUE]]</f>
        <v>972.40000000000009</v>
      </c>
      <c r="K357" s="4">
        <f>sales_report[[#This Row],[PROFIT]]/sales_report[[#This Row],[QTY]]</f>
        <v>88.4</v>
      </c>
    </row>
    <row r="358" spans="1:11" x14ac:dyDescent="0.3">
      <c r="A358" s="6">
        <v>45283</v>
      </c>
      <c r="B358" t="s">
        <v>15</v>
      </c>
      <c r="C358">
        <v>5</v>
      </c>
      <c r="D358" t="s">
        <v>119</v>
      </c>
      <c r="E358" t="s">
        <v>121</v>
      </c>
      <c r="F358" s="5">
        <f>INDEX(catalogue[BUYING PRICE],MATCH('Sales Report'!B358,catalogue[PRODUCT ID],0))</f>
        <v>71</v>
      </c>
      <c r="G358" s="4">
        <f>INDEX(catalogue[SELLING PRICE],MATCH(sales_report[[#This Row],[PRODUCT ID]],catalogue[PRODUCT ID],0))</f>
        <v>80.23</v>
      </c>
      <c r="H358" s="5">
        <f>sales_report[[#This Row],[BUYING PRICE]]*sales_report[[#This Row],[QTY]]</f>
        <v>355</v>
      </c>
      <c r="I358" s="4">
        <f>sales_report[[#This Row],[SELLING PRICE]]*sales_report[[#This Row],[QTY]]</f>
        <v>401.15000000000003</v>
      </c>
      <c r="J358" s="4">
        <f>sales_report[[#This Row],[SELLING VALUE]]-sales_report[[#This Row],[BUYING VALUE]]</f>
        <v>46.150000000000034</v>
      </c>
      <c r="K358" s="4">
        <f>sales_report[[#This Row],[PROFIT]]/sales_report[[#This Row],[QTY]]</f>
        <v>9.2300000000000075</v>
      </c>
    </row>
    <row r="359" spans="1:11" x14ac:dyDescent="0.3">
      <c r="A359" s="6">
        <v>45284</v>
      </c>
      <c r="B359" t="s">
        <v>52</v>
      </c>
      <c r="C359">
        <v>11</v>
      </c>
      <c r="D359" t="s">
        <v>119</v>
      </c>
      <c r="E359" t="s">
        <v>120</v>
      </c>
      <c r="F359" s="5">
        <f>INDEX(catalogue[BUYING PRICE],MATCH('Sales Report'!B359,catalogue[PRODUCT ID],0))</f>
        <v>16</v>
      </c>
      <c r="G359" s="4">
        <f>INDEX(catalogue[SELLING PRICE],MATCH(sales_report[[#This Row],[PRODUCT ID]],catalogue[PRODUCT ID],0))</f>
        <v>21.12</v>
      </c>
      <c r="H359" s="5">
        <f>sales_report[[#This Row],[BUYING PRICE]]*sales_report[[#This Row],[QTY]]</f>
        <v>176</v>
      </c>
      <c r="I359" s="4">
        <f>sales_report[[#This Row],[SELLING PRICE]]*sales_report[[#This Row],[QTY]]</f>
        <v>232.32000000000002</v>
      </c>
      <c r="J359" s="4">
        <f>sales_report[[#This Row],[SELLING VALUE]]-sales_report[[#This Row],[BUYING VALUE]]</f>
        <v>56.320000000000022</v>
      </c>
      <c r="K359" s="4">
        <f>sales_report[[#This Row],[PROFIT]]/sales_report[[#This Row],[QTY]]</f>
        <v>5.1200000000000019</v>
      </c>
    </row>
    <row r="360" spans="1:11" x14ac:dyDescent="0.3">
      <c r="A360" s="6">
        <v>45285</v>
      </c>
      <c r="B360" t="s">
        <v>23</v>
      </c>
      <c r="C360">
        <v>14</v>
      </c>
      <c r="D360" t="s">
        <v>120</v>
      </c>
      <c r="E360" t="s">
        <v>121</v>
      </c>
      <c r="F360" s="5">
        <f>INDEX(catalogue[BUYING PRICE],MATCH('Sales Report'!B360,catalogue[PRODUCT ID],0))</f>
        <v>10</v>
      </c>
      <c r="G360" s="4">
        <f>INDEX(catalogue[SELLING PRICE],MATCH(sales_report[[#This Row],[PRODUCT ID]],catalogue[PRODUCT ID],0))</f>
        <v>11.2</v>
      </c>
      <c r="H360" s="5">
        <f>sales_report[[#This Row],[BUYING PRICE]]*sales_report[[#This Row],[QTY]]</f>
        <v>140</v>
      </c>
      <c r="I360" s="4">
        <f>sales_report[[#This Row],[SELLING PRICE]]*sales_report[[#This Row],[QTY]]</f>
        <v>156.79999999999998</v>
      </c>
      <c r="J360" s="4">
        <f>sales_report[[#This Row],[SELLING VALUE]]-sales_report[[#This Row],[BUYING VALUE]]</f>
        <v>16.799999999999983</v>
      </c>
      <c r="K360" s="4">
        <f>sales_report[[#This Row],[PROFIT]]/sales_report[[#This Row],[QTY]]</f>
        <v>1.1999999999999988</v>
      </c>
    </row>
    <row r="361" spans="1:11" x14ac:dyDescent="0.3">
      <c r="A361" s="6">
        <v>45286</v>
      </c>
      <c r="B361" t="s">
        <v>63</v>
      </c>
      <c r="C361">
        <v>11</v>
      </c>
      <c r="D361" t="s">
        <v>119</v>
      </c>
      <c r="E361" t="s">
        <v>121</v>
      </c>
      <c r="F361" s="5">
        <f>INDEX(catalogue[BUYING PRICE],MATCH('Sales Report'!B361,catalogue[PRODUCT ID],0))</f>
        <v>98</v>
      </c>
      <c r="G361" s="4">
        <f>INDEX(catalogue[SELLING PRICE],MATCH(sales_report[[#This Row],[PRODUCT ID]],catalogue[PRODUCT ID],0))</f>
        <v>161.69999999999999</v>
      </c>
      <c r="H361" s="5">
        <f>sales_report[[#This Row],[BUYING PRICE]]*sales_report[[#This Row],[QTY]]</f>
        <v>1078</v>
      </c>
      <c r="I361" s="4">
        <f>sales_report[[#This Row],[SELLING PRICE]]*sales_report[[#This Row],[QTY]]</f>
        <v>1778.6999999999998</v>
      </c>
      <c r="J361" s="4">
        <f>sales_report[[#This Row],[SELLING VALUE]]-sales_report[[#This Row],[BUYING VALUE]]</f>
        <v>700.69999999999982</v>
      </c>
      <c r="K361" s="4">
        <f>sales_report[[#This Row],[PROFIT]]/sales_report[[#This Row],[QTY]]</f>
        <v>63.699999999999982</v>
      </c>
    </row>
    <row r="362" spans="1:11" x14ac:dyDescent="0.3">
      <c r="A362" s="6">
        <v>45287</v>
      </c>
      <c r="B362" t="s">
        <v>52</v>
      </c>
      <c r="C362">
        <v>17</v>
      </c>
      <c r="D362" t="s">
        <v>119</v>
      </c>
      <c r="E362" t="s">
        <v>120</v>
      </c>
      <c r="F362" s="5">
        <f>INDEX(catalogue[BUYING PRICE],MATCH('Sales Report'!B362,catalogue[PRODUCT ID],0))</f>
        <v>16</v>
      </c>
      <c r="G362" s="4">
        <f>INDEX(catalogue[SELLING PRICE],MATCH(sales_report[[#This Row],[PRODUCT ID]],catalogue[PRODUCT ID],0))</f>
        <v>21.12</v>
      </c>
      <c r="H362" s="5">
        <f>sales_report[[#This Row],[BUYING PRICE]]*sales_report[[#This Row],[QTY]]</f>
        <v>272</v>
      </c>
      <c r="I362" s="4">
        <f>sales_report[[#This Row],[SELLING PRICE]]*sales_report[[#This Row],[QTY]]</f>
        <v>359.04</v>
      </c>
      <c r="J362" s="4">
        <f>sales_report[[#This Row],[SELLING VALUE]]-sales_report[[#This Row],[BUYING VALUE]]</f>
        <v>87.04000000000002</v>
      </c>
      <c r="K362" s="4">
        <f>sales_report[[#This Row],[PROFIT]]/sales_report[[#This Row],[QTY]]</f>
        <v>5.120000000000001</v>
      </c>
    </row>
    <row r="363" spans="1:11" x14ac:dyDescent="0.3">
      <c r="A363" s="6">
        <v>45288</v>
      </c>
      <c r="B363" t="s">
        <v>105</v>
      </c>
      <c r="C363">
        <v>2</v>
      </c>
      <c r="D363" t="s">
        <v>120</v>
      </c>
      <c r="E363" t="s">
        <v>121</v>
      </c>
      <c r="F363" s="5">
        <f>INDEX(catalogue[BUYING PRICE],MATCH('Sales Report'!B363,catalogue[PRODUCT ID],0))</f>
        <v>16</v>
      </c>
      <c r="G363" s="4">
        <f>INDEX(catalogue[SELLING PRICE],MATCH(sales_report[[#This Row],[PRODUCT ID]],catalogue[PRODUCT ID],0))</f>
        <v>26.4</v>
      </c>
      <c r="H363" s="5">
        <f>sales_report[[#This Row],[BUYING PRICE]]*sales_report[[#This Row],[QTY]]</f>
        <v>32</v>
      </c>
      <c r="I363" s="4">
        <f>sales_report[[#This Row],[SELLING PRICE]]*sales_report[[#This Row],[QTY]]</f>
        <v>52.8</v>
      </c>
      <c r="J363" s="4">
        <f>sales_report[[#This Row],[SELLING VALUE]]-sales_report[[#This Row],[BUYING VALUE]]</f>
        <v>20.799999999999997</v>
      </c>
      <c r="K363" s="4">
        <f>sales_report[[#This Row],[PROFIT]]/sales_report[[#This Row],[QTY]]</f>
        <v>10.399999999999999</v>
      </c>
    </row>
    <row r="364" spans="1:11" x14ac:dyDescent="0.3">
      <c r="A364" s="6">
        <v>45289</v>
      </c>
      <c r="B364" t="s">
        <v>48</v>
      </c>
      <c r="C364">
        <v>8</v>
      </c>
      <c r="D364" t="s">
        <v>122</v>
      </c>
      <c r="E364" t="s">
        <v>121</v>
      </c>
      <c r="F364" s="5">
        <f>INDEX(catalogue[BUYING PRICE],MATCH('Sales Report'!B364,catalogue[PRODUCT ID],0))</f>
        <v>124</v>
      </c>
      <c r="G364" s="4">
        <f>INDEX(catalogue[SELLING PRICE],MATCH(sales_report[[#This Row],[PRODUCT ID]],catalogue[PRODUCT ID],0))</f>
        <v>167.4</v>
      </c>
      <c r="H364" s="5">
        <f>sales_report[[#This Row],[BUYING PRICE]]*sales_report[[#This Row],[QTY]]</f>
        <v>992</v>
      </c>
      <c r="I364" s="4">
        <f>sales_report[[#This Row],[SELLING PRICE]]*sales_report[[#This Row],[QTY]]</f>
        <v>1339.2</v>
      </c>
      <c r="J364" s="4">
        <f>sales_report[[#This Row],[SELLING VALUE]]-sales_report[[#This Row],[BUYING VALUE]]</f>
        <v>347.20000000000005</v>
      </c>
      <c r="K364" s="4">
        <f>sales_report[[#This Row],[PROFIT]]/sales_report[[#This Row],[QTY]]</f>
        <v>43.400000000000006</v>
      </c>
    </row>
    <row r="365" spans="1:11" x14ac:dyDescent="0.3">
      <c r="A365" s="6">
        <v>45290</v>
      </c>
      <c r="B365" t="s">
        <v>20</v>
      </c>
      <c r="C365">
        <v>17</v>
      </c>
      <c r="D365" t="s">
        <v>122</v>
      </c>
      <c r="E365" t="s">
        <v>120</v>
      </c>
      <c r="F365" s="5">
        <f>INDEX(catalogue[BUYING PRICE],MATCH('Sales Report'!B365,catalogue[PRODUCT ID],0))</f>
        <v>124</v>
      </c>
      <c r="G365" s="4">
        <f>INDEX(catalogue[SELLING PRICE],MATCH(sales_report[[#This Row],[PRODUCT ID]],catalogue[PRODUCT ID],0))</f>
        <v>204.60000000000002</v>
      </c>
      <c r="H365" s="5">
        <f>sales_report[[#This Row],[BUYING PRICE]]*sales_report[[#This Row],[QTY]]</f>
        <v>2108</v>
      </c>
      <c r="I365" s="4">
        <f>sales_report[[#This Row],[SELLING PRICE]]*sales_report[[#This Row],[QTY]]</f>
        <v>3478.2000000000003</v>
      </c>
      <c r="J365" s="4">
        <f>sales_report[[#This Row],[SELLING VALUE]]-sales_report[[#This Row],[BUYING VALUE]]</f>
        <v>1370.2000000000003</v>
      </c>
      <c r="K365" s="4">
        <f>sales_report[[#This Row],[PROFIT]]/sales_report[[#This Row],[QTY]]</f>
        <v>80.600000000000023</v>
      </c>
    </row>
    <row r="366" spans="1:11" x14ac:dyDescent="0.3">
      <c r="A366" s="6">
        <v>45291</v>
      </c>
      <c r="B366" t="s">
        <v>69</v>
      </c>
      <c r="C366">
        <v>19</v>
      </c>
      <c r="D366" t="s">
        <v>120</v>
      </c>
      <c r="E366" t="s">
        <v>121</v>
      </c>
      <c r="F366" s="5">
        <f>INDEX(catalogue[BUYING PRICE],MATCH('Sales Report'!B366,catalogue[PRODUCT ID],0))</f>
        <v>71</v>
      </c>
      <c r="G366" s="4">
        <f>INDEX(catalogue[SELLING PRICE],MATCH(sales_report[[#This Row],[PRODUCT ID]],catalogue[PRODUCT ID],0))</f>
        <v>95.85</v>
      </c>
      <c r="H366" s="5">
        <f>sales_report[[#This Row],[BUYING PRICE]]*sales_report[[#This Row],[QTY]]</f>
        <v>1349</v>
      </c>
      <c r="I366" s="4">
        <f>sales_report[[#This Row],[SELLING PRICE]]*sales_report[[#This Row],[QTY]]</f>
        <v>1821.1499999999999</v>
      </c>
      <c r="J366" s="4">
        <f>sales_report[[#This Row],[SELLING VALUE]]-sales_report[[#This Row],[BUYING VALUE]]</f>
        <v>472.14999999999986</v>
      </c>
      <c r="K366" s="4">
        <f>sales_report[[#This Row],[PROFIT]]/sales_report[[#This Row],[QTY]]</f>
        <v>24.849999999999994</v>
      </c>
    </row>
    <row r="367" spans="1:11" x14ac:dyDescent="0.3">
      <c r="A367" s="6">
        <f>+A366+2</f>
        <v>45293</v>
      </c>
      <c r="B367" t="s">
        <v>23</v>
      </c>
      <c r="C367">
        <v>10</v>
      </c>
      <c r="D367" t="s">
        <v>119</v>
      </c>
      <c r="E367" t="s">
        <v>120</v>
      </c>
      <c r="F367" s="5">
        <f>INDEX(catalogue[BUYING PRICE],MATCH('Sales Report'!B367,catalogue[PRODUCT ID],0))</f>
        <v>10</v>
      </c>
      <c r="G367" s="4">
        <f>INDEX(catalogue[SELLING PRICE],MATCH(sales_report[[#This Row],[PRODUCT ID]],catalogue[PRODUCT ID],0))</f>
        <v>11.2</v>
      </c>
      <c r="H367" s="5">
        <f>sales_report[[#This Row],[BUYING PRICE]]*sales_report[[#This Row],[QTY]]</f>
        <v>100</v>
      </c>
      <c r="I367" s="4">
        <f>sales_report[[#This Row],[SELLING PRICE]]*sales_report[[#This Row],[QTY]]</f>
        <v>112</v>
      </c>
      <c r="J367" s="4">
        <f>sales_report[[#This Row],[SELLING VALUE]]-sales_report[[#This Row],[BUYING VALUE]]</f>
        <v>12</v>
      </c>
      <c r="K367" s="4">
        <f>sales_report[[#This Row],[PROFIT]]/sales_report[[#This Row],[QTY]]</f>
        <v>1.2</v>
      </c>
    </row>
    <row r="368" spans="1:11" x14ac:dyDescent="0.3">
      <c r="A368" s="6">
        <f t="shared" ref="A368:A428" si="0">+A367+2</f>
        <v>45295</v>
      </c>
      <c r="B368" t="s">
        <v>105</v>
      </c>
      <c r="C368">
        <v>14</v>
      </c>
      <c r="D368" t="s">
        <v>119</v>
      </c>
      <c r="E368" t="s">
        <v>121</v>
      </c>
      <c r="F368" s="5">
        <f>INDEX(catalogue[BUYING PRICE],MATCH('Sales Report'!B368,catalogue[PRODUCT ID],0))</f>
        <v>16</v>
      </c>
      <c r="G368" s="4">
        <f>INDEX(catalogue[SELLING PRICE],MATCH(sales_report[[#This Row],[PRODUCT ID]],catalogue[PRODUCT ID],0))</f>
        <v>26.4</v>
      </c>
      <c r="H368" s="5">
        <f>sales_report[[#This Row],[BUYING PRICE]]*sales_report[[#This Row],[QTY]]</f>
        <v>224</v>
      </c>
      <c r="I368" s="4">
        <f>sales_report[[#This Row],[SELLING PRICE]]*sales_report[[#This Row],[QTY]]</f>
        <v>369.59999999999997</v>
      </c>
      <c r="J368" s="4">
        <f>sales_report[[#This Row],[SELLING VALUE]]-sales_report[[#This Row],[BUYING VALUE]]</f>
        <v>145.59999999999997</v>
      </c>
      <c r="K368" s="4">
        <f>sales_report[[#This Row],[PROFIT]]/sales_report[[#This Row],[QTY]]</f>
        <v>10.399999999999997</v>
      </c>
    </row>
    <row r="369" spans="1:11" x14ac:dyDescent="0.3">
      <c r="A369" s="6">
        <f t="shared" si="0"/>
        <v>45297</v>
      </c>
      <c r="B369" t="s">
        <v>67</v>
      </c>
      <c r="C369">
        <v>10</v>
      </c>
      <c r="D369" t="s">
        <v>120</v>
      </c>
      <c r="E369" t="s">
        <v>120</v>
      </c>
      <c r="F369" s="5">
        <f>INDEX(catalogue[BUYING PRICE],MATCH('Sales Report'!B369,catalogue[PRODUCT ID],0))</f>
        <v>44</v>
      </c>
      <c r="G369" s="4">
        <f>INDEX(catalogue[SELLING PRICE],MATCH(sales_report[[#This Row],[PRODUCT ID]],catalogue[PRODUCT ID],0))</f>
        <v>48.4</v>
      </c>
      <c r="H369" s="5">
        <f>sales_report[[#This Row],[BUYING PRICE]]*sales_report[[#This Row],[QTY]]</f>
        <v>440</v>
      </c>
      <c r="I369" s="4">
        <f>sales_report[[#This Row],[SELLING PRICE]]*sales_report[[#This Row],[QTY]]</f>
        <v>484</v>
      </c>
      <c r="J369" s="4">
        <f>sales_report[[#This Row],[SELLING VALUE]]-sales_report[[#This Row],[BUYING VALUE]]</f>
        <v>44</v>
      </c>
      <c r="K369" s="4">
        <f>sales_report[[#This Row],[PROFIT]]/sales_report[[#This Row],[QTY]]</f>
        <v>4.4000000000000004</v>
      </c>
    </row>
    <row r="370" spans="1:11" x14ac:dyDescent="0.3">
      <c r="A370" s="6">
        <f t="shared" si="0"/>
        <v>45299</v>
      </c>
      <c r="B370" t="s">
        <v>73</v>
      </c>
      <c r="C370">
        <v>16</v>
      </c>
      <c r="D370" t="s">
        <v>119</v>
      </c>
      <c r="E370" t="s">
        <v>121</v>
      </c>
      <c r="F370" s="5">
        <f>INDEX(catalogue[BUYING PRICE],MATCH('Sales Report'!B370,catalogue[PRODUCT ID],0))</f>
        <v>124</v>
      </c>
      <c r="G370" s="4">
        <f>INDEX(catalogue[SELLING PRICE],MATCH(sales_report[[#This Row],[PRODUCT ID]],catalogue[PRODUCT ID],0))</f>
        <v>163.68</v>
      </c>
      <c r="H370" s="5">
        <f>sales_report[[#This Row],[BUYING PRICE]]*sales_report[[#This Row],[QTY]]</f>
        <v>1984</v>
      </c>
      <c r="I370" s="4">
        <f>sales_report[[#This Row],[SELLING PRICE]]*sales_report[[#This Row],[QTY]]</f>
        <v>2618.88</v>
      </c>
      <c r="J370" s="4">
        <f>sales_report[[#This Row],[SELLING VALUE]]-sales_report[[#This Row],[BUYING VALUE]]</f>
        <v>634.88000000000011</v>
      </c>
      <c r="K370" s="4">
        <f>sales_report[[#This Row],[PROFIT]]/sales_report[[#This Row],[QTY]]</f>
        <v>39.680000000000007</v>
      </c>
    </row>
    <row r="371" spans="1:11" x14ac:dyDescent="0.3">
      <c r="A371" s="6">
        <f t="shared" si="0"/>
        <v>45301</v>
      </c>
      <c r="B371" t="s">
        <v>80</v>
      </c>
      <c r="C371">
        <v>14</v>
      </c>
      <c r="D371" t="s">
        <v>119</v>
      </c>
      <c r="E371" t="s">
        <v>121</v>
      </c>
      <c r="F371" s="5">
        <f>INDEX(catalogue[BUYING PRICE],MATCH('Sales Report'!B371,catalogue[PRODUCT ID],0))</f>
        <v>10</v>
      </c>
      <c r="G371" s="4">
        <f>INDEX(catalogue[SELLING PRICE],MATCH(sales_report[[#This Row],[PRODUCT ID]],catalogue[PRODUCT ID],0))</f>
        <v>11.3</v>
      </c>
      <c r="H371" s="5">
        <f>sales_report[[#This Row],[BUYING PRICE]]*sales_report[[#This Row],[QTY]]</f>
        <v>140</v>
      </c>
      <c r="I371" s="4">
        <f>sales_report[[#This Row],[SELLING PRICE]]*sales_report[[#This Row],[QTY]]</f>
        <v>158.20000000000002</v>
      </c>
      <c r="J371" s="4">
        <f>sales_report[[#This Row],[SELLING VALUE]]-sales_report[[#This Row],[BUYING VALUE]]</f>
        <v>18.200000000000017</v>
      </c>
      <c r="K371" s="4">
        <f>sales_report[[#This Row],[PROFIT]]/sales_report[[#This Row],[QTY]]</f>
        <v>1.3000000000000012</v>
      </c>
    </row>
    <row r="372" spans="1:11" x14ac:dyDescent="0.3">
      <c r="A372" s="6">
        <f t="shared" si="0"/>
        <v>45303</v>
      </c>
      <c r="B372" t="s">
        <v>57</v>
      </c>
      <c r="C372">
        <v>17</v>
      </c>
      <c r="D372" t="s">
        <v>120</v>
      </c>
      <c r="E372" t="s">
        <v>120</v>
      </c>
      <c r="F372" s="5">
        <f>INDEX(catalogue[BUYING PRICE],MATCH('Sales Report'!B372,catalogue[PRODUCT ID],0))</f>
        <v>123</v>
      </c>
      <c r="G372" s="4">
        <f>INDEX(catalogue[SELLING PRICE],MATCH(sales_report[[#This Row],[PRODUCT ID]],catalogue[PRODUCT ID],0))</f>
        <v>140.22</v>
      </c>
      <c r="H372" s="5">
        <f>sales_report[[#This Row],[BUYING PRICE]]*sales_report[[#This Row],[QTY]]</f>
        <v>2091</v>
      </c>
      <c r="I372" s="4">
        <f>sales_report[[#This Row],[SELLING PRICE]]*sales_report[[#This Row],[QTY]]</f>
        <v>2383.7399999999998</v>
      </c>
      <c r="J372" s="4">
        <f>sales_report[[#This Row],[SELLING VALUE]]-sales_report[[#This Row],[BUYING VALUE]]</f>
        <v>292.73999999999978</v>
      </c>
      <c r="K372" s="4">
        <f>sales_report[[#This Row],[PROFIT]]/sales_report[[#This Row],[QTY]]</f>
        <v>17.219999999999988</v>
      </c>
    </row>
    <row r="373" spans="1:11" x14ac:dyDescent="0.3">
      <c r="A373" s="6">
        <f t="shared" si="0"/>
        <v>45305</v>
      </c>
      <c r="B373" t="s">
        <v>34</v>
      </c>
      <c r="C373">
        <v>10</v>
      </c>
      <c r="D373" t="s">
        <v>122</v>
      </c>
      <c r="E373" t="s">
        <v>121</v>
      </c>
      <c r="F373" s="5">
        <f>INDEX(catalogue[BUYING PRICE],MATCH('Sales Report'!B373,catalogue[PRODUCT ID],0))</f>
        <v>12</v>
      </c>
      <c r="G373" s="4">
        <f>INDEX(catalogue[SELLING PRICE],MATCH(sales_report[[#This Row],[PRODUCT ID]],catalogue[PRODUCT ID],0))</f>
        <v>13.44</v>
      </c>
      <c r="H373" s="5">
        <f>sales_report[[#This Row],[BUYING PRICE]]*sales_report[[#This Row],[QTY]]</f>
        <v>120</v>
      </c>
      <c r="I373" s="4">
        <f>sales_report[[#This Row],[SELLING PRICE]]*sales_report[[#This Row],[QTY]]</f>
        <v>134.4</v>
      </c>
      <c r="J373" s="4">
        <f>sales_report[[#This Row],[SELLING VALUE]]-sales_report[[#This Row],[BUYING VALUE]]</f>
        <v>14.400000000000006</v>
      </c>
      <c r="K373" s="4">
        <f>sales_report[[#This Row],[PROFIT]]/sales_report[[#This Row],[QTY]]</f>
        <v>1.4400000000000006</v>
      </c>
    </row>
    <row r="374" spans="1:11" x14ac:dyDescent="0.3">
      <c r="A374" s="6">
        <f t="shared" si="0"/>
        <v>45307</v>
      </c>
      <c r="B374" t="s">
        <v>111</v>
      </c>
      <c r="C374">
        <v>8</v>
      </c>
      <c r="D374" t="s">
        <v>122</v>
      </c>
      <c r="E374" t="s">
        <v>121</v>
      </c>
      <c r="F374" s="5">
        <f>INDEX(catalogue[BUYING PRICE],MATCH('Sales Report'!B374,catalogue[PRODUCT ID],0))</f>
        <v>136</v>
      </c>
      <c r="G374" s="4">
        <f>INDEX(catalogue[SELLING PRICE],MATCH(sales_report[[#This Row],[PRODUCT ID]],catalogue[PRODUCT ID],0))</f>
        <v>183.6</v>
      </c>
      <c r="H374" s="5">
        <f>sales_report[[#This Row],[BUYING PRICE]]*sales_report[[#This Row],[QTY]]</f>
        <v>1088</v>
      </c>
      <c r="I374" s="4">
        <f>sales_report[[#This Row],[SELLING PRICE]]*sales_report[[#This Row],[QTY]]</f>
        <v>1468.8</v>
      </c>
      <c r="J374" s="4">
        <f>sales_report[[#This Row],[SELLING VALUE]]-sales_report[[#This Row],[BUYING VALUE]]</f>
        <v>380.79999999999995</v>
      </c>
      <c r="K374" s="4">
        <f>sales_report[[#This Row],[PROFIT]]/sales_report[[#This Row],[QTY]]</f>
        <v>47.599999999999994</v>
      </c>
    </row>
    <row r="375" spans="1:11" x14ac:dyDescent="0.3">
      <c r="A375" s="6">
        <f t="shared" si="0"/>
        <v>45309</v>
      </c>
      <c r="B375" t="s">
        <v>34</v>
      </c>
      <c r="C375">
        <v>12</v>
      </c>
      <c r="D375" t="s">
        <v>120</v>
      </c>
      <c r="E375" t="s">
        <v>120</v>
      </c>
      <c r="F375" s="5">
        <f>INDEX(catalogue[BUYING PRICE],MATCH('Sales Report'!B375,catalogue[PRODUCT ID],0))</f>
        <v>12</v>
      </c>
      <c r="G375" s="4">
        <f>INDEX(catalogue[SELLING PRICE],MATCH(sales_report[[#This Row],[PRODUCT ID]],catalogue[PRODUCT ID],0))</f>
        <v>13.44</v>
      </c>
      <c r="H375" s="5">
        <f>sales_report[[#This Row],[BUYING PRICE]]*sales_report[[#This Row],[QTY]]</f>
        <v>144</v>
      </c>
      <c r="I375" s="4">
        <f>sales_report[[#This Row],[SELLING PRICE]]*sales_report[[#This Row],[QTY]]</f>
        <v>161.28</v>
      </c>
      <c r="J375" s="4">
        <f>sales_report[[#This Row],[SELLING VALUE]]-sales_report[[#This Row],[BUYING VALUE]]</f>
        <v>17.28</v>
      </c>
      <c r="K375" s="4">
        <f>sales_report[[#This Row],[PROFIT]]/sales_report[[#This Row],[QTY]]</f>
        <v>1.4400000000000002</v>
      </c>
    </row>
    <row r="376" spans="1:11" x14ac:dyDescent="0.3">
      <c r="A376" s="6">
        <f t="shared" si="0"/>
        <v>45311</v>
      </c>
      <c r="B376" t="s">
        <v>107</v>
      </c>
      <c r="C376">
        <v>4</v>
      </c>
      <c r="D376" t="s">
        <v>119</v>
      </c>
      <c r="E376" t="s">
        <v>121</v>
      </c>
      <c r="F376" s="5">
        <f>INDEX(catalogue[BUYING PRICE],MATCH('Sales Report'!B376,catalogue[PRODUCT ID],0))</f>
        <v>10</v>
      </c>
      <c r="G376" s="4">
        <f>INDEX(catalogue[SELLING PRICE],MATCH(sales_report[[#This Row],[PRODUCT ID]],catalogue[PRODUCT ID],0))</f>
        <v>11.2</v>
      </c>
      <c r="H376" s="5">
        <f>sales_report[[#This Row],[BUYING PRICE]]*sales_report[[#This Row],[QTY]]</f>
        <v>40</v>
      </c>
      <c r="I376" s="4">
        <f>sales_report[[#This Row],[SELLING PRICE]]*sales_report[[#This Row],[QTY]]</f>
        <v>44.8</v>
      </c>
      <c r="J376" s="4">
        <f>sales_report[[#This Row],[SELLING VALUE]]-sales_report[[#This Row],[BUYING VALUE]]</f>
        <v>4.7999999999999972</v>
      </c>
      <c r="K376" s="4">
        <f>sales_report[[#This Row],[PROFIT]]/sales_report[[#This Row],[QTY]]</f>
        <v>1.1999999999999993</v>
      </c>
    </row>
    <row r="377" spans="1:11" x14ac:dyDescent="0.3">
      <c r="A377" s="6">
        <f t="shared" si="0"/>
        <v>45313</v>
      </c>
      <c r="B377" t="s">
        <v>25</v>
      </c>
      <c r="C377">
        <v>8</v>
      </c>
      <c r="D377" t="s">
        <v>119</v>
      </c>
      <c r="E377" t="s">
        <v>120</v>
      </c>
      <c r="F377" s="5">
        <f>INDEX(catalogue[BUYING PRICE],MATCH('Sales Report'!B377,catalogue[PRODUCT ID],0))</f>
        <v>16</v>
      </c>
      <c r="G377" s="4">
        <f>INDEX(catalogue[SELLING PRICE],MATCH(sales_report[[#This Row],[PRODUCT ID]],catalogue[PRODUCT ID],0))</f>
        <v>17.600000000000001</v>
      </c>
      <c r="H377" s="5">
        <f>sales_report[[#This Row],[BUYING PRICE]]*sales_report[[#This Row],[QTY]]</f>
        <v>128</v>
      </c>
      <c r="I377" s="4">
        <f>sales_report[[#This Row],[SELLING PRICE]]*sales_report[[#This Row],[QTY]]</f>
        <v>140.80000000000001</v>
      </c>
      <c r="J377" s="4">
        <f>sales_report[[#This Row],[SELLING VALUE]]-sales_report[[#This Row],[BUYING VALUE]]</f>
        <v>12.800000000000011</v>
      </c>
      <c r="K377" s="4">
        <f>sales_report[[#This Row],[PROFIT]]/sales_report[[#This Row],[QTY]]</f>
        <v>1.6000000000000014</v>
      </c>
    </row>
    <row r="378" spans="1:11" x14ac:dyDescent="0.3">
      <c r="A378" s="6">
        <f t="shared" si="0"/>
        <v>45315</v>
      </c>
      <c r="B378" t="s">
        <v>92</v>
      </c>
      <c r="C378">
        <v>4</v>
      </c>
      <c r="D378" t="s">
        <v>120</v>
      </c>
      <c r="E378" t="s">
        <v>121</v>
      </c>
      <c r="F378" s="5">
        <f>INDEX(catalogue[BUYING PRICE],MATCH('Sales Report'!B378,catalogue[PRODUCT ID],0))</f>
        <v>105</v>
      </c>
      <c r="G378" s="4">
        <f>INDEX(catalogue[SELLING PRICE],MATCH(sales_report[[#This Row],[PRODUCT ID]],catalogue[PRODUCT ID],0))</f>
        <v>153.30000000000001</v>
      </c>
      <c r="H378" s="5">
        <f>sales_report[[#This Row],[BUYING PRICE]]*sales_report[[#This Row],[QTY]]</f>
        <v>420</v>
      </c>
      <c r="I378" s="4">
        <f>sales_report[[#This Row],[SELLING PRICE]]*sales_report[[#This Row],[QTY]]</f>
        <v>613.20000000000005</v>
      </c>
      <c r="J378" s="4">
        <f>sales_report[[#This Row],[SELLING VALUE]]-sales_report[[#This Row],[BUYING VALUE]]</f>
        <v>193.20000000000005</v>
      </c>
      <c r="K378" s="4">
        <f>sales_report[[#This Row],[PROFIT]]/sales_report[[#This Row],[QTY]]</f>
        <v>48.300000000000011</v>
      </c>
    </row>
    <row r="379" spans="1:11" x14ac:dyDescent="0.3">
      <c r="A379" s="6">
        <f t="shared" si="0"/>
        <v>45317</v>
      </c>
      <c r="B379" t="s">
        <v>18</v>
      </c>
      <c r="C379">
        <v>19</v>
      </c>
      <c r="D379" t="s">
        <v>119</v>
      </c>
      <c r="E379" t="s">
        <v>120</v>
      </c>
      <c r="F379" s="5">
        <f>INDEX(catalogue[BUYING PRICE],MATCH('Sales Report'!B379,catalogue[PRODUCT ID],0))</f>
        <v>133</v>
      </c>
      <c r="G379" s="4">
        <f>INDEX(catalogue[SELLING PRICE],MATCH(sales_report[[#This Row],[PRODUCT ID]],catalogue[PRODUCT ID],0))</f>
        <v>187.53</v>
      </c>
      <c r="H379" s="5">
        <f>sales_report[[#This Row],[BUYING PRICE]]*sales_report[[#This Row],[QTY]]</f>
        <v>2527</v>
      </c>
      <c r="I379" s="4">
        <f>sales_report[[#This Row],[SELLING PRICE]]*sales_report[[#This Row],[QTY]]</f>
        <v>3563.07</v>
      </c>
      <c r="J379" s="4">
        <f>sales_report[[#This Row],[SELLING VALUE]]-sales_report[[#This Row],[BUYING VALUE]]</f>
        <v>1036.0700000000002</v>
      </c>
      <c r="K379" s="4">
        <f>sales_report[[#This Row],[PROFIT]]/sales_report[[#This Row],[QTY]]</f>
        <v>54.530000000000008</v>
      </c>
    </row>
    <row r="380" spans="1:11" x14ac:dyDescent="0.3">
      <c r="A380" s="6">
        <f t="shared" si="0"/>
        <v>45319</v>
      </c>
      <c r="B380" t="s">
        <v>52</v>
      </c>
      <c r="C380">
        <v>3</v>
      </c>
      <c r="D380" t="s">
        <v>119</v>
      </c>
      <c r="E380" t="s">
        <v>121</v>
      </c>
      <c r="F380" s="5">
        <f>INDEX(catalogue[BUYING PRICE],MATCH('Sales Report'!B380,catalogue[PRODUCT ID],0))</f>
        <v>16</v>
      </c>
      <c r="G380" s="4">
        <f>INDEX(catalogue[SELLING PRICE],MATCH(sales_report[[#This Row],[PRODUCT ID]],catalogue[PRODUCT ID],0))</f>
        <v>21.12</v>
      </c>
      <c r="H380" s="5">
        <f>sales_report[[#This Row],[BUYING PRICE]]*sales_report[[#This Row],[QTY]]</f>
        <v>48</v>
      </c>
      <c r="I380" s="4">
        <f>sales_report[[#This Row],[SELLING PRICE]]*sales_report[[#This Row],[QTY]]</f>
        <v>63.36</v>
      </c>
      <c r="J380" s="4">
        <f>sales_report[[#This Row],[SELLING VALUE]]-sales_report[[#This Row],[BUYING VALUE]]</f>
        <v>15.36</v>
      </c>
      <c r="K380" s="4">
        <f>sales_report[[#This Row],[PROFIT]]/sales_report[[#This Row],[QTY]]</f>
        <v>5.12</v>
      </c>
    </row>
    <row r="381" spans="1:11" x14ac:dyDescent="0.3">
      <c r="A381" s="6">
        <f t="shared" si="0"/>
        <v>45321</v>
      </c>
      <c r="B381" t="s">
        <v>73</v>
      </c>
      <c r="C381">
        <v>14</v>
      </c>
      <c r="D381" t="s">
        <v>120</v>
      </c>
      <c r="E381" t="s">
        <v>121</v>
      </c>
      <c r="F381" s="5">
        <f>INDEX(catalogue[BUYING PRICE],MATCH('Sales Report'!B381,catalogue[PRODUCT ID],0))</f>
        <v>124</v>
      </c>
      <c r="G381" s="4">
        <f>INDEX(catalogue[SELLING PRICE],MATCH(sales_report[[#This Row],[PRODUCT ID]],catalogue[PRODUCT ID],0))</f>
        <v>163.68</v>
      </c>
      <c r="H381" s="5">
        <f>sales_report[[#This Row],[BUYING PRICE]]*sales_report[[#This Row],[QTY]]</f>
        <v>1736</v>
      </c>
      <c r="I381" s="4">
        <f>sales_report[[#This Row],[SELLING PRICE]]*sales_report[[#This Row],[QTY]]</f>
        <v>2291.52</v>
      </c>
      <c r="J381" s="4">
        <f>sales_report[[#This Row],[SELLING VALUE]]-sales_report[[#This Row],[BUYING VALUE]]</f>
        <v>555.52</v>
      </c>
      <c r="K381" s="4">
        <f>sales_report[[#This Row],[PROFIT]]/sales_report[[#This Row],[QTY]]</f>
        <v>39.68</v>
      </c>
    </row>
    <row r="382" spans="1:11" x14ac:dyDescent="0.3">
      <c r="A382" s="6">
        <f t="shared" si="0"/>
        <v>45323</v>
      </c>
      <c r="B382" t="s">
        <v>38</v>
      </c>
      <c r="C382">
        <v>2</v>
      </c>
      <c r="D382" t="s">
        <v>122</v>
      </c>
      <c r="E382" t="s">
        <v>120</v>
      </c>
      <c r="F382" s="5">
        <f>INDEX(catalogue[BUYING PRICE],MATCH('Sales Report'!B382,catalogue[PRODUCT ID],0))</f>
        <v>98</v>
      </c>
      <c r="G382" s="4">
        <f>INDEX(catalogue[SELLING PRICE],MATCH(sales_report[[#This Row],[PRODUCT ID]],catalogue[PRODUCT ID],0))</f>
        <v>110.74</v>
      </c>
      <c r="H382" s="5">
        <f>sales_report[[#This Row],[BUYING PRICE]]*sales_report[[#This Row],[QTY]]</f>
        <v>196</v>
      </c>
      <c r="I382" s="4">
        <f>sales_report[[#This Row],[SELLING PRICE]]*sales_report[[#This Row],[QTY]]</f>
        <v>221.48</v>
      </c>
      <c r="J382" s="4">
        <f>sales_report[[#This Row],[SELLING VALUE]]-sales_report[[#This Row],[BUYING VALUE]]</f>
        <v>25.47999999999999</v>
      </c>
      <c r="K382" s="4">
        <f>sales_report[[#This Row],[PROFIT]]/sales_report[[#This Row],[QTY]]</f>
        <v>12.739999999999995</v>
      </c>
    </row>
    <row r="383" spans="1:11" x14ac:dyDescent="0.3">
      <c r="A383" s="6">
        <f t="shared" si="0"/>
        <v>45325</v>
      </c>
      <c r="B383" t="s">
        <v>25</v>
      </c>
      <c r="C383">
        <v>7</v>
      </c>
      <c r="D383" t="s">
        <v>122</v>
      </c>
      <c r="E383" t="s">
        <v>121</v>
      </c>
      <c r="F383" s="5">
        <f>INDEX(catalogue[BUYING PRICE],MATCH('Sales Report'!B383,catalogue[PRODUCT ID],0))</f>
        <v>16</v>
      </c>
      <c r="G383" s="4">
        <f>INDEX(catalogue[SELLING PRICE],MATCH(sales_report[[#This Row],[PRODUCT ID]],catalogue[PRODUCT ID],0))</f>
        <v>17.600000000000001</v>
      </c>
      <c r="H383" s="5">
        <f>sales_report[[#This Row],[BUYING PRICE]]*sales_report[[#This Row],[QTY]]</f>
        <v>112</v>
      </c>
      <c r="I383" s="4">
        <f>sales_report[[#This Row],[SELLING PRICE]]*sales_report[[#This Row],[QTY]]</f>
        <v>123.20000000000002</v>
      </c>
      <c r="J383" s="4">
        <f>sales_report[[#This Row],[SELLING VALUE]]-sales_report[[#This Row],[BUYING VALUE]]</f>
        <v>11.200000000000017</v>
      </c>
      <c r="K383" s="4">
        <f>sales_report[[#This Row],[PROFIT]]/sales_report[[#This Row],[QTY]]</f>
        <v>1.6000000000000025</v>
      </c>
    </row>
    <row r="384" spans="1:11" x14ac:dyDescent="0.3">
      <c r="A384" s="6">
        <f t="shared" si="0"/>
        <v>45327</v>
      </c>
      <c r="B384" t="s">
        <v>12</v>
      </c>
      <c r="C384">
        <v>4</v>
      </c>
      <c r="D384" t="s">
        <v>120</v>
      </c>
      <c r="E384" t="s">
        <v>121</v>
      </c>
      <c r="F384" s="5">
        <f>INDEX(catalogue[BUYING PRICE],MATCH('Sales Report'!B384,catalogue[PRODUCT ID],0))</f>
        <v>44</v>
      </c>
      <c r="G384" s="4">
        <f>INDEX(catalogue[SELLING PRICE],MATCH(sales_report[[#This Row],[PRODUCT ID]],catalogue[PRODUCT ID],0))</f>
        <v>50.16</v>
      </c>
      <c r="H384" s="5">
        <f>sales_report[[#This Row],[BUYING PRICE]]*sales_report[[#This Row],[QTY]]</f>
        <v>176</v>
      </c>
      <c r="I384" s="4">
        <f>sales_report[[#This Row],[SELLING PRICE]]*sales_report[[#This Row],[QTY]]</f>
        <v>200.64</v>
      </c>
      <c r="J384" s="4">
        <f>sales_report[[#This Row],[SELLING VALUE]]-sales_report[[#This Row],[BUYING VALUE]]</f>
        <v>24.639999999999986</v>
      </c>
      <c r="K384" s="4">
        <f>sales_report[[#This Row],[PROFIT]]/sales_report[[#This Row],[QTY]]</f>
        <v>6.1599999999999966</v>
      </c>
    </row>
    <row r="385" spans="1:11" x14ac:dyDescent="0.3">
      <c r="A385" s="6">
        <f t="shared" si="0"/>
        <v>45329</v>
      </c>
      <c r="B385" t="s">
        <v>59</v>
      </c>
      <c r="C385">
        <v>10</v>
      </c>
      <c r="D385" t="s">
        <v>119</v>
      </c>
      <c r="E385" t="s">
        <v>120</v>
      </c>
      <c r="F385" s="5">
        <f>INDEX(catalogue[BUYING PRICE],MATCH('Sales Report'!B385,catalogue[PRODUCT ID],0))</f>
        <v>136</v>
      </c>
      <c r="G385" s="4">
        <f>INDEX(catalogue[SELLING PRICE],MATCH(sales_report[[#This Row],[PRODUCT ID]],catalogue[PRODUCT ID],0))</f>
        <v>153.68</v>
      </c>
      <c r="H385" s="5">
        <f>sales_report[[#This Row],[BUYING PRICE]]*sales_report[[#This Row],[QTY]]</f>
        <v>1360</v>
      </c>
      <c r="I385" s="4">
        <f>sales_report[[#This Row],[SELLING PRICE]]*sales_report[[#This Row],[QTY]]</f>
        <v>1536.8000000000002</v>
      </c>
      <c r="J385" s="4">
        <f>sales_report[[#This Row],[SELLING VALUE]]-sales_report[[#This Row],[BUYING VALUE]]</f>
        <v>176.80000000000018</v>
      </c>
      <c r="K385" s="4">
        <f>sales_report[[#This Row],[PROFIT]]/sales_report[[#This Row],[QTY]]</f>
        <v>17.680000000000017</v>
      </c>
    </row>
    <row r="386" spans="1:11" x14ac:dyDescent="0.3">
      <c r="A386" s="6">
        <f t="shared" si="0"/>
        <v>45331</v>
      </c>
      <c r="B386" t="s">
        <v>94</v>
      </c>
      <c r="C386">
        <v>2</v>
      </c>
      <c r="D386" t="s">
        <v>120</v>
      </c>
      <c r="E386" t="s">
        <v>121</v>
      </c>
      <c r="F386" s="5">
        <f>INDEX(catalogue[BUYING PRICE],MATCH('Sales Report'!B386,catalogue[PRODUCT ID],0))</f>
        <v>44</v>
      </c>
      <c r="G386" s="4">
        <f>INDEX(catalogue[SELLING PRICE],MATCH(sales_report[[#This Row],[PRODUCT ID]],catalogue[PRODUCT ID],0))</f>
        <v>58.08</v>
      </c>
      <c r="H386" s="5">
        <f>sales_report[[#This Row],[BUYING PRICE]]*sales_report[[#This Row],[QTY]]</f>
        <v>88</v>
      </c>
      <c r="I386" s="4">
        <f>sales_report[[#This Row],[SELLING PRICE]]*sales_report[[#This Row],[QTY]]</f>
        <v>116.16</v>
      </c>
      <c r="J386" s="4">
        <f>sales_report[[#This Row],[SELLING VALUE]]-sales_report[[#This Row],[BUYING VALUE]]</f>
        <v>28.159999999999997</v>
      </c>
      <c r="K386" s="4">
        <f>sales_report[[#This Row],[PROFIT]]/sales_report[[#This Row],[QTY]]</f>
        <v>14.079999999999998</v>
      </c>
    </row>
    <row r="387" spans="1:11" x14ac:dyDescent="0.3">
      <c r="A387" s="6">
        <f t="shared" si="0"/>
        <v>45333</v>
      </c>
      <c r="B387" t="s">
        <v>57</v>
      </c>
      <c r="C387">
        <v>2</v>
      </c>
      <c r="D387" t="s">
        <v>122</v>
      </c>
      <c r="E387" t="s">
        <v>121</v>
      </c>
      <c r="F387" s="5">
        <f>INDEX(catalogue[BUYING PRICE],MATCH('Sales Report'!B387,catalogue[PRODUCT ID],0))</f>
        <v>123</v>
      </c>
      <c r="G387" s="4">
        <f>INDEX(catalogue[SELLING PRICE],MATCH(sales_report[[#This Row],[PRODUCT ID]],catalogue[PRODUCT ID],0))</f>
        <v>140.22</v>
      </c>
      <c r="H387" s="5">
        <f>sales_report[[#This Row],[BUYING PRICE]]*sales_report[[#This Row],[QTY]]</f>
        <v>246</v>
      </c>
      <c r="I387" s="4">
        <f>sales_report[[#This Row],[SELLING PRICE]]*sales_report[[#This Row],[QTY]]</f>
        <v>280.44</v>
      </c>
      <c r="J387" s="4">
        <f>sales_report[[#This Row],[SELLING VALUE]]-sales_report[[#This Row],[BUYING VALUE]]</f>
        <v>34.44</v>
      </c>
      <c r="K387" s="4">
        <f>sales_report[[#This Row],[PROFIT]]/sales_report[[#This Row],[QTY]]</f>
        <v>17.22</v>
      </c>
    </row>
    <row r="388" spans="1:11" x14ac:dyDescent="0.3">
      <c r="A388" s="6">
        <f t="shared" si="0"/>
        <v>45335</v>
      </c>
      <c r="B388" t="s">
        <v>113</v>
      </c>
      <c r="C388">
        <v>11</v>
      </c>
      <c r="D388" t="s">
        <v>122</v>
      </c>
      <c r="E388" t="s">
        <v>120</v>
      </c>
      <c r="F388" s="5">
        <f>INDEX(catalogue[BUYING PRICE],MATCH('Sales Report'!B388,catalogue[PRODUCT ID],0))</f>
        <v>12</v>
      </c>
      <c r="G388" s="4">
        <f>INDEX(catalogue[SELLING PRICE],MATCH(sales_report[[#This Row],[PRODUCT ID]],catalogue[PRODUCT ID],0))</f>
        <v>17.52</v>
      </c>
      <c r="H388" s="5">
        <f>sales_report[[#This Row],[BUYING PRICE]]*sales_report[[#This Row],[QTY]]</f>
        <v>132</v>
      </c>
      <c r="I388" s="4">
        <f>sales_report[[#This Row],[SELLING PRICE]]*sales_report[[#This Row],[QTY]]</f>
        <v>192.72</v>
      </c>
      <c r="J388" s="4">
        <f>sales_report[[#This Row],[SELLING VALUE]]-sales_report[[#This Row],[BUYING VALUE]]</f>
        <v>60.72</v>
      </c>
      <c r="K388" s="4">
        <f>sales_report[[#This Row],[PROFIT]]/sales_report[[#This Row],[QTY]]</f>
        <v>5.52</v>
      </c>
    </row>
    <row r="389" spans="1:11" x14ac:dyDescent="0.3">
      <c r="A389" s="6">
        <f t="shared" si="0"/>
        <v>45337</v>
      </c>
      <c r="B389" t="s">
        <v>94</v>
      </c>
      <c r="C389">
        <v>18</v>
      </c>
      <c r="D389" t="s">
        <v>120</v>
      </c>
      <c r="E389" t="s">
        <v>121</v>
      </c>
      <c r="F389" s="5">
        <f>INDEX(catalogue[BUYING PRICE],MATCH('Sales Report'!B389,catalogue[PRODUCT ID],0))</f>
        <v>44</v>
      </c>
      <c r="G389" s="4">
        <f>INDEX(catalogue[SELLING PRICE],MATCH(sales_report[[#This Row],[PRODUCT ID]],catalogue[PRODUCT ID],0))</f>
        <v>58.08</v>
      </c>
      <c r="H389" s="5">
        <f>sales_report[[#This Row],[BUYING PRICE]]*sales_report[[#This Row],[QTY]]</f>
        <v>792</v>
      </c>
      <c r="I389" s="4">
        <f>sales_report[[#This Row],[SELLING PRICE]]*sales_report[[#This Row],[QTY]]</f>
        <v>1045.44</v>
      </c>
      <c r="J389" s="4">
        <f>sales_report[[#This Row],[SELLING VALUE]]-sales_report[[#This Row],[BUYING VALUE]]</f>
        <v>253.44000000000005</v>
      </c>
      <c r="K389" s="4">
        <f>sales_report[[#This Row],[PROFIT]]/sales_report[[#This Row],[QTY]]</f>
        <v>14.080000000000004</v>
      </c>
    </row>
    <row r="390" spans="1:11" x14ac:dyDescent="0.3">
      <c r="A390" s="6">
        <f t="shared" si="0"/>
        <v>45339</v>
      </c>
      <c r="B390" t="s">
        <v>23</v>
      </c>
      <c r="C390">
        <v>10</v>
      </c>
      <c r="D390" t="s">
        <v>119</v>
      </c>
      <c r="E390" t="s">
        <v>120</v>
      </c>
      <c r="F390" s="5">
        <f>INDEX(catalogue[BUYING PRICE],MATCH('Sales Report'!B390,catalogue[PRODUCT ID],0))</f>
        <v>10</v>
      </c>
      <c r="G390" s="4">
        <f>INDEX(catalogue[SELLING PRICE],MATCH(sales_report[[#This Row],[PRODUCT ID]],catalogue[PRODUCT ID],0))</f>
        <v>11.2</v>
      </c>
      <c r="H390" s="5">
        <f>sales_report[[#This Row],[BUYING PRICE]]*sales_report[[#This Row],[QTY]]</f>
        <v>100</v>
      </c>
      <c r="I390" s="4">
        <f>sales_report[[#This Row],[SELLING PRICE]]*sales_report[[#This Row],[QTY]]</f>
        <v>112</v>
      </c>
      <c r="J390" s="4">
        <f>sales_report[[#This Row],[SELLING VALUE]]-sales_report[[#This Row],[BUYING VALUE]]</f>
        <v>12</v>
      </c>
      <c r="K390" s="4">
        <f>sales_report[[#This Row],[PROFIT]]/sales_report[[#This Row],[QTY]]</f>
        <v>1.2</v>
      </c>
    </row>
    <row r="391" spans="1:11" x14ac:dyDescent="0.3">
      <c r="A391" s="6">
        <f t="shared" si="0"/>
        <v>45341</v>
      </c>
      <c r="B391" t="s">
        <v>105</v>
      </c>
      <c r="C391">
        <v>14</v>
      </c>
      <c r="D391" t="s">
        <v>119</v>
      </c>
      <c r="E391" t="s">
        <v>121</v>
      </c>
      <c r="F391" s="5">
        <f>INDEX(catalogue[BUYING PRICE],MATCH('Sales Report'!B391,catalogue[PRODUCT ID],0))</f>
        <v>16</v>
      </c>
      <c r="G391" s="4">
        <f>INDEX(catalogue[SELLING PRICE],MATCH(sales_report[[#This Row],[PRODUCT ID]],catalogue[PRODUCT ID],0))</f>
        <v>26.4</v>
      </c>
      <c r="H391" s="5">
        <f>sales_report[[#This Row],[BUYING PRICE]]*sales_report[[#This Row],[QTY]]</f>
        <v>224</v>
      </c>
      <c r="I391" s="4">
        <f>sales_report[[#This Row],[SELLING PRICE]]*sales_report[[#This Row],[QTY]]</f>
        <v>369.59999999999997</v>
      </c>
      <c r="J391" s="4">
        <f>sales_report[[#This Row],[SELLING VALUE]]-sales_report[[#This Row],[BUYING VALUE]]</f>
        <v>145.59999999999997</v>
      </c>
      <c r="K391" s="4">
        <f>sales_report[[#This Row],[PROFIT]]/sales_report[[#This Row],[QTY]]</f>
        <v>10.399999999999997</v>
      </c>
    </row>
    <row r="392" spans="1:11" x14ac:dyDescent="0.3">
      <c r="A392" s="6">
        <f t="shared" si="0"/>
        <v>45343</v>
      </c>
      <c r="B392" t="s">
        <v>67</v>
      </c>
      <c r="C392">
        <v>10</v>
      </c>
      <c r="D392" t="s">
        <v>120</v>
      </c>
      <c r="E392" t="s">
        <v>120</v>
      </c>
      <c r="F392" s="5">
        <f>INDEX(catalogue[BUYING PRICE],MATCH('Sales Report'!B392,catalogue[PRODUCT ID],0))</f>
        <v>44</v>
      </c>
      <c r="G392" s="4">
        <f>INDEX(catalogue[SELLING PRICE],MATCH(sales_report[[#This Row],[PRODUCT ID]],catalogue[PRODUCT ID],0))</f>
        <v>48.4</v>
      </c>
      <c r="H392" s="5">
        <f>sales_report[[#This Row],[BUYING PRICE]]*sales_report[[#This Row],[QTY]]</f>
        <v>440</v>
      </c>
      <c r="I392" s="4">
        <f>sales_report[[#This Row],[SELLING PRICE]]*sales_report[[#This Row],[QTY]]</f>
        <v>484</v>
      </c>
      <c r="J392" s="4">
        <f>sales_report[[#This Row],[SELLING VALUE]]-sales_report[[#This Row],[BUYING VALUE]]</f>
        <v>44</v>
      </c>
      <c r="K392" s="4">
        <f>sales_report[[#This Row],[PROFIT]]/sales_report[[#This Row],[QTY]]</f>
        <v>4.4000000000000004</v>
      </c>
    </row>
    <row r="393" spans="1:11" x14ac:dyDescent="0.3">
      <c r="A393" s="6">
        <f t="shared" si="0"/>
        <v>45345</v>
      </c>
      <c r="B393" t="s">
        <v>73</v>
      </c>
      <c r="C393">
        <v>16</v>
      </c>
      <c r="D393" t="s">
        <v>119</v>
      </c>
      <c r="E393" t="s">
        <v>121</v>
      </c>
      <c r="F393" s="5">
        <f>INDEX(catalogue[BUYING PRICE],MATCH('Sales Report'!B393,catalogue[PRODUCT ID],0))</f>
        <v>124</v>
      </c>
      <c r="G393" s="4">
        <f>INDEX(catalogue[SELLING PRICE],MATCH(sales_report[[#This Row],[PRODUCT ID]],catalogue[PRODUCT ID],0))</f>
        <v>163.68</v>
      </c>
      <c r="H393" s="5">
        <f>sales_report[[#This Row],[BUYING PRICE]]*sales_report[[#This Row],[QTY]]</f>
        <v>1984</v>
      </c>
      <c r="I393" s="4">
        <f>sales_report[[#This Row],[SELLING PRICE]]*sales_report[[#This Row],[QTY]]</f>
        <v>2618.88</v>
      </c>
      <c r="J393" s="4">
        <f>sales_report[[#This Row],[SELLING VALUE]]-sales_report[[#This Row],[BUYING VALUE]]</f>
        <v>634.88000000000011</v>
      </c>
      <c r="K393" s="4">
        <f>sales_report[[#This Row],[PROFIT]]/sales_report[[#This Row],[QTY]]</f>
        <v>39.680000000000007</v>
      </c>
    </row>
    <row r="394" spans="1:11" x14ac:dyDescent="0.3">
      <c r="A394" s="6">
        <f t="shared" si="0"/>
        <v>45347</v>
      </c>
      <c r="B394" t="s">
        <v>80</v>
      </c>
      <c r="C394">
        <v>14</v>
      </c>
      <c r="D394" t="s">
        <v>119</v>
      </c>
      <c r="E394" t="s">
        <v>121</v>
      </c>
      <c r="F394" s="5">
        <f>INDEX(catalogue[BUYING PRICE],MATCH('Sales Report'!B394,catalogue[PRODUCT ID],0))</f>
        <v>10</v>
      </c>
      <c r="G394" s="4">
        <f>INDEX(catalogue[SELLING PRICE],MATCH(sales_report[[#This Row],[PRODUCT ID]],catalogue[PRODUCT ID],0))</f>
        <v>11.3</v>
      </c>
      <c r="H394" s="5">
        <f>sales_report[[#This Row],[BUYING PRICE]]*sales_report[[#This Row],[QTY]]</f>
        <v>140</v>
      </c>
      <c r="I394" s="4">
        <f>sales_report[[#This Row],[SELLING PRICE]]*sales_report[[#This Row],[QTY]]</f>
        <v>158.20000000000002</v>
      </c>
      <c r="J394" s="4">
        <f>sales_report[[#This Row],[SELLING VALUE]]-sales_report[[#This Row],[BUYING VALUE]]</f>
        <v>18.200000000000017</v>
      </c>
      <c r="K394" s="4">
        <f>sales_report[[#This Row],[PROFIT]]/sales_report[[#This Row],[QTY]]</f>
        <v>1.3000000000000012</v>
      </c>
    </row>
    <row r="395" spans="1:11" x14ac:dyDescent="0.3">
      <c r="A395" s="6">
        <f t="shared" si="0"/>
        <v>45349</v>
      </c>
      <c r="B395" t="s">
        <v>57</v>
      </c>
      <c r="C395">
        <v>17</v>
      </c>
      <c r="D395" t="s">
        <v>120</v>
      </c>
      <c r="E395" t="s">
        <v>120</v>
      </c>
      <c r="F395" s="5">
        <f>INDEX(catalogue[BUYING PRICE],MATCH('Sales Report'!B395,catalogue[PRODUCT ID],0))</f>
        <v>123</v>
      </c>
      <c r="G395" s="4">
        <f>INDEX(catalogue[SELLING PRICE],MATCH(sales_report[[#This Row],[PRODUCT ID]],catalogue[PRODUCT ID],0))</f>
        <v>140.22</v>
      </c>
      <c r="H395" s="5">
        <f>sales_report[[#This Row],[BUYING PRICE]]*sales_report[[#This Row],[QTY]]</f>
        <v>2091</v>
      </c>
      <c r="I395" s="4">
        <f>sales_report[[#This Row],[SELLING PRICE]]*sales_report[[#This Row],[QTY]]</f>
        <v>2383.7399999999998</v>
      </c>
      <c r="J395" s="4">
        <f>sales_report[[#This Row],[SELLING VALUE]]-sales_report[[#This Row],[BUYING VALUE]]</f>
        <v>292.73999999999978</v>
      </c>
      <c r="K395" s="4">
        <f>sales_report[[#This Row],[PROFIT]]/sales_report[[#This Row],[QTY]]</f>
        <v>17.219999999999988</v>
      </c>
    </row>
    <row r="396" spans="1:11" x14ac:dyDescent="0.3">
      <c r="A396" s="6">
        <f t="shared" si="0"/>
        <v>45351</v>
      </c>
      <c r="B396" t="s">
        <v>34</v>
      </c>
      <c r="C396">
        <v>10</v>
      </c>
      <c r="D396" t="s">
        <v>122</v>
      </c>
      <c r="E396" t="s">
        <v>121</v>
      </c>
      <c r="F396" s="5">
        <f>INDEX(catalogue[BUYING PRICE],MATCH('Sales Report'!B396,catalogue[PRODUCT ID],0))</f>
        <v>12</v>
      </c>
      <c r="G396" s="4">
        <f>INDEX(catalogue[SELLING PRICE],MATCH(sales_report[[#This Row],[PRODUCT ID]],catalogue[PRODUCT ID],0))</f>
        <v>13.44</v>
      </c>
      <c r="H396" s="5">
        <f>sales_report[[#This Row],[BUYING PRICE]]*sales_report[[#This Row],[QTY]]</f>
        <v>120</v>
      </c>
      <c r="I396" s="4">
        <f>sales_report[[#This Row],[SELLING PRICE]]*sales_report[[#This Row],[QTY]]</f>
        <v>134.4</v>
      </c>
      <c r="J396" s="4">
        <f>sales_report[[#This Row],[SELLING VALUE]]-sales_report[[#This Row],[BUYING VALUE]]</f>
        <v>14.400000000000006</v>
      </c>
      <c r="K396" s="4">
        <f>sales_report[[#This Row],[PROFIT]]/sales_report[[#This Row],[QTY]]</f>
        <v>1.4400000000000006</v>
      </c>
    </row>
    <row r="397" spans="1:11" x14ac:dyDescent="0.3">
      <c r="A397" s="6">
        <f t="shared" si="0"/>
        <v>45353</v>
      </c>
      <c r="B397" t="s">
        <v>111</v>
      </c>
      <c r="C397">
        <v>8</v>
      </c>
      <c r="D397" t="s">
        <v>122</v>
      </c>
      <c r="E397" t="s">
        <v>121</v>
      </c>
      <c r="F397" s="5">
        <f>INDEX(catalogue[BUYING PRICE],MATCH('Sales Report'!B397,catalogue[PRODUCT ID],0))</f>
        <v>136</v>
      </c>
      <c r="G397" s="4">
        <f>INDEX(catalogue[SELLING PRICE],MATCH(sales_report[[#This Row],[PRODUCT ID]],catalogue[PRODUCT ID],0))</f>
        <v>183.6</v>
      </c>
      <c r="H397" s="5">
        <f>sales_report[[#This Row],[BUYING PRICE]]*sales_report[[#This Row],[QTY]]</f>
        <v>1088</v>
      </c>
      <c r="I397" s="4">
        <f>sales_report[[#This Row],[SELLING PRICE]]*sales_report[[#This Row],[QTY]]</f>
        <v>1468.8</v>
      </c>
      <c r="J397" s="4">
        <f>sales_report[[#This Row],[SELLING VALUE]]-sales_report[[#This Row],[BUYING VALUE]]</f>
        <v>380.79999999999995</v>
      </c>
      <c r="K397" s="4">
        <f>sales_report[[#This Row],[PROFIT]]/sales_report[[#This Row],[QTY]]</f>
        <v>47.599999999999994</v>
      </c>
    </row>
    <row r="398" spans="1:11" x14ac:dyDescent="0.3">
      <c r="A398" s="6">
        <f t="shared" si="0"/>
        <v>45355</v>
      </c>
      <c r="B398" t="s">
        <v>34</v>
      </c>
      <c r="C398">
        <v>12</v>
      </c>
      <c r="D398" t="s">
        <v>120</v>
      </c>
      <c r="E398" t="s">
        <v>120</v>
      </c>
      <c r="F398" s="5">
        <f>INDEX(catalogue[BUYING PRICE],MATCH('Sales Report'!B398,catalogue[PRODUCT ID],0))</f>
        <v>12</v>
      </c>
      <c r="G398" s="4">
        <f>INDEX(catalogue[SELLING PRICE],MATCH(sales_report[[#This Row],[PRODUCT ID]],catalogue[PRODUCT ID],0))</f>
        <v>13.44</v>
      </c>
      <c r="H398" s="5">
        <f>sales_report[[#This Row],[BUYING PRICE]]*sales_report[[#This Row],[QTY]]</f>
        <v>144</v>
      </c>
      <c r="I398" s="4">
        <f>sales_report[[#This Row],[SELLING PRICE]]*sales_report[[#This Row],[QTY]]</f>
        <v>161.28</v>
      </c>
      <c r="J398" s="4">
        <f>sales_report[[#This Row],[SELLING VALUE]]-sales_report[[#This Row],[BUYING VALUE]]</f>
        <v>17.28</v>
      </c>
      <c r="K398" s="4">
        <f>sales_report[[#This Row],[PROFIT]]/sales_report[[#This Row],[QTY]]</f>
        <v>1.4400000000000002</v>
      </c>
    </row>
    <row r="399" spans="1:11" x14ac:dyDescent="0.3">
      <c r="A399" s="6">
        <f t="shared" si="0"/>
        <v>45357</v>
      </c>
      <c r="B399" t="s">
        <v>107</v>
      </c>
      <c r="C399">
        <v>4</v>
      </c>
      <c r="D399" t="s">
        <v>119</v>
      </c>
      <c r="E399" t="s">
        <v>121</v>
      </c>
      <c r="F399" s="5">
        <f>INDEX(catalogue[BUYING PRICE],MATCH('Sales Report'!B399,catalogue[PRODUCT ID],0))</f>
        <v>10</v>
      </c>
      <c r="G399" s="4">
        <f>INDEX(catalogue[SELLING PRICE],MATCH(sales_report[[#This Row],[PRODUCT ID]],catalogue[PRODUCT ID],0))</f>
        <v>11.2</v>
      </c>
      <c r="H399" s="5">
        <f>sales_report[[#This Row],[BUYING PRICE]]*sales_report[[#This Row],[QTY]]</f>
        <v>40</v>
      </c>
      <c r="I399" s="4">
        <f>sales_report[[#This Row],[SELLING PRICE]]*sales_report[[#This Row],[QTY]]</f>
        <v>44.8</v>
      </c>
      <c r="J399" s="4">
        <f>sales_report[[#This Row],[SELLING VALUE]]-sales_report[[#This Row],[BUYING VALUE]]</f>
        <v>4.7999999999999972</v>
      </c>
      <c r="K399" s="4">
        <f>sales_report[[#This Row],[PROFIT]]/sales_report[[#This Row],[QTY]]</f>
        <v>1.1999999999999993</v>
      </c>
    </row>
    <row r="400" spans="1:11" x14ac:dyDescent="0.3">
      <c r="A400" s="6">
        <f t="shared" si="0"/>
        <v>45359</v>
      </c>
      <c r="B400" t="s">
        <v>25</v>
      </c>
      <c r="C400">
        <v>8</v>
      </c>
      <c r="D400" t="s">
        <v>119</v>
      </c>
      <c r="E400" t="s">
        <v>120</v>
      </c>
      <c r="F400" s="5">
        <f>INDEX(catalogue[BUYING PRICE],MATCH('Sales Report'!B400,catalogue[PRODUCT ID],0))</f>
        <v>16</v>
      </c>
      <c r="G400" s="4">
        <f>INDEX(catalogue[SELLING PRICE],MATCH(sales_report[[#This Row],[PRODUCT ID]],catalogue[PRODUCT ID],0))</f>
        <v>17.600000000000001</v>
      </c>
      <c r="H400" s="5">
        <f>sales_report[[#This Row],[BUYING PRICE]]*sales_report[[#This Row],[QTY]]</f>
        <v>128</v>
      </c>
      <c r="I400" s="4">
        <f>sales_report[[#This Row],[SELLING PRICE]]*sales_report[[#This Row],[QTY]]</f>
        <v>140.80000000000001</v>
      </c>
      <c r="J400" s="4">
        <f>sales_report[[#This Row],[SELLING VALUE]]-sales_report[[#This Row],[BUYING VALUE]]</f>
        <v>12.800000000000011</v>
      </c>
      <c r="K400" s="4">
        <f>sales_report[[#This Row],[PROFIT]]/sales_report[[#This Row],[QTY]]</f>
        <v>1.6000000000000014</v>
      </c>
    </row>
    <row r="401" spans="1:11" x14ac:dyDescent="0.3">
      <c r="A401" s="6">
        <f t="shared" si="0"/>
        <v>45361</v>
      </c>
      <c r="B401" t="s">
        <v>92</v>
      </c>
      <c r="C401">
        <v>4</v>
      </c>
      <c r="D401" t="s">
        <v>120</v>
      </c>
      <c r="E401" t="s">
        <v>121</v>
      </c>
      <c r="F401" s="5">
        <f>INDEX(catalogue[BUYING PRICE],MATCH('Sales Report'!B401,catalogue[PRODUCT ID],0))</f>
        <v>105</v>
      </c>
      <c r="G401" s="4">
        <f>INDEX(catalogue[SELLING PRICE],MATCH(sales_report[[#This Row],[PRODUCT ID]],catalogue[PRODUCT ID],0))</f>
        <v>153.30000000000001</v>
      </c>
      <c r="H401" s="5">
        <f>sales_report[[#This Row],[BUYING PRICE]]*sales_report[[#This Row],[QTY]]</f>
        <v>420</v>
      </c>
      <c r="I401" s="4">
        <f>sales_report[[#This Row],[SELLING PRICE]]*sales_report[[#This Row],[QTY]]</f>
        <v>613.20000000000005</v>
      </c>
      <c r="J401" s="4">
        <f>sales_report[[#This Row],[SELLING VALUE]]-sales_report[[#This Row],[BUYING VALUE]]</f>
        <v>193.20000000000005</v>
      </c>
      <c r="K401" s="4">
        <f>sales_report[[#This Row],[PROFIT]]/sales_report[[#This Row],[QTY]]</f>
        <v>48.300000000000011</v>
      </c>
    </row>
    <row r="402" spans="1:11" x14ac:dyDescent="0.3">
      <c r="A402" s="6">
        <f t="shared" si="0"/>
        <v>45363</v>
      </c>
      <c r="B402" t="s">
        <v>18</v>
      </c>
      <c r="C402">
        <v>19</v>
      </c>
      <c r="D402" t="s">
        <v>119</v>
      </c>
      <c r="E402" t="s">
        <v>120</v>
      </c>
      <c r="F402" s="5">
        <f>INDEX(catalogue[BUYING PRICE],MATCH('Sales Report'!B402,catalogue[PRODUCT ID],0))</f>
        <v>133</v>
      </c>
      <c r="G402" s="4">
        <f>INDEX(catalogue[SELLING PRICE],MATCH(sales_report[[#This Row],[PRODUCT ID]],catalogue[PRODUCT ID],0))</f>
        <v>187.53</v>
      </c>
      <c r="H402" s="5">
        <f>sales_report[[#This Row],[BUYING PRICE]]*sales_report[[#This Row],[QTY]]</f>
        <v>2527</v>
      </c>
      <c r="I402" s="4">
        <f>sales_report[[#This Row],[SELLING PRICE]]*sales_report[[#This Row],[QTY]]</f>
        <v>3563.07</v>
      </c>
      <c r="J402" s="4">
        <f>sales_report[[#This Row],[SELLING VALUE]]-sales_report[[#This Row],[BUYING VALUE]]</f>
        <v>1036.0700000000002</v>
      </c>
      <c r="K402" s="4">
        <f>sales_report[[#This Row],[PROFIT]]/sales_report[[#This Row],[QTY]]</f>
        <v>54.530000000000008</v>
      </c>
    </row>
    <row r="403" spans="1:11" x14ac:dyDescent="0.3">
      <c r="A403" s="6">
        <f t="shared" si="0"/>
        <v>45365</v>
      </c>
      <c r="B403" t="s">
        <v>52</v>
      </c>
      <c r="C403">
        <v>3</v>
      </c>
      <c r="D403" t="s">
        <v>119</v>
      </c>
      <c r="E403" t="s">
        <v>121</v>
      </c>
      <c r="F403" s="5">
        <f>INDEX(catalogue[BUYING PRICE],MATCH('Sales Report'!B403,catalogue[PRODUCT ID],0))</f>
        <v>16</v>
      </c>
      <c r="G403" s="4">
        <f>INDEX(catalogue[SELLING PRICE],MATCH(sales_report[[#This Row],[PRODUCT ID]],catalogue[PRODUCT ID],0))</f>
        <v>21.12</v>
      </c>
      <c r="H403" s="5">
        <f>sales_report[[#This Row],[BUYING PRICE]]*sales_report[[#This Row],[QTY]]</f>
        <v>48</v>
      </c>
      <c r="I403" s="4">
        <f>sales_report[[#This Row],[SELLING PRICE]]*sales_report[[#This Row],[QTY]]</f>
        <v>63.36</v>
      </c>
      <c r="J403" s="4">
        <f>sales_report[[#This Row],[SELLING VALUE]]-sales_report[[#This Row],[BUYING VALUE]]</f>
        <v>15.36</v>
      </c>
      <c r="K403" s="4">
        <f>sales_report[[#This Row],[PROFIT]]/sales_report[[#This Row],[QTY]]</f>
        <v>5.12</v>
      </c>
    </row>
    <row r="404" spans="1:11" x14ac:dyDescent="0.3">
      <c r="A404" s="6">
        <f t="shared" si="0"/>
        <v>45367</v>
      </c>
      <c r="B404" t="s">
        <v>73</v>
      </c>
      <c r="C404">
        <v>14</v>
      </c>
      <c r="D404" t="s">
        <v>120</v>
      </c>
      <c r="E404" t="s">
        <v>121</v>
      </c>
      <c r="F404" s="5">
        <f>INDEX(catalogue[BUYING PRICE],MATCH('Sales Report'!B404,catalogue[PRODUCT ID],0))</f>
        <v>124</v>
      </c>
      <c r="G404" s="4">
        <f>INDEX(catalogue[SELLING PRICE],MATCH(sales_report[[#This Row],[PRODUCT ID]],catalogue[PRODUCT ID],0))</f>
        <v>163.68</v>
      </c>
      <c r="H404" s="5">
        <f>sales_report[[#This Row],[BUYING PRICE]]*sales_report[[#This Row],[QTY]]</f>
        <v>1736</v>
      </c>
      <c r="I404" s="4">
        <f>sales_report[[#This Row],[SELLING PRICE]]*sales_report[[#This Row],[QTY]]</f>
        <v>2291.52</v>
      </c>
      <c r="J404" s="4">
        <f>sales_report[[#This Row],[SELLING VALUE]]-sales_report[[#This Row],[BUYING VALUE]]</f>
        <v>555.52</v>
      </c>
      <c r="K404" s="4">
        <f>sales_report[[#This Row],[PROFIT]]/sales_report[[#This Row],[QTY]]</f>
        <v>39.68</v>
      </c>
    </row>
    <row r="405" spans="1:11" x14ac:dyDescent="0.3">
      <c r="A405" s="6">
        <f t="shared" si="0"/>
        <v>45369</v>
      </c>
      <c r="B405" t="s">
        <v>38</v>
      </c>
      <c r="C405">
        <v>2</v>
      </c>
      <c r="D405" t="s">
        <v>122</v>
      </c>
      <c r="E405" t="s">
        <v>120</v>
      </c>
      <c r="F405" s="5">
        <f>INDEX(catalogue[BUYING PRICE],MATCH('Sales Report'!B405,catalogue[PRODUCT ID],0))</f>
        <v>98</v>
      </c>
      <c r="G405" s="4">
        <f>INDEX(catalogue[SELLING PRICE],MATCH(sales_report[[#This Row],[PRODUCT ID]],catalogue[PRODUCT ID],0))</f>
        <v>110.74</v>
      </c>
      <c r="H405" s="5">
        <f>sales_report[[#This Row],[BUYING PRICE]]*sales_report[[#This Row],[QTY]]</f>
        <v>196</v>
      </c>
      <c r="I405" s="4">
        <f>sales_report[[#This Row],[SELLING PRICE]]*sales_report[[#This Row],[QTY]]</f>
        <v>221.48</v>
      </c>
      <c r="J405" s="4">
        <f>sales_report[[#This Row],[SELLING VALUE]]-sales_report[[#This Row],[BUYING VALUE]]</f>
        <v>25.47999999999999</v>
      </c>
      <c r="K405" s="4">
        <f>sales_report[[#This Row],[PROFIT]]/sales_report[[#This Row],[QTY]]</f>
        <v>12.739999999999995</v>
      </c>
    </row>
    <row r="406" spans="1:11" x14ac:dyDescent="0.3">
      <c r="A406" s="6">
        <f t="shared" si="0"/>
        <v>45371</v>
      </c>
      <c r="B406" t="s">
        <v>25</v>
      </c>
      <c r="C406">
        <v>7</v>
      </c>
      <c r="D406" t="s">
        <v>122</v>
      </c>
      <c r="E406" t="s">
        <v>121</v>
      </c>
      <c r="F406" s="5">
        <f>INDEX(catalogue[BUYING PRICE],MATCH('Sales Report'!B406,catalogue[PRODUCT ID],0))</f>
        <v>16</v>
      </c>
      <c r="G406" s="4">
        <f>INDEX(catalogue[SELLING PRICE],MATCH(sales_report[[#This Row],[PRODUCT ID]],catalogue[PRODUCT ID],0))</f>
        <v>17.600000000000001</v>
      </c>
      <c r="H406" s="5">
        <f>sales_report[[#This Row],[BUYING PRICE]]*sales_report[[#This Row],[QTY]]</f>
        <v>112</v>
      </c>
      <c r="I406" s="4">
        <f>sales_report[[#This Row],[SELLING PRICE]]*sales_report[[#This Row],[QTY]]</f>
        <v>123.20000000000002</v>
      </c>
      <c r="J406" s="4">
        <f>sales_report[[#This Row],[SELLING VALUE]]-sales_report[[#This Row],[BUYING VALUE]]</f>
        <v>11.200000000000017</v>
      </c>
      <c r="K406" s="4">
        <f>sales_report[[#This Row],[PROFIT]]/sales_report[[#This Row],[QTY]]</f>
        <v>1.6000000000000025</v>
      </c>
    </row>
    <row r="407" spans="1:11" x14ac:dyDescent="0.3">
      <c r="A407" s="6">
        <f t="shared" si="0"/>
        <v>45373</v>
      </c>
      <c r="B407" t="s">
        <v>12</v>
      </c>
      <c r="C407">
        <v>4</v>
      </c>
      <c r="D407" t="s">
        <v>120</v>
      </c>
      <c r="E407" t="s">
        <v>121</v>
      </c>
      <c r="F407" s="5">
        <f>INDEX(catalogue[BUYING PRICE],MATCH('Sales Report'!B407,catalogue[PRODUCT ID],0))</f>
        <v>44</v>
      </c>
      <c r="G407" s="4">
        <f>INDEX(catalogue[SELLING PRICE],MATCH(sales_report[[#This Row],[PRODUCT ID]],catalogue[PRODUCT ID],0))</f>
        <v>50.16</v>
      </c>
      <c r="H407" s="5">
        <f>sales_report[[#This Row],[BUYING PRICE]]*sales_report[[#This Row],[QTY]]</f>
        <v>176</v>
      </c>
      <c r="I407" s="4">
        <f>sales_report[[#This Row],[SELLING PRICE]]*sales_report[[#This Row],[QTY]]</f>
        <v>200.64</v>
      </c>
      <c r="J407" s="4">
        <f>sales_report[[#This Row],[SELLING VALUE]]-sales_report[[#This Row],[BUYING VALUE]]</f>
        <v>24.639999999999986</v>
      </c>
      <c r="K407" s="4">
        <f>sales_report[[#This Row],[PROFIT]]/sales_report[[#This Row],[QTY]]</f>
        <v>6.1599999999999966</v>
      </c>
    </row>
    <row r="408" spans="1:11" x14ac:dyDescent="0.3">
      <c r="A408" s="6">
        <f t="shared" si="0"/>
        <v>45375</v>
      </c>
      <c r="B408" t="s">
        <v>46</v>
      </c>
      <c r="C408">
        <v>20</v>
      </c>
      <c r="D408" t="s">
        <v>119</v>
      </c>
      <c r="E408" t="s">
        <v>120</v>
      </c>
      <c r="F408" s="5">
        <f>INDEX(catalogue[BUYING PRICE],MATCH('Sales Report'!B408,catalogue[PRODUCT ID],0))</f>
        <v>133</v>
      </c>
      <c r="G408" s="4">
        <f>INDEX(catalogue[SELLING PRICE],MATCH(sales_report[[#This Row],[PRODUCT ID]],catalogue[PRODUCT ID],0))</f>
        <v>146.30000000000001</v>
      </c>
      <c r="H408" s="5">
        <f>sales_report[[#This Row],[BUYING PRICE]]*sales_report[[#This Row],[QTY]]</f>
        <v>2660</v>
      </c>
      <c r="I408" s="4">
        <f>sales_report[[#This Row],[SELLING PRICE]]*sales_report[[#This Row],[QTY]]</f>
        <v>2926</v>
      </c>
      <c r="J408" s="4">
        <f>sales_report[[#This Row],[SELLING VALUE]]-sales_report[[#This Row],[BUYING VALUE]]</f>
        <v>266</v>
      </c>
      <c r="K408" s="4">
        <f>sales_report[[#This Row],[PROFIT]]/sales_report[[#This Row],[QTY]]</f>
        <v>13.3</v>
      </c>
    </row>
    <row r="409" spans="1:11" x14ac:dyDescent="0.3">
      <c r="A409" s="6">
        <f t="shared" si="0"/>
        <v>45377</v>
      </c>
      <c r="B409" t="s">
        <v>82</v>
      </c>
      <c r="C409">
        <v>15</v>
      </c>
      <c r="D409" t="s">
        <v>119</v>
      </c>
      <c r="E409" t="s">
        <v>121</v>
      </c>
      <c r="F409" s="5">
        <f>INDEX(catalogue[BUYING PRICE],MATCH('Sales Report'!B409,catalogue[PRODUCT ID],0))</f>
        <v>123</v>
      </c>
      <c r="G409" s="4">
        <f>INDEX(catalogue[SELLING PRICE],MATCH(sales_report[[#This Row],[PRODUCT ID]],catalogue[PRODUCT ID],0))</f>
        <v>173.43</v>
      </c>
      <c r="H409" s="5">
        <f>sales_report[[#This Row],[BUYING PRICE]]*sales_report[[#This Row],[QTY]]</f>
        <v>1845</v>
      </c>
      <c r="I409" s="4">
        <f>sales_report[[#This Row],[SELLING PRICE]]*sales_report[[#This Row],[QTY]]</f>
        <v>2601.4500000000003</v>
      </c>
      <c r="J409" s="4">
        <f>sales_report[[#This Row],[SELLING VALUE]]-sales_report[[#This Row],[BUYING VALUE]]</f>
        <v>756.45000000000027</v>
      </c>
      <c r="K409" s="4">
        <f>sales_report[[#This Row],[PROFIT]]/sales_report[[#This Row],[QTY]]</f>
        <v>50.430000000000021</v>
      </c>
    </row>
    <row r="410" spans="1:11" x14ac:dyDescent="0.3">
      <c r="A410" s="6">
        <f t="shared" si="0"/>
        <v>45379</v>
      </c>
      <c r="B410" t="s">
        <v>42</v>
      </c>
      <c r="C410">
        <v>2</v>
      </c>
      <c r="D410" t="s">
        <v>120</v>
      </c>
      <c r="E410" t="s">
        <v>120</v>
      </c>
      <c r="F410" s="5">
        <f>INDEX(catalogue[BUYING PRICE],MATCH('Sales Report'!B410,catalogue[PRODUCT ID],0))</f>
        <v>44</v>
      </c>
      <c r="G410" s="4">
        <f>INDEX(catalogue[SELLING PRICE],MATCH(sales_report[[#This Row],[PRODUCT ID]],catalogue[PRODUCT ID],0))</f>
        <v>72.599999999999994</v>
      </c>
      <c r="H410" s="5">
        <f>sales_report[[#This Row],[BUYING PRICE]]*sales_report[[#This Row],[QTY]]</f>
        <v>88</v>
      </c>
      <c r="I410" s="4">
        <f>sales_report[[#This Row],[SELLING PRICE]]*sales_report[[#This Row],[QTY]]</f>
        <v>145.19999999999999</v>
      </c>
      <c r="J410" s="4">
        <f>sales_report[[#This Row],[SELLING VALUE]]-sales_report[[#This Row],[BUYING VALUE]]</f>
        <v>57.199999999999989</v>
      </c>
      <c r="K410" s="4">
        <f>sales_report[[#This Row],[PROFIT]]/sales_report[[#This Row],[QTY]]</f>
        <v>28.599999999999994</v>
      </c>
    </row>
    <row r="411" spans="1:11" x14ac:dyDescent="0.3">
      <c r="A411" s="6">
        <f t="shared" si="0"/>
        <v>45381</v>
      </c>
      <c r="B411" t="s">
        <v>73</v>
      </c>
      <c r="C411">
        <v>9</v>
      </c>
      <c r="D411" t="s">
        <v>119</v>
      </c>
      <c r="E411" t="s">
        <v>121</v>
      </c>
      <c r="F411" s="5">
        <f>INDEX(catalogue[BUYING PRICE],MATCH('Sales Report'!B411,catalogue[PRODUCT ID],0))</f>
        <v>124</v>
      </c>
      <c r="G411" s="4">
        <f>INDEX(catalogue[SELLING PRICE],MATCH(sales_report[[#This Row],[PRODUCT ID]],catalogue[PRODUCT ID],0))</f>
        <v>163.68</v>
      </c>
      <c r="H411" s="5">
        <f>sales_report[[#This Row],[BUYING PRICE]]*sales_report[[#This Row],[QTY]]</f>
        <v>1116</v>
      </c>
      <c r="I411" s="4">
        <f>sales_report[[#This Row],[SELLING PRICE]]*sales_report[[#This Row],[QTY]]</f>
        <v>1473.1200000000001</v>
      </c>
      <c r="J411" s="4">
        <f>sales_report[[#This Row],[SELLING VALUE]]-sales_report[[#This Row],[BUYING VALUE]]</f>
        <v>357.12000000000012</v>
      </c>
      <c r="K411" s="4">
        <f>sales_report[[#This Row],[PROFIT]]/sales_report[[#This Row],[QTY]]</f>
        <v>39.680000000000014</v>
      </c>
    </row>
    <row r="412" spans="1:11" x14ac:dyDescent="0.3">
      <c r="A412" s="6">
        <f t="shared" si="0"/>
        <v>45383</v>
      </c>
      <c r="B412" t="s">
        <v>10</v>
      </c>
      <c r="C412">
        <v>6</v>
      </c>
      <c r="D412" t="s">
        <v>119</v>
      </c>
      <c r="E412" t="s">
        <v>120</v>
      </c>
      <c r="F412" s="5">
        <f>INDEX(catalogue[BUYING PRICE],MATCH('Sales Report'!B412,catalogue[PRODUCT ID],0))</f>
        <v>105</v>
      </c>
      <c r="G412" s="4">
        <f>INDEX(catalogue[SELLING PRICE],MATCH(sales_report[[#This Row],[PRODUCT ID]],catalogue[PRODUCT ID],0))</f>
        <v>117.6</v>
      </c>
      <c r="H412" s="5">
        <f>sales_report[[#This Row],[BUYING PRICE]]*sales_report[[#This Row],[QTY]]</f>
        <v>630</v>
      </c>
      <c r="I412" s="4">
        <f>sales_report[[#This Row],[SELLING PRICE]]*sales_report[[#This Row],[QTY]]</f>
        <v>705.59999999999991</v>
      </c>
      <c r="J412" s="4">
        <f>sales_report[[#This Row],[SELLING VALUE]]-sales_report[[#This Row],[BUYING VALUE]]</f>
        <v>75.599999999999909</v>
      </c>
      <c r="K412" s="4">
        <f>sales_report[[#This Row],[PROFIT]]/sales_report[[#This Row],[QTY]]</f>
        <v>12.599999999999985</v>
      </c>
    </row>
    <row r="413" spans="1:11" x14ac:dyDescent="0.3">
      <c r="A413" s="6">
        <f t="shared" si="0"/>
        <v>45385</v>
      </c>
      <c r="B413" t="s">
        <v>111</v>
      </c>
      <c r="C413">
        <v>8</v>
      </c>
      <c r="D413" t="s">
        <v>120</v>
      </c>
      <c r="E413" t="s">
        <v>121</v>
      </c>
      <c r="F413" s="5">
        <f>INDEX(catalogue[BUYING PRICE],MATCH('Sales Report'!B413,catalogue[PRODUCT ID],0))</f>
        <v>136</v>
      </c>
      <c r="G413" s="4">
        <f>INDEX(catalogue[SELLING PRICE],MATCH(sales_report[[#This Row],[PRODUCT ID]],catalogue[PRODUCT ID],0))</f>
        <v>183.6</v>
      </c>
      <c r="H413" s="5">
        <f>sales_report[[#This Row],[BUYING PRICE]]*sales_report[[#This Row],[QTY]]</f>
        <v>1088</v>
      </c>
      <c r="I413" s="4">
        <f>sales_report[[#This Row],[SELLING PRICE]]*sales_report[[#This Row],[QTY]]</f>
        <v>1468.8</v>
      </c>
      <c r="J413" s="4">
        <f>sales_report[[#This Row],[SELLING VALUE]]-sales_report[[#This Row],[BUYING VALUE]]</f>
        <v>380.79999999999995</v>
      </c>
      <c r="K413" s="4">
        <f>sales_report[[#This Row],[PROFIT]]/sales_report[[#This Row],[QTY]]</f>
        <v>47.599999999999994</v>
      </c>
    </row>
    <row r="414" spans="1:11" x14ac:dyDescent="0.3">
      <c r="A414" s="6">
        <f t="shared" si="0"/>
        <v>45387</v>
      </c>
      <c r="B414" t="s">
        <v>94</v>
      </c>
      <c r="C414">
        <v>12</v>
      </c>
      <c r="D414" t="s">
        <v>122</v>
      </c>
      <c r="E414" t="s">
        <v>121</v>
      </c>
      <c r="F414" s="5">
        <f>INDEX(catalogue[BUYING PRICE],MATCH('Sales Report'!B414,catalogue[PRODUCT ID],0))</f>
        <v>44</v>
      </c>
      <c r="G414" s="4">
        <f>INDEX(catalogue[SELLING PRICE],MATCH(sales_report[[#This Row],[PRODUCT ID]],catalogue[PRODUCT ID],0))</f>
        <v>58.08</v>
      </c>
      <c r="H414" s="5">
        <f>sales_report[[#This Row],[BUYING PRICE]]*sales_report[[#This Row],[QTY]]</f>
        <v>528</v>
      </c>
      <c r="I414" s="4">
        <f>sales_report[[#This Row],[SELLING PRICE]]*sales_report[[#This Row],[QTY]]</f>
        <v>696.96</v>
      </c>
      <c r="J414" s="4">
        <f>sales_report[[#This Row],[SELLING VALUE]]-sales_report[[#This Row],[BUYING VALUE]]</f>
        <v>168.96000000000004</v>
      </c>
      <c r="K414" s="4">
        <f>sales_report[[#This Row],[PROFIT]]/sales_report[[#This Row],[QTY]]</f>
        <v>14.080000000000004</v>
      </c>
    </row>
    <row r="415" spans="1:11" x14ac:dyDescent="0.3">
      <c r="A415" s="6">
        <f t="shared" si="0"/>
        <v>45389</v>
      </c>
      <c r="B415" t="s">
        <v>65</v>
      </c>
      <c r="C415">
        <v>13</v>
      </c>
      <c r="D415" t="s">
        <v>122</v>
      </c>
      <c r="E415" t="s">
        <v>120</v>
      </c>
      <c r="F415" s="5">
        <f>INDEX(catalogue[BUYING PRICE],MATCH('Sales Report'!B415,catalogue[PRODUCT ID],0))</f>
        <v>105</v>
      </c>
      <c r="G415" s="4">
        <f>INDEX(catalogue[SELLING PRICE],MATCH(sales_report[[#This Row],[PRODUCT ID]],catalogue[PRODUCT ID],0))</f>
        <v>117.6</v>
      </c>
      <c r="H415" s="5">
        <f>sales_report[[#This Row],[BUYING PRICE]]*sales_report[[#This Row],[QTY]]</f>
        <v>1365</v>
      </c>
      <c r="I415" s="4">
        <f>sales_report[[#This Row],[SELLING PRICE]]*sales_report[[#This Row],[QTY]]</f>
        <v>1528.8</v>
      </c>
      <c r="J415" s="4">
        <f>sales_report[[#This Row],[SELLING VALUE]]-sales_report[[#This Row],[BUYING VALUE]]</f>
        <v>163.79999999999995</v>
      </c>
      <c r="K415" s="4">
        <f>sales_report[[#This Row],[PROFIT]]/sales_report[[#This Row],[QTY]]</f>
        <v>12.599999999999996</v>
      </c>
    </row>
    <row r="416" spans="1:11" x14ac:dyDescent="0.3">
      <c r="A416" s="6">
        <f t="shared" si="0"/>
        <v>45391</v>
      </c>
      <c r="B416" t="s">
        <v>69</v>
      </c>
      <c r="C416">
        <v>14</v>
      </c>
      <c r="D416" t="s">
        <v>120</v>
      </c>
      <c r="E416" t="s">
        <v>121</v>
      </c>
      <c r="F416" s="5">
        <f>INDEX(catalogue[BUYING PRICE],MATCH('Sales Report'!B416,catalogue[PRODUCT ID],0))</f>
        <v>71</v>
      </c>
      <c r="G416" s="4">
        <f>INDEX(catalogue[SELLING PRICE],MATCH(sales_report[[#This Row],[PRODUCT ID]],catalogue[PRODUCT ID],0))</f>
        <v>95.85</v>
      </c>
      <c r="H416" s="5">
        <f>sales_report[[#This Row],[BUYING PRICE]]*sales_report[[#This Row],[QTY]]</f>
        <v>994</v>
      </c>
      <c r="I416" s="4">
        <f>sales_report[[#This Row],[SELLING PRICE]]*sales_report[[#This Row],[QTY]]</f>
        <v>1341.8999999999999</v>
      </c>
      <c r="J416" s="4">
        <f>sales_report[[#This Row],[SELLING VALUE]]-sales_report[[#This Row],[BUYING VALUE]]</f>
        <v>347.89999999999986</v>
      </c>
      <c r="K416" s="4">
        <f>sales_report[[#This Row],[PROFIT]]/sales_report[[#This Row],[QTY]]</f>
        <v>24.849999999999991</v>
      </c>
    </row>
    <row r="417" spans="1:11" x14ac:dyDescent="0.3">
      <c r="A417" s="6">
        <f t="shared" si="0"/>
        <v>45393</v>
      </c>
      <c r="B417" t="s">
        <v>20</v>
      </c>
      <c r="C417">
        <v>2</v>
      </c>
      <c r="D417" t="s">
        <v>119</v>
      </c>
      <c r="E417" t="s">
        <v>121</v>
      </c>
      <c r="F417" s="5">
        <f>INDEX(catalogue[BUYING PRICE],MATCH('Sales Report'!B417,catalogue[PRODUCT ID],0))</f>
        <v>124</v>
      </c>
      <c r="G417" s="4">
        <f>INDEX(catalogue[SELLING PRICE],MATCH(sales_report[[#This Row],[PRODUCT ID]],catalogue[PRODUCT ID],0))</f>
        <v>204.60000000000002</v>
      </c>
      <c r="H417" s="5">
        <f>sales_report[[#This Row],[BUYING PRICE]]*sales_report[[#This Row],[QTY]]</f>
        <v>248</v>
      </c>
      <c r="I417" s="4">
        <f>sales_report[[#This Row],[SELLING PRICE]]*sales_report[[#This Row],[QTY]]</f>
        <v>409.20000000000005</v>
      </c>
      <c r="J417" s="4">
        <f>sales_report[[#This Row],[SELLING VALUE]]-sales_report[[#This Row],[BUYING VALUE]]</f>
        <v>161.20000000000005</v>
      </c>
      <c r="K417" s="4">
        <f>sales_report[[#This Row],[PROFIT]]/sales_report[[#This Row],[QTY]]</f>
        <v>80.600000000000023</v>
      </c>
    </row>
    <row r="418" spans="1:11" x14ac:dyDescent="0.3">
      <c r="A418" s="6">
        <f t="shared" si="0"/>
        <v>45395</v>
      </c>
      <c r="B418" t="s">
        <v>78</v>
      </c>
      <c r="C418">
        <v>19</v>
      </c>
      <c r="D418" t="s">
        <v>119</v>
      </c>
      <c r="E418" t="s">
        <v>120</v>
      </c>
      <c r="F418" s="5">
        <f>INDEX(catalogue[BUYING PRICE],MATCH('Sales Report'!B418,catalogue[PRODUCT ID],0))</f>
        <v>16</v>
      </c>
      <c r="G418" s="4">
        <f>INDEX(catalogue[SELLING PRICE],MATCH(sales_report[[#This Row],[PRODUCT ID]],catalogue[PRODUCT ID],0))</f>
        <v>18.240000000000002</v>
      </c>
      <c r="H418" s="5">
        <f>sales_report[[#This Row],[BUYING PRICE]]*sales_report[[#This Row],[QTY]]</f>
        <v>304</v>
      </c>
      <c r="I418" s="4">
        <f>sales_report[[#This Row],[SELLING PRICE]]*sales_report[[#This Row],[QTY]]</f>
        <v>346.56000000000006</v>
      </c>
      <c r="J418" s="4">
        <f>sales_report[[#This Row],[SELLING VALUE]]-sales_report[[#This Row],[BUYING VALUE]]</f>
        <v>42.560000000000059</v>
      </c>
      <c r="K418" s="4">
        <f>sales_report[[#This Row],[PROFIT]]/sales_report[[#This Row],[QTY]]</f>
        <v>2.2400000000000033</v>
      </c>
    </row>
    <row r="419" spans="1:11" x14ac:dyDescent="0.3">
      <c r="A419" s="6">
        <f t="shared" si="0"/>
        <v>45397</v>
      </c>
      <c r="B419" t="s">
        <v>50</v>
      </c>
      <c r="C419">
        <v>19</v>
      </c>
      <c r="D419" t="s">
        <v>120</v>
      </c>
      <c r="E419" t="s">
        <v>121</v>
      </c>
      <c r="F419" s="5">
        <f>INDEX(catalogue[BUYING PRICE],MATCH('Sales Report'!B419,catalogue[PRODUCT ID],0))</f>
        <v>10</v>
      </c>
      <c r="G419" s="4">
        <f>INDEX(catalogue[SELLING PRICE],MATCH(sales_report[[#This Row],[PRODUCT ID]],catalogue[PRODUCT ID],0))</f>
        <v>14.600000000000001</v>
      </c>
      <c r="H419" s="5">
        <f>sales_report[[#This Row],[BUYING PRICE]]*sales_report[[#This Row],[QTY]]</f>
        <v>190</v>
      </c>
      <c r="I419" s="4">
        <f>sales_report[[#This Row],[SELLING PRICE]]*sales_report[[#This Row],[QTY]]</f>
        <v>277.40000000000003</v>
      </c>
      <c r="J419" s="4">
        <f>sales_report[[#This Row],[SELLING VALUE]]-sales_report[[#This Row],[BUYING VALUE]]</f>
        <v>87.400000000000034</v>
      </c>
      <c r="K419" s="4">
        <f>sales_report[[#This Row],[PROFIT]]/sales_report[[#This Row],[QTY]]</f>
        <v>4.6000000000000014</v>
      </c>
    </row>
    <row r="420" spans="1:11" x14ac:dyDescent="0.3">
      <c r="A420" s="6">
        <f t="shared" si="0"/>
        <v>45399</v>
      </c>
      <c r="B420" t="s">
        <v>20</v>
      </c>
      <c r="C420">
        <v>7</v>
      </c>
      <c r="D420" t="s">
        <v>119</v>
      </c>
      <c r="E420" t="s">
        <v>120</v>
      </c>
      <c r="F420" s="5">
        <f>INDEX(catalogue[BUYING PRICE],MATCH('Sales Report'!B420,catalogue[PRODUCT ID],0))</f>
        <v>124</v>
      </c>
      <c r="G420" s="4">
        <f>INDEX(catalogue[SELLING PRICE],MATCH(sales_report[[#This Row],[PRODUCT ID]],catalogue[PRODUCT ID],0))</f>
        <v>204.60000000000002</v>
      </c>
      <c r="H420" s="5">
        <f>sales_report[[#This Row],[BUYING PRICE]]*sales_report[[#This Row],[QTY]]</f>
        <v>868</v>
      </c>
      <c r="I420" s="4">
        <f>sales_report[[#This Row],[SELLING PRICE]]*sales_report[[#This Row],[QTY]]</f>
        <v>1432.2000000000003</v>
      </c>
      <c r="J420" s="4">
        <f>sales_report[[#This Row],[SELLING VALUE]]-sales_report[[#This Row],[BUYING VALUE]]</f>
        <v>564.20000000000027</v>
      </c>
      <c r="K420" s="4">
        <f>sales_report[[#This Row],[PROFIT]]/sales_report[[#This Row],[QTY]]</f>
        <v>80.600000000000037</v>
      </c>
    </row>
    <row r="421" spans="1:11" x14ac:dyDescent="0.3">
      <c r="A421" s="6">
        <f t="shared" si="0"/>
        <v>45401</v>
      </c>
      <c r="B421" t="s">
        <v>105</v>
      </c>
      <c r="C421">
        <v>14</v>
      </c>
      <c r="D421" t="s">
        <v>119</v>
      </c>
      <c r="E421" t="s">
        <v>121</v>
      </c>
      <c r="F421" s="5">
        <f>INDEX(catalogue[BUYING PRICE],MATCH('Sales Report'!B421,catalogue[PRODUCT ID],0))</f>
        <v>16</v>
      </c>
      <c r="G421" s="4">
        <f>INDEX(catalogue[SELLING PRICE],MATCH(sales_report[[#This Row],[PRODUCT ID]],catalogue[PRODUCT ID],0))</f>
        <v>26.4</v>
      </c>
      <c r="H421" s="5">
        <f>sales_report[[#This Row],[BUYING PRICE]]*sales_report[[#This Row],[QTY]]</f>
        <v>224</v>
      </c>
      <c r="I421" s="4">
        <f>sales_report[[#This Row],[SELLING PRICE]]*sales_report[[#This Row],[QTY]]</f>
        <v>369.59999999999997</v>
      </c>
      <c r="J421" s="4">
        <f>sales_report[[#This Row],[SELLING VALUE]]-sales_report[[#This Row],[BUYING VALUE]]</f>
        <v>145.59999999999997</v>
      </c>
      <c r="K421" s="4">
        <f>sales_report[[#This Row],[PROFIT]]/sales_report[[#This Row],[QTY]]</f>
        <v>10.399999999999997</v>
      </c>
    </row>
    <row r="422" spans="1:11" x14ac:dyDescent="0.3">
      <c r="A422" s="6">
        <f t="shared" si="0"/>
        <v>45403</v>
      </c>
      <c r="B422" t="s">
        <v>42</v>
      </c>
      <c r="C422">
        <v>7</v>
      </c>
      <c r="D422" t="s">
        <v>120</v>
      </c>
      <c r="E422" t="s">
        <v>120</v>
      </c>
      <c r="F422" s="5">
        <f>INDEX(catalogue[BUYING PRICE],MATCH('Sales Report'!B422,catalogue[PRODUCT ID],0))</f>
        <v>44</v>
      </c>
      <c r="G422" s="4">
        <f>INDEX(catalogue[SELLING PRICE],MATCH(sales_report[[#This Row],[PRODUCT ID]],catalogue[PRODUCT ID],0))</f>
        <v>72.599999999999994</v>
      </c>
      <c r="H422" s="5">
        <f>sales_report[[#This Row],[BUYING PRICE]]*sales_report[[#This Row],[QTY]]</f>
        <v>308</v>
      </c>
      <c r="I422" s="4">
        <f>sales_report[[#This Row],[SELLING PRICE]]*sales_report[[#This Row],[QTY]]</f>
        <v>508.19999999999993</v>
      </c>
      <c r="J422" s="4">
        <f>sales_report[[#This Row],[SELLING VALUE]]-sales_report[[#This Row],[BUYING VALUE]]</f>
        <v>200.19999999999993</v>
      </c>
      <c r="K422" s="4">
        <f>sales_report[[#This Row],[PROFIT]]/sales_report[[#This Row],[QTY]]</f>
        <v>28.599999999999991</v>
      </c>
    </row>
    <row r="423" spans="1:11" x14ac:dyDescent="0.3">
      <c r="A423" s="6">
        <f t="shared" si="0"/>
        <v>45405</v>
      </c>
      <c r="B423" t="s">
        <v>71</v>
      </c>
      <c r="C423">
        <v>10</v>
      </c>
      <c r="D423" t="s">
        <v>122</v>
      </c>
      <c r="E423" t="s">
        <v>121</v>
      </c>
      <c r="F423" s="5">
        <f>INDEX(catalogue[BUYING PRICE],MATCH('Sales Report'!B423,catalogue[PRODUCT ID],0))</f>
        <v>133</v>
      </c>
      <c r="G423" s="4">
        <f>INDEX(catalogue[SELLING PRICE],MATCH(sales_report[[#This Row],[PRODUCT ID]],catalogue[PRODUCT ID],0))</f>
        <v>194.18</v>
      </c>
      <c r="H423" s="5">
        <f>sales_report[[#This Row],[BUYING PRICE]]*sales_report[[#This Row],[QTY]]</f>
        <v>1330</v>
      </c>
      <c r="I423" s="4">
        <f>sales_report[[#This Row],[SELLING PRICE]]*sales_report[[#This Row],[QTY]]</f>
        <v>1941.8000000000002</v>
      </c>
      <c r="J423" s="4">
        <f>sales_report[[#This Row],[SELLING VALUE]]-sales_report[[#This Row],[BUYING VALUE]]</f>
        <v>611.80000000000018</v>
      </c>
      <c r="K423" s="4">
        <f>sales_report[[#This Row],[PROFIT]]/sales_report[[#This Row],[QTY]]</f>
        <v>61.180000000000021</v>
      </c>
    </row>
    <row r="424" spans="1:11" x14ac:dyDescent="0.3">
      <c r="A424" s="6">
        <f t="shared" si="0"/>
        <v>45407</v>
      </c>
      <c r="B424" t="s">
        <v>50</v>
      </c>
      <c r="C424">
        <v>18</v>
      </c>
      <c r="D424" t="s">
        <v>122</v>
      </c>
      <c r="E424" t="s">
        <v>121</v>
      </c>
      <c r="F424" s="5">
        <f>INDEX(catalogue[BUYING PRICE],MATCH('Sales Report'!B424,catalogue[PRODUCT ID],0))</f>
        <v>10</v>
      </c>
      <c r="G424" s="4">
        <f>INDEX(catalogue[SELLING PRICE],MATCH(sales_report[[#This Row],[PRODUCT ID]],catalogue[PRODUCT ID],0))</f>
        <v>14.600000000000001</v>
      </c>
      <c r="H424" s="5">
        <f>sales_report[[#This Row],[BUYING PRICE]]*sales_report[[#This Row],[QTY]]</f>
        <v>180</v>
      </c>
      <c r="I424" s="4">
        <f>sales_report[[#This Row],[SELLING PRICE]]*sales_report[[#This Row],[QTY]]</f>
        <v>262.8</v>
      </c>
      <c r="J424" s="4">
        <f>sales_report[[#This Row],[SELLING VALUE]]-sales_report[[#This Row],[BUYING VALUE]]</f>
        <v>82.800000000000011</v>
      </c>
      <c r="K424" s="4">
        <f>sales_report[[#This Row],[PROFIT]]/sales_report[[#This Row],[QTY]]</f>
        <v>4.6000000000000005</v>
      </c>
    </row>
    <row r="425" spans="1:11" x14ac:dyDescent="0.3">
      <c r="A425" s="6">
        <f t="shared" si="0"/>
        <v>45409</v>
      </c>
      <c r="B425" t="s">
        <v>46</v>
      </c>
      <c r="C425">
        <v>13</v>
      </c>
      <c r="D425" t="s">
        <v>120</v>
      </c>
      <c r="E425" t="s">
        <v>120</v>
      </c>
      <c r="F425" s="5">
        <f>INDEX(catalogue[BUYING PRICE],MATCH('Sales Report'!B425,catalogue[PRODUCT ID],0))</f>
        <v>133</v>
      </c>
      <c r="G425" s="4">
        <f>INDEX(catalogue[SELLING PRICE],MATCH(sales_report[[#This Row],[PRODUCT ID]],catalogue[PRODUCT ID],0))</f>
        <v>146.30000000000001</v>
      </c>
      <c r="H425" s="5">
        <f>sales_report[[#This Row],[BUYING PRICE]]*sales_report[[#This Row],[QTY]]</f>
        <v>1729</v>
      </c>
      <c r="I425" s="4">
        <f>sales_report[[#This Row],[SELLING PRICE]]*sales_report[[#This Row],[QTY]]</f>
        <v>1901.9</v>
      </c>
      <c r="J425" s="4">
        <f>sales_report[[#This Row],[SELLING VALUE]]-sales_report[[#This Row],[BUYING VALUE]]</f>
        <v>172.90000000000009</v>
      </c>
      <c r="K425" s="4">
        <f>sales_report[[#This Row],[PROFIT]]/sales_report[[#This Row],[QTY]]</f>
        <v>13.300000000000008</v>
      </c>
    </row>
    <row r="426" spans="1:11" x14ac:dyDescent="0.3">
      <c r="A426" s="6">
        <f t="shared" si="0"/>
        <v>45411</v>
      </c>
      <c r="B426" t="s">
        <v>101</v>
      </c>
      <c r="C426">
        <v>12</v>
      </c>
      <c r="D426" t="s">
        <v>119</v>
      </c>
      <c r="E426" t="s">
        <v>121</v>
      </c>
      <c r="F426" s="5">
        <f>INDEX(catalogue[BUYING PRICE],MATCH('Sales Report'!B426,catalogue[PRODUCT ID],0))</f>
        <v>124</v>
      </c>
      <c r="G426" s="4">
        <f>INDEX(catalogue[SELLING PRICE],MATCH(sales_report[[#This Row],[PRODUCT ID]],catalogue[PRODUCT ID],0))</f>
        <v>140.12</v>
      </c>
      <c r="H426" s="5">
        <f>sales_report[[#This Row],[BUYING PRICE]]*sales_report[[#This Row],[QTY]]</f>
        <v>1488</v>
      </c>
      <c r="I426" s="4">
        <f>sales_report[[#This Row],[SELLING PRICE]]*sales_report[[#This Row],[QTY]]</f>
        <v>1681.44</v>
      </c>
      <c r="J426" s="4">
        <f>sales_report[[#This Row],[SELLING VALUE]]-sales_report[[#This Row],[BUYING VALUE]]</f>
        <v>193.44000000000005</v>
      </c>
      <c r="K426" s="4">
        <f>sales_report[[#This Row],[PROFIT]]/sales_report[[#This Row],[QTY]]</f>
        <v>16.120000000000005</v>
      </c>
    </row>
    <row r="427" spans="1:11" x14ac:dyDescent="0.3">
      <c r="A427" s="6">
        <f t="shared" si="0"/>
        <v>45413</v>
      </c>
      <c r="B427" t="s">
        <v>29</v>
      </c>
      <c r="C427">
        <v>5</v>
      </c>
      <c r="D427" t="s">
        <v>119</v>
      </c>
      <c r="E427" t="s">
        <v>121</v>
      </c>
      <c r="F427" s="5">
        <f>INDEX(catalogue[BUYING PRICE],MATCH('Sales Report'!B427,catalogue[PRODUCT ID],0))</f>
        <v>123</v>
      </c>
      <c r="G427" s="4">
        <f>INDEX(catalogue[SELLING PRICE],MATCH(sales_report[[#This Row],[PRODUCT ID]],catalogue[PRODUCT ID],0))</f>
        <v>179.58</v>
      </c>
      <c r="H427" s="5">
        <f>sales_report[[#This Row],[BUYING PRICE]]*sales_report[[#This Row],[QTY]]</f>
        <v>615</v>
      </c>
      <c r="I427" s="4">
        <f>sales_report[[#This Row],[SELLING PRICE]]*sales_report[[#This Row],[QTY]]</f>
        <v>897.90000000000009</v>
      </c>
      <c r="J427" s="4">
        <f>sales_report[[#This Row],[SELLING VALUE]]-sales_report[[#This Row],[BUYING VALUE]]</f>
        <v>282.90000000000009</v>
      </c>
      <c r="K427" s="4">
        <f>sales_report[[#This Row],[PROFIT]]/sales_report[[#This Row],[QTY]]</f>
        <v>56.58000000000002</v>
      </c>
    </row>
    <row r="428" spans="1:11" x14ac:dyDescent="0.3">
      <c r="A428" s="6">
        <f t="shared" si="0"/>
        <v>45415</v>
      </c>
      <c r="B428" t="s">
        <v>101</v>
      </c>
      <c r="C428">
        <v>9</v>
      </c>
      <c r="D428" t="s">
        <v>120</v>
      </c>
      <c r="E428" t="s">
        <v>120</v>
      </c>
      <c r="F428" s="5">
        <f>INDEX(catalogue[BUYING PRICE],MATCH('Sales Report'!B428,catalogue[PRODUCT ID],0))</f>
        <v>124</v>
      </c>
      <c r="G428" s="4">
        <f>INDEX(catalogue[SELLING PRICE],MATCH(sales_report[[#This Row],[PRODUCT ID]],catalogue[PRODUCT ID],0))</f>
        <v>140.12</v>
      </c>
      <c r="H428" s="5">
        <f>sales_report[[#This Row],[BUYING PRICE]]*sales_report[[#This Row],[QTY]]</f>
        <v>1116</v>
      </c>
      <c r="I428" s="4">
        <f>sales_report[[#This Row],[SELLING PRICE]]*sales_report[[#This Row],[QTY]]</f>
        <v>1261.08</v>
      </c>
      <c r="J428" s="4">
        <f>sales_report[[#This Row],[SELLING VALUE]]-sales_report[[#This Row],[BUYING VALUE]]</f>
        <v>145.07999999999993</v>
      </c>
      <c r="K428" s="4">
        <f>sales_report[[#This Row],[PROFIT]]/sales_report[[#This Row],[QTY]]</f>
        <v>16.11999999999999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A38F2-D012-4174-89DC-F33F28EB86EB}">
  <dimension ref="B2:P115"/>
  <sheetViews>
    <sheetView topLeftCell="A45" workbookViewId="0">
      <selection activeCell="G63" sqref="G63"/>
    </sheetView>
  </sheetViews>
  <sheetFormatPr defaultRowHeight="14.4" x14ac:dyDescent="0.3"/>
  <cols>
    <col min="2" max="2" width="13.109375" bestFit="1" customWidth="1"/>
    <col min="3" max="3" width="12.5546875" bestFit="1" customWidth="1"/>
    <col min="4" max="4" width="16.109375" bestFit="1" customWidth="1"/>
    <col min="5" max="6" width="10.77734375" bestFit="1" customWidth="1"/>
    <col min="7" max="7" width="11.77734375" bestFit="1" customWidth="1"/>
    <col min="8" max="9" width="15.5546875" bestFit="1" customWidth="1"/>
    <col min="10" max="12" width="9.109375" bestFit="1" customWidth="1"/>
    <col min="13" max="13" width="12.44140625" bestFit="1" customWidth="1"/>
    <col min="14" max="14" width="8.77734375" bestFit="1" customWidth="1"/>
    <col min="15" max="15" width="10.5546875" bestFit="1" customWidth="1"/>
    <col min="16" max="16" width="10.21875" bestFit="1" customWidth="1"/>
    <col min="17" max="20" width="9.109375" bestFit="1" customWidth="1"/>
    <col min="21" max="21" width="10.44140625" bestFit="1" customWidth="1"/>
    <col min="22" max="34" width="9.109375" bestFit="1" customWidth="1"/>
    <col min="35" max="62" width="9.33203125" bestFit="1" customWidth="1"/>
    <col min="63" max="93" width="9.77734375" bestFit="1" customWidth="1"/>
    <col min="94" max="123" width="9.33203125" bestFit="1" customWidth="1"/>
    <col min="124" max="154" width="10.109375" bestFit="1" customWidth="1"/>
    <col min="155" max="166" width="9.21875" bestFit="1" customWidth="1"/>
    <col min="167" max="167" width="10.44140625" bestFit="1" customWidth="1"/>
    <col min="168" max="170" width="9.21875" bestFit="1" customWidth="1"/>
    <col min="171" max="171" width="10.44140625" bestFit="1" customWidth="1"/>
    <col min="172" max="182" width="9.21875" bestFit="1" customWidth="1"/>
    <col min="183" max="183" width="10.44140625" bestFit="1" customWidth="1"/>
    <col min="184" max="184" width="9.21875" bestFit="1" customWidth="1"/>
    <col min="187" max="187" width="8.5546875" bestFit="1" customWidth="1"/>
    <col min="189" max="190" width="8.5546875" bestFit="1" customWidth="1"/>
    <col min="198" max="198" width="8.5546875" bestFit="1" customWidth="1"/>
    <col min="200" max="200" width="8.5546875" bestFit="1" customWidth="1"/>
    <col min="202" max="202" width="8.5546875" bestFit="1" customWidth="1"/>
    <col min="204" max="204" width="8.5546875" bestFit="1" customWidth="1"/>
    <col min="207" max="207" width="8.5546875" bestFit="1" customWidth="1"/>
    <col min="211" max="214" width="8.5546875" bestFit="1" customWidth="1"/>
    <col min="216" max="245" width="9.6640625" bestFit="1" customWidth="1"/>
    <col min="246" max="246" width="10.44140625" bestFit="1" customWidth="1"/>
    <col min="247" max="250" width="9.44140625" bestFit="1" customWidth="1"/>
    <col min="251" max="251" width="10.44140625" bestFit="1" customWidth="1"/>
    <col min="252" max="275" width="9.44140625" bestFit="1" customWidth="1"/>
    <col min="276" max="276" width="10.44140625" bestFit="1" customWidth="1"/>
    <col min="277" max="302" width="9.21875" bestFit="1" customWidth="1"/>
    <col min="303" max="303" width="10.44140625" bestFit="1" customWidth="1"/>
    <col min="304" max="307" width="9.21875" bestFit="1" customWidth="1"/>
    <col min="308" max="337" width="9.77734375" bestFit="1" customWidth="1"/>
    <col min="338" max="356" width="9.44140625" bestFit="1" customWidth="1"/>
    <col min="357" max="357" width="10.44140625" bestFit="1" customWidth="1"/>
    <col min="358" max="366" width="9.44140625" bestFit="1" customWidth="1"/>
    <col min="367" max="367" width="10.44140625" bestFit="1" customWidth="1"/>
    <col min="368" max="368" width="9.44140625" bestFit="1" customWidth="1"/>
    <col min="369" max="380" width="9.109375" bestFit="1" customWidth="1"/>
    <col min="381" max="381" width="10.44140625" bestFit="1" customWidth="1"/>
    <col min="382" max="383" width="9.109375" bestFit="1" customWidth="1"/>
    <col min="384" max="398" width="9.33203125" bestFit="1" customWidth="1"/>
    <col min="399" max="403" width="9.77734375" bestFit="1" customWidth="1"/>
    <col min="404" max="404" width="10.44140625" bestFit="1" customWidth="1"/>
    <col min="405" max="413" width="9.77734375" bestFit="1" customWidth="1"/>
    <col min="414" max="428" width="9.33203125" bestFit="1" customWidth="1"/>
    <col min="429" max="430" width="10.109375" bestFit="1" customWidth="1"/>
    <col min="431" max="431" width="11.44140625" bestFit="1" customWidth="1"/>
  </cols>
  <sheetData>
    <row r="2" spans="2:3" x14ac:dyDescent="0.3">
      <c r="B2" s="7" t="s">
        <v>126</v>
      </c>
      <c r="C2" t="s">
        <v>142</v>
      </c>
    </row>
    <row r="3" spans="2:3" x14ac:dyDescent="0.3">
      <c r="B3" s="8" t="s">
        <v>8</v>
      </c>
      <c r="C3" s="9">
        <v>90.197777777777787</v>
      </c>
    </row>
    <row r="4" spans="2:3" x14ac:dyDescent="0.3">
      <c r="B4" s="8" t="s">
        <v>31</v>
      </c>
      <c r="C4" s="9">
        <v>107.59727272727274</v>
      </c>
    </row>
    <row r="5" spans="2:3" x14ac:dyDescent="0.3">
      <c r="B5" s="8" t="s">
        <v>54</v>
      </c>
      <c r="C5" s="9">
        <v>102.2318181818182</v>
      </c>
    </row>
    <row r="6" spans="2:3" x14ac:dyDescent="0.3">
      <c r="B6" s="8" t="s">
        <v>77</v>
      </c>
      <c r="C6" s="9">
        <v>86.499000000000009</v>
      </c>
    </row>
    <row r="7" spans="2:3" x14ac:dyDescent="0.3">
      <c r="B7" s="8" t="s">
        <v>98</v>
      </c>
      <c r="C7" s="9">
        <v>84.37555555555555</v>
      </c>
    </row>
    <row r="8" spans="2:3" x14ac:dyDescent="0.3">
      <c r="B8" s="8" t="s">
        <v>127</v>
      </c>
      <c r="C8" s="9">
        <v>94.885400000000004</v>
      </c>
    </row>
    <row r="33" spans="13:16" x14ac:dyDescent="0.3">
      <c r="M33" s="7" t="s">
        <v>131</v>
      </c>
      <c r="N33" t="s">
        <v>138</v>
      </c>
      <c r="O33" t="s">
        <v>139</v>
      </c>
      <c r="P33" t="s">
        <v>140</v>
      </c>
    </row>
    <row r="34" spans="13:16" x14ac:dyDescent="0.3">
      <c r="M34" s="8" t="s">
        <v>73</v>
      </c>
      <c r="N34" s="30">
        <v>69</v>
      </c>
      <c r="O34" s="4">
        <v>2737.92</v>
      </c>
      <c r="P34" s="4">
        <v>198.40000000000003</v>
      </c>
    </row>
    <row r="35" spans="13:16" x14ac:dyDescent="0.3">
      <c r="M35" s="8" t="s">
        <v>34</v>
      </c>
      <c r="N35" s="30">
        <v>44</v>
      </c>
      <c r="O35" s="4">
        <v>63.360000000000014</v>
      </c>
      <c r="P35" s="4">
        <v>5.7600000000000016</v>
      </c>
    </row>
    <row r="36" spans="13:16" x14ac:dyDescent="0.3">
      <c r="M36" s="8" t="s">
        <v>105</v>
      </c>
      <c r="N36" s="30">
        <v>42</v>
      </c>
      <c r="O36" s="4">
        <v>436.7999999999999</v>
      </c>
      <c r="P36" s="4">
        <v>31.199999999999989</v>
      </c>
    </row>
    <row r="37" spans="13:16" x14ac:dyDescent="0.3">
      <c r="M37" s="8" t="s">
        <v>18</v>
      </c>
      <c r="N37" s="30">
        <v>38</v>
      </c>
      <c r="O37" s="4">
        <v>2072.1400000000003</v>
      </c>
      <c r="P37" s="4">
        <v>109.06000000000002</v>
      </c>
    </row>
    <row r="38" spans="13:16" x14ac:dyDescent="0.3">
      <c r="M38" s="8" t="s">
        <v>50</v>
      </c>
      <c r="N38" s="30">
        <v>37</v>
      </c>
      <c r="O38" s="4">
        <v>170.20000000000005</v>
      </c>
      <c r="P38" s="4">
        <v>9.2000000000000028</v>
      </c>
    </row>
    <row r="39" spans="13:16" x14ac:dyDescent="0.3">
      <c r="M39" s="8" t="s">
        <v>57</v>
      </c>
      <c r="N39" s="30">
        <v>36</v>
      </c>
      <c r="O39" s="4">
        <v>619.91999999999962</v>
      </c>
      <c r="P39" s="4">
        <v>51.659999999999968</v>
      </c>
    </row>
    <row r="40" spans="13:16" x14ac:dyDescent="0.3">
      <c r="M40" s="8" t="s">
        <v>46</v>
      </c>
      <c r="N40" s="30">
        <v>33</v>
      </c>
      <c r="O40" s="4">
        <v>438.90000000000009</v>
      </c>
      <c r="P40" s="4">
        <v>26.600000000000009</v>
      </c>
    </row>
    <row r="41" spans="13:16" x14ac:dyDescent="0.3">
      <c r="M41" s="8" t="s">
        <v>94</v>
      </c>
      <c r="N41" s="30">
        <v>32</v>
      </c>
      <c r="O41" s="4">
        <v>450.56000000000006</v>
      </c>
      <c r="P41" s="4">
        <v>42.240000000000009</v>
      </c>
    </row>
    <row r="42" spans="13:16" x14ac:dyDescent="0.3">
      <c r="M42" s="8" t="s">
        <v>25</v>
      </c>
      <c r="N42" s="30">
        <v>30</v>
      </c>
      <c r="O42" s="4">
        <v>48.000000000000057</v>
      </c>
      <c r="P42" s="4">
        <v>6.4000000000000075</v>
      </c>
    </row>
    <row r="43" spans="13:16" x14ac:dyDescent="0.3">
      <c r="M43" s="8" t="s">
        <v>80</v>
      </c>
      <c r="N43" s="30">
        <v>28</v>
      </c>
      <c r="O43" s="4">
        <v>36.400000000000034</v>
      </c>
      <c r="P43" s="4">
        <v>2.6000000000000023</v>
      </c>
    </row>
    <row r="44" spans="13:16" x14ac:dyDescent="0.3">
      <c r="M44" s="8" t="s">
        <v>127</v>
      </c>
      <c r="N44" s="30">
        <v>389</v>
      </c>
      <c r="O44" s="4">
        <v>7074.2000000000007</v>
      </c>
      <c r="P44" s="4">
        <v>483.12000000000006</v>
      </c>
    </row>
    <row r="52" spans="2:5" x14ac:dyDescent="0.3">
      <c r="B52" s="7" t="s">
        <v>126</v>
      </c>
      <c r="C52" t="s">
        <v>143</v>
      </c>
      <c r="D52" t="s">
        <v>144</v>
      </c>
      <c r="E52" t="s">
        <v>139</v>
      </c>
    </row>
    <row r="53" spans="2:5" x14ac:dyDescent="0.3">
      <c r="B53" s="8" t="s">
        <v>18</v>
      </c>
      <c r="C53" s="5">
        <v>2527</v>
      </c>
      <c r="D53" s="4">
        <v>3563.07</v>
      </c>
      <c r="E53" s="4">
        <v>2072.1400000000003</v>
      </c>
    </row>
    <row r="54" spans="2:5" x14ac:dyDescent="0.3">
      <c r="B54" s="8" t="s">
        <v>46</v>
      </c>
      <c r="C54" s="5">
        <v>2194.5</v>
      </c>
      <c r="D54" s="4">
        <v>2413.9499999999998</v>
      </c>
      <c r="E54" s="4">
        <v>438.90000000000009</v>
      </c>
    </row>
    <row r="55" spans="2:5" x14ac:dyDescent="0.3">
      <c r="B55" s="8" t="s">
        <v>57</v>
      </c>
      <c r="C55" s="5">
        <v>1476</v>
      </c>
      <c r="D55" s="4">
        <v>1682.64</v>
      </c>
      <c r="E55" s="4">
        <v>619.91999999999962</v>
      </c>
    </row>
    <row r="56" spans="2:5" x14ac:dyDescent="0.3">
      <c r="B56" s="8" t="s">
        <v>59</v>
      </c>
      <c r="C56" s="5">
        <v>1360</v>
      </c>
      <c r="D56" s="4">
        <v>1536.8000000000002</v>
      </c>
      <c r="E56" s="4">
        <v>176.80000000000018</v>
      </c>
    </row>
    <row r="57" spans="2:5" x14ac:dyDescent="0.3">
      <c r="B57" s="8" t="s">
        <v>65</v>
      </c>
      <c r="C57" s="5">
        <v>1365</v>
      </c>
      <c r="D57" s="4">
        <v>1528.8</v>
      </c>
      <c r="E57" s="4">
        <v>163.79999999999995</v>
      </c>
    </row>
    <row r="58" spans="2:5" x14ac:dyDescent="0.3">
      <c r="B58" s="8" t="s">
        <v>71</v>
      </c>
      <c r="C58" s="5">
        <v>1330</v>
      </c>
      <c r="D58" s="4">
        <v>1941.8000000000002</v>
      </c>
      <c r="E58" s="4">
        <v>611.80000000000018</v>
      </c>
    </row>
    <row r="59" spans="2:5" x14ac:dyDescent="0.3">
      <c r="B59" s="8" t="s">
        <v>73</v>
      </c>
      <c r="C59" s="5">
        <v>1711.2</v>
      </c>
      <c r="D59" s="4">
        <v>2258.7840000000006</v>
      </c>
      <c r="E59" s="4">
        <v>2737.92</v>
      </c>
    </row>
    <row r="60" spans="2:5" x14ac:dyDescent="0.3">
      <c r="B60" s="8" t="s">
        <v>82</v>
      </c>
      <c r="C60" s="5">
        <v>1845</v>
      </c>
      <c r="D60" s="4">
        <v>2601.4500000000003</v>
      </c>
      <c r="E60" s="4">
        <v>756.45000000000027</v>
      </c>
    </row>
    <row r="61" spans="2:5" x14ac:dyDescent="0.3">
      <c r="B61" s="8" t="s">
        <v>101</v>
      </c>
      <c r="C61" s="5">
        <v>1302</v>
      </c>
      <c r="D61" s="4">
        <v>1471.26</v>
      </c>
      <c r="E61" s="4">
        <v>338.52</v>
      </c>
    </row>
    <row r="62" spans="2:5" x14ac:dyDescent="0.3">
      <c r="B62" s="8" t="s">
        <v>111</v>
      </c>
      <c r="C62" s="5">
        <v>1088</v>
      </c>
      <c r="D62" s="4">
        <v>1468.8</v>
      </c>
      <c r="E62" s="4">
        <v>1142.3999999999999</v>
      </c>
    </row>
    <row r="63" spans="2:5" x14ac:dyDescent="0.3">
      <c r="B63" s="8" t="s">
        <v>127</v>
      </c>
      <c r="C63" s="5">
        <v>1628.3333333333333</v>
      </c>
      <c r="D63" s="4">
        <v>2059.6976190476194</v>
      </c>
      <c r="E63" s="4">
        <v>9058.6499999999978</v>
      </c>
    </row>
    <row r="86" spans="3:7" x14ac:dyDescent="0.3">
      <c r="C86" s="7" t="s">
        <v>129</v>
      </c>
      <c r="D86" s="7" t="s">
        <v>128</v>
      </c>
    </row>
    <row r="87" spans="3:7" x14ac:dyDescent="0.3">
      <c r="C87" s="7" t="s">
        <v>126</v>
      </c>
      <c r="D87" t="s">
        <v>120</v>
      </c>
      <c r="E87" t="s">
        <v>122</v>
      </c>
      <c r="F87" t="s">
        <v>119</v>
      </c>
      <c r="G87" t="s">
        <v>127</v>
      </c>
    </row>
    <row r="88" spans="3:7" x14ac:dyDescent="0.3">
      <c r="C88" s="8" t="s">
        <v>121</v>
      </c>
      <c r="D88" s="4">
        <v>2644.42</v>
      </c>
      <c r="E88" s="4">
        <v>1710.8000000000004</v>
      </c>
      <c r="F88" s="4">
        <v>3534.3900000000008</v>
      </c>
      <c r="G88" s="4">
        <v>7889.6100000000006</v>
      </c>
    </row>
    <row r="89" spans="3:7" x14ac:dyDescent="0.3">
      <c r="C89" s="8" t="s">
        <v>120</v>
      </c>
      <c r="D89" s="4">
        <v>1283.4199999999994</v>
      </c>
      <c r="E89" s="4">
        <v>275.4799999999999</v>
      </c>
      <c r="F89" s="4">
        <v>3246.900000000001</v>
      </c>
      <c r="G89" s="4">
        <v>4805.8</v>
      </c>
    </row>
    <row r="90" spans="3:7" x14ac:dyDescent="0.3">
      <c r="C90" s="8" t="s">
        <v>127</v>
      </c>
      <c r="D90" s="4">
        <v>3927.8399999999992</v>
      </c>
      <c r="E90" s="4">
        <v>1986.2800000000002</v>
      </c>
      <c r="F90" s="4">
        <v>6781.2900000000018</v>
      </c>
      <c r="G90" s="4">
        <v>12695.41</v>
      </c>
    </row>
    <row r="109" spans="3:4" x14ac:dyDescent="0.3">
      <c r="C109" s="7" t="s">
        <v>126</v>
      </c>
      <c r="D109" t="s">
        <v>129</v>
      </c>
    </row>
    <row r="110" spans="3:4" x14ac:dyDescent="0.3">
      <c r="C110" s="8" t="s">
        <v>133</v>
      </c>
      <c r="D110" s="4">
        <v>3377.6499999999996</v>
      </c>
    </row>
    <row r="111" spans="3:4" x14ac:dyDescent="0.3">
      <c r="C111" s="8" t="s">
        <v>134</v>
      </c>
      <c r="D111" s="4">
        <v>1776.7000000000005</v>
      </c>
    </row>
    <row r="112" spans="3:4" x14ac:dyDescent="0.3">
      <c r="C112" s="8" t="s">
        <v>135</v>
      </c>
      <c r="D112" s="4">
        <v>3713.920000000001</v>
      </c>
    </row>
    <row r="113" spans="3:4" x14ac:dyDescent="0.3">
      <c r="C113" s="8" t="s">
        <v>136</v>
      </c>
      <c r="D113" s="4">
        <v>3399.1600000000003</v>
      </c>
    </row>
    <row r="114" spans="3:4" x14ac:dyDescent="0.3">
      <c r="C114" s="8" t="s">
        <v>137</v>
      </c>
      <c r="D114" s="4">
        <v>427.98</v>
      </c>
    </row>
    <row r="115" spans="3:4" x14ac:dyDescent="0.3">
      <c r="C115" s="8" t="s">
        <v>127</v>
      </c>
      <c r="D115" s="4">
        <v>12695.41</v>
      </c>
    </row>
  </sheetData>
  <conditionalFormatting pivot="1" sqref="D88:F88">
    <cfRule type="top10" dxfId="49" priority="1" rank="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F1DC-4E76-4329-A897-7A2EB7EE849F}">
  <dimension ref="A1:Z37"/>
  <sheetViews>
    <sheetView showGridLines="0" tabSelected="1" zoomScale="80" zoomScaleNormal="80" workbookViewId="0">
      <selection activeCell="I2" sqref="I2"/>
    </sheetView>
  </sheetViews>
  <sheetFormatPr defaultRowHeight="14.4" x14ac:dyDescent="0.3"/>
  <cols>
    <col min="16" max="16" width="13.21875" bestFit="1" customWidth="1"/>
    <col min="17" max="17" width="26.77734375" bestFit="1" customWidth="1"/>
    <col min="18" max="18" width="14.88671875" bestFit="1" customWidth="1"/>
    <col min="19" max="19" width="16" bestFit="1" customWidth="1"/>
    <col min="20" max="20" width="9.109375" bestFit="1" customWidth="1"/>
    <col min="21" max="22" width="10.6640625" bestFit="1" customWidth="1"/>
  </cols>
  <sheetData>
    <row r="1" spans="1:26" ht="28.2" customHeight="1" x14ac:dyDescent="0.3">
      <c r="A1" s="25" t="s">
        <v>130</v>
      </c>
      <c r="B1" s="26"/>
      <c r="C1" s="26"/>
      <c r="D1" s="26"/>
      <c r="E1" s="26"/>
      <c r="F1" s="26"/>
      <c r="G1" s="26"/>
      <c r="H1" s="26"/>
      <c r="I1" s="26"/>
      <c r="J1" s="26"/>
      <c r="K1" s="26"/>
      <c r="L1" s="26"/>
      <c r="M1" s="26"/>
      <c r="N1" s="26"/>
      <c r="O1" s="26"/>
      <c r="P1" s="26"/>
      <c r="Q1" s="26"/>
      <c r="R1" s="26"/>
      <c r="S1" s="26"/>
      <c r="T1" s="26"/>
      <c r="U1" s="26"/>
      <c r="V1" s="26"/>
      <c r="W1" s="26"/>
      <c r="X1" s="24"/>
      <c r="Y1" s="24"/>
      <c r="Z1" s="24"/>
    </row>
    <row r="2" spans="1:26"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x14ac:dyDescent="0.3">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3">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x14ac:dyDescent="0.3">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x14ac:dyDescent="0.3">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x14ac:dyDescent="0.3">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3">
      <c r="A16" s="10"/>
      <c r="B16" s="10"/>
      <c r="C16" s="10"/>
      <c r="D16" s="10"/>
      <c r="E16" s="10"/>
      <c r="F16" s="10"/>
      <c r="G16" s="10"/>
      <c r="H16" s="10"/>
      <c r="I16" s="10"/>
      <c r="J16" s="10"/>
      <c r="K16" s="10"/>
      <c r="L16" s="10"/>
      <c r="M16" s="10"/>
      <c r="N16" s="10"/>
      <c r="O16" s="10"/>
      <c r="P16" s="10"/>
      <c r="Q16" s="10"/>
      <c r="R16" s="10"/>
      <c r="S16" s="27" t="s">
        <v>132</v>
      </c>
      <c r="T16" s="28"/>
      <c r="U16" s="28"/>
      <c r="V16" s="29"/>
      <c r="W16" s="10"/>
      <c r="X16" s="10"/>
      <c r="Y16" s="10"/>
      <c r="Z16" s="10"/>
    </row>
    <row r="17" spans="1:26" x14ac:dyDescent="0.3">
      <c r="A17" s="10"/>
      <c r="B17" s="10"/>
      <c r="C17" s="10"/>
      <c r="D17" s="10"/>
      <c r="E17" s="10"/>
      <c r="F17" s="10"/>
      <c r="G17" s="10"/>
      <c r="H17" s="10"/>
      <c r="I17" s="10"/>
      <c r="J17" s="10"/>
      <c r="K17" s="10"/>
      <c r="L17" s="10"/>
      <c r="M17" s="10"/>
      <c r="N17" s="10"/>
      <c r="O17" s="10"/>
      <c r="P17" s="10"/>
      <c r="Q17" s="10"/>
      <c r="R17" s="10"/>
      <c r="S17" s="19" t="s">
        <v>131</v>
      </c>
      <c r="T17" s="16" t="s">
        <v>138</v>
      </c>
      <c r="U17" s="17" t="s">
        <v>139</v>
      </c>
      <c r="V17" s="18" t="s">
        <v>140</v>
      </c>
      <c r="W17" s="10"/>
      <c r="X17" s="10"/>
      <c r="Y17" s="10"/>
      <c r="Z17" s="10"/>
    </row>
    <row r="18" spans="1:26" x14ac:dyDescent="0.3">
      <c r="A18" s="10"/>
      <c r="B18" s="10"/>
      <c r="C18" s="10"/>
      <c r="D18" s="10"/>
      <c r="E18" s="10"/>
      <c r="F18" s="10"/>
      <c r="G18" s="10"/>
      <c r="H18" s="10"/>
      <c r="I18" s="10"/>
      <c r="J18" s="10"/>
      <c r="K18" s="10"/>
      <c r="L18" s="10"/>
      <c r="M18" s="10"/>
      <c r="N18" s="10"/>
      <c r="O18" s="10"/>
      <c r="P18" s="10"/>
      <c r="Q18" s="10"/>
      <c r="R18" s="10"/>
      <c r="S18" s="13" t="s">
        <v>73</v>
      </c>
      <c r="T18" s="32">
        <v>69</v>
      </c>
      <c r="U18" s="20">
        <v>2737.92</v>
      </c>
      <c r="V18" s="21">
        <v>198.40000000000003</v>
      </c>
      <c r="W18" s="10"/>
      <c r="X18" s="10"/>
      <c r="Y18" s="10"/>
      <c r="Z18" s="10"/>
    </row>
    <row r="19" spans="1:26" x14ac:dyDescent="0.3">
      <c r="A19" s="10"/>
      <c r="B19" s="10"/>
      <c r="C19" s="10"/>
      <c r="D19" s="10"/>
      <c r="E19" s="10"/>
      <c r="F19" s="10"/>
      <c r="G19" s="10"/>
      <c r="H19" s="10"/>
      <c r="I19" s="10"/>
      <c r="J19" s="10"/>
      <c r="K19" s="10"/>
      <c r="L19" s="10"/>
      <c r="M19" s="10"/>
      <c r="N19" s="10"/>
      <c r="O19" s="10"/>
      <c r="P19" s="10"/>
      <c r="Q19" s="10"/>
      <c r="R19" s="10"/>
      <c r="S19" s="14" t="s">
        <v>34</v>
      </c>
      <c r="T19" s="33">
        <v>44</v>
      </c>
      <c r="U19" s="31">
        <v>63.360000000000014</v>
      </c>
      <c r="V19" s="11">
        <v>5.7600000000000016</v>
      </c>
      <c r="W19" s="10"/>
      <c r="X19" s="10"/>
      <c r="Y19" s="10"/>
      <c r="Z19" s="10"/>
    </row>
    <row r="20" spans="1:26" x14ac:dyDescent="0.3">
      <c r="A20" s="10"/>
      <c r="B20" s="10"/>
      <c r="C20" s="10"/>
      <c r="D20" s="10"/>
      <c r="E20" s="10"/>
      <c r="F20" s="10"/>
      <c r="G20" s="10"/>
      <c r="H20" s="10"/>
      <c r="I20" s="10"/>
      <c r="J20" s="10"/>
      <c r="K20" s="10"/>
      <c r="L20" s="10"/>
      <c r="M20" s="10"/>
      <c r="N20" s="10"/>
      <c r="O20" s="10"/>
      <c r="P20" s="10"/>
      <c r="Q20" s="10"/>
      <c r="R20" s="10"/>
      <c r="S20" s="14" t="s">
        <v>105</v>
      </c>
      <c r="T20" s="33">
        <v>42</v>
      </c>
      <c r="U20" s="31">
        <v>436.7999999999999</v>
      </c>
      <c r="V20" s="11">
        <v>31.199999999999989</v>
      </c>
      <c r="W20" s="10"/>
      <c r="X20" s="10"/>
      <c r="Y20" s="10"/>
      <c r="Z20" s="10"/>
    </row>
    <row r="21" spans="1:26" x14ac:dyDescent="0.3">
      <c r="A21" s="10"/>
      <c r="B21" s="10"/>
      <c r="C21" s="10"/>
      <c r="D21" s="10"/>
      <c r="E21" s="10"/>
      <c r="F21" s="10"/>
      <c r="G21" s="10"/>
      <c r="H21" s="10"/>
      <c r="I21" s="10"/>
      <c r="J21" s="10"/>
      <c r="K21" s="10"/>
      <c r="L21" s="10"/>
      <c r="M21" s="10"/>
      <c r="N21" s="10"/>
      <c r="O21" s="10"/>
      <c r="P21" s="10"/>
      <c r="Q21" s="10"/>
      <c r="R21" s="10"/>
      <c r="S21" s="13" t="s">
        <v>18</v>
      </c>
      <c r="T21" s="33">
        <v>38</v>
      </c>
      <c r="U21" s="31">
        <v>2072.1400000000003</v>
      </c>
      <c r="V21" s="11">
        <v>109.06000000000002</v>
      </c>
      <c r="W21" s="10"/>
      <c r="X21" s="10"/>
      <c r="Y21" s="10"/>
      <c r="Z21" s="10"/>
    </row>
    <row r="22" spans="1:26" x14ac:dyDescent="0.3">
      <c r="A22" s="10"/>
      <c r="B22" s="10"/>
      <c r="C22" s="10"/>
      <c r="D22" s="10"/>
      <c r="E22" s="10"/>
      <c r="F22" s="10"/>
      <c r="G22" s="10"/>
      <c r="H22" s="10"/>
      <c r="I22" s="10"/>
      <c r="J22" s="10"/>
      <c r="K22" s="10"/>
      <c r="L22" s="10"/>
      <c r="M22" s="10"/>
      <c r="N22" s="10"/>
      <c r="O22" s="10"/>
      <c r="P22" s="10"/>
      <c r="Q22" s="10"/>
      <c r="R22" s="10"/>
      <c r="S22" s="14" t="s">
        <v>50</v>
      </c>
      <c r="T22" s="33">
        <v>37</v>
      </c>
      <c r="U22" s="31">
        <v>170.20000000000005</v>
      </c>
      <c r="V22" s="11">
        <v>9.2000000000000028</v>
      </c>
      <c r="W22" s="10"/>
      <c r="X22" s="10"/>
      <c r="Y22" s="10"/>
      <c r="Z22" s="10"/>
    </row>
    <row r="23" spans="1:26" x14ac:dyDescent="0.3">
      <c r="A23" s="10"/>
      <c r="B23" s="10"/>
      <c r="C23" s="10"/>
      <c r="D23" s="10"/>
      <c r="E23" s="10"/>
      <c r="F23" s="10"/>
      <c r="G23" s="10"/>
      <c r="H23" s="10"/>
      <c r="I23" s="10"/>
      <c r="J23" s="10"/>
      <c r="K23" s="10"/>
      <c r="L23" s="10"/>
      <c r="M23" s="10"/>
      <c r="N23" s="10"/>
      <c r="O23" s="10"/>
      <c r="P23" s="10"/>
      <c r="Q23" s="10"/>
      <c r="R23" s="10"/>
      <c r="S23" s="22" t="s">
        <v>57</v>
      </c>
      <c r="T23" s="33">
        <v>36</v>
      </c>
      <c r="U23" s="31">
        <v>619.91999999999962</v>
      </c>
      <c r="V23" s="11">
        <v>51.659999999999968</v>
      </c>
      <c r="W23" s="10"/>
      <c r="X23" s="10"/>
      <c r="Y23" s="10"/>
      <c r="Z23" s="10"/>
    </row>
    <row r="24" spans="1:26" x14ac:dyDescent="0.3">
      <c r="A24" s="10"/>
      <c r="B24" s="10"/>
      <c r="C24" s="10"/>
      <c r="D24" s="10"/>
      <c r="E24" s="10"/>
      <c r="F24" s="10"/>
      <c r="G24" s="10"/>
      <c r="H24" s="10"/>
      <c r="I24" s="10"/>
      <c r="J24" s="10"/>
      <c r="K24" s="10"/>
      <c r="L24" s="10"/>
      <c r="M24" s="10"/>
      <c r="N24" s="10"/>
      <c r="O24" s="10"/>
      <c r="P24" s="10"/>
      <c r="Q24" s="10"/>
      <c r="R24" s="10"/>
      <c r="S24" s="23" t="s">
        <v>46</v>
      </c>
      <c r="T24" s="33">
        <v>33</v>
      </c>
      <c r="U24" s="31">
        <v>438.90000000000009</v>
      </c>
      <c r="V24" s="11">
        <v>26.600000000000009</v>
      </c>
      <c r="W24" s="10"/>
      <c r="X24" s="10"/>
      <c r="Y24" s="10"/>
      <c r="Z24" s="10"/>
    </row>
    <row r="25" spans="1:26" x14ac:dyDescent="0.3">
      <c r="A25" s="10"/>
      <c r="B25" s="10"/>
      <c r="C25" s="10"/>
      <c r="D25" s="10"/>
      <c r="E25" s="10"/>
      <c r="F25" s="10"/>
      <c r="G25" s="10"/>
      <c r="H25" s="10"/>
      <c r="I25" s="10"/>
      <c r="J25" s="10"/>
      <c r="K25" s="10"/>
      <c r="L25" s="10"/>
      <c r="M25" s="10"/>
      <c r="N25" s="10"/>
      <c r="O25" s="10"/>
      <c r="P25" s="10"/>
      <c r="Q25" s="10"/>
      <c r="R25" s="10"/>
      <c r="S25" s="14" t="s">
        <v>94</v>
      </c>
      <c r="T25" s="33">
        <v>32</v>
      </c>
      <c r="U25" s="31">
        <v>450.56000000000006</v>
      </c>
      <c r="V25" s="11">
        <v>42.240000000000009</v>
      </c>
      <c r="W25" s="10"/>
      <c r="X25" s="10"/>
      <c r="Y25" s="10"/>
      <c r="Z25" s="10"/>
    </row>
    <row r="26" spans="1:26" x14ac:dyDescent="0.3">
      <c r="A26" s="10"/>
      <c r="B26" s="10"/>
      <c r="C26" s="10"/>
      <c r="D26" s="10"/>
      <c r="E26" s="10"/>
      <c r="F26" s="10"/>
      <c r="G26" s="10"/>
      <c r="H26" s="10"/>
      <c r="I26" s="10"/>
      <c r="J26" s="10"/>
      <c r="K26" s="10"/>
      <c r="L26" s="10"/>
      <c r="M26" s="10"/>
      <c r="N26" s="10"/>
      <c r="O26" s="10"/>
      <c r="P26" s="10"/>
      <c r="Q26" s="10"/>
      <c r="R26" s="10"/>
      <c r="S26" s="14" t="s">
        <v>25</v>
      </c>
      <c r="T26" s="33">
        <v>30</v>
      </c>
      <c r="U26" s="31">
        <v>48.000000000000057</v>
      </c>
      <c r="V26" s="11">
        <v>6.4000000000000075</v>
      </c>
      <c r="W26" s="10"/>
      <c r="X26" s="10"/>
      <c r="Y26" s="10"/>
      <c r="Z26" s="10"/>
    </row>
    <row r="27" spans="1:26" x14ac:dyDescent="0.3">
      <c r="A27" s="10"/>
      <c r="B27" s="10"/>
      <c r="C27" s="10"/>
      <c r="D27" s="10"/>
      <c r="E27" s="10"/>
      <c r="F27" s="10"/>
      <c r="G27" s="10"/>
      <c r="H27" s="10"/>
      <c r="I27" s="10"/>
      <c r="J27" s="10"/>
      <c r="K27" s="10"/>
      <c r="L27" s="10"/>
      <c r="M27" s="10"/>
      <c r="N27" s="10"/>
      <c r="O27" s="10"/>
      <c r="P27" s="10"/>
      <c r="Q27" s="10"/>
      <c r="R27" s="10"/>
      <c r="S27" s="14" t="s">
        <v>80</v>
      </c>
      <c r="T27" s="33">
        <v>28</v>
      </c>
      <c r="U27" s="31">
        <v>36.400000000000034</v>
      </c>
      <c r="V27" s="11">
        <v>2.6000000000000023</v>
      </c>
      <c r="W27" s="10"/>
      <c r="X27" s="10"/>
      <c r="Y27" s="10"/>
      <c r="Z27" s="10"/>
    </row>
    <row r="28" spans="1:26" x14ac:dyDescent="0.3">
      <c r="A28" s="10"/>
      <c r="B28" s="10"/>
      <c r="C28" s="10"/>
      <c r="D28" s="10"/>
      <c r="E28" s="10"/>
      <c r="F28" s="10"/>
      <c r="G28" s="10"/>
      <c r="H28" s="10"/>
      <c r="I28" s="10"/>
      <c r="J28" s="10"/>
      <c r="K28" s="10"/>
      <c r="L28" s="10"/>
      <c r="M28" s="10"/>
      <c r="N28" s="10"/>
      <c r="O28" s="10"/>
      <c r="P28" s="10"/>
      <c r="Q28" s="10"/>
      <c r="R28" s="10"/>
      <c r="S28" s="13" t="s">
        <v>127</v>
      </c>
      <c r="T28" s="34">
        <v>389</v>
      </c>
      <c r="U28" s="15">
        <v>7074.2000000000007</v>
      </c>
      <c r="V28" s="12">
        <v>483.12000000000006</v>
      </c>
      <c r="W28" s="10"/>
      <c r="X28" s="10"/>
      <c r="Y28" s="10"/>
      <c r="Z28" s="10"/>
    </row>
    <row r="29" spans="1:26"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sheetData>
  <mergeCells count="2">
    <mergeCell ref="A1:W1"/>
    <mergeCell ref="S16:V16"/>
  </mergeCells>
  <conditionalFormatting pivot="1" sqref="U21 U18 U23:U24">
    <cfRule type="colorScale" priority="4">
      <colorScale>
        <cfvo type="min"/>
        <cfvo type="max"/>
        <color theme="4" tint="0.79998168889431442"/>
        <color theme="4" tint="-0.499984740745262"/>
      </colorScale>
    </cfRule>
  </conditionalFormatting>
  <conditionalFormatting pivot="1" sqref="T18 T26">
    <cfRule type="cellIs" dxfId="48" priority="3" operator="greaterThan">
      <formula>124.5</formula>
    </cfRule>
  </conditionalFormatting>
  <conditionalFormatting pivot="1" sqref="U26 U18">
    <cfRule type="colorScale" priority="2">
      <colorScale>
        <cfvo type="min"/>
        <cfvo type="percentile" val="50"/>
        <cfvo type="max"/>
        <color rgb="FFF8696B"/>
        <color rgb="FFFFEB84"/>
        <color rgb="FF63BE7B"/>
      </colorScale>
    </cfRule>
  </conditionalFormatting>
  <conditionalFormatting pivot="1" sqref="T26 T18">
    <cfRule type="dataBar" priority="1">
      <dataBar>
        <cfvo type="min"/>
        <cfvo type="max"/>
        <color rgb="FF638EC6"/>
      </dataBar>
      <extLst>
        <ext xmlns:x14="http://schemas.microsoft.com/office/spreadsheetml/2009/9/main" uri="{B025F937-C7B1-47D3-B67F-A62EFF666E3E}">
          <x14:id>{F3D609C0-FD69-487F-A195-1712565F16AD}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3D609C0-FD69-487F-A195-1712565F16AD}">
            <x14:dataBar minLength="0" maxLength="100" gradient="0">
              <x14:cfvo type="autoMin"/>
              <x14:cfvo type="autoMax"/>
              <x14:negativeFillColor rgb="FFFF0000"/>
              <x14:axisColor rgb="FF000000"/>
            </x14:dataBar>
          </x14:cfRule>
          <xm:sqref>T26 T18</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Catalogue</vt:lpstr>
      <vt:lpstr>Sales Report</vt:lpstr>
      <vt:lpstr>Pivot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Immanuvel Joseph</dc:creator>
  <cp:lastModifiedBy>Sujiritha S</cp:lastModifiedBy>
  <dcterms:created xsi:type="dcterms:W3CDTF">2023-09-26T02:09:28Z</dcterms:created>
  <dcterms:modified xsi:type="dcterms:W3CDTF">2025-07-16T04:09:11Z</dcterms:modified>
</cp:coreProperties>
</file>