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em - 1\Excel Lab\"/>
    </mc:Choice>
  </mc:AlternateContent>
  <xr:revisionPtr revIDLastSave="0" documentId="13_ncr:1_{6B6D1AA5-6D69-440C-963B-13A4CE03D6A6}" xr6:coauthVersionLast="47" xr6:coauthVersionMax="47" xr10:uidLastSave="{00000000-0000-0000-0000-000000000000}"/>
  <bookViews>
    <workbookView xWindow="-108" yWindow="-108" windowWidth="23256" windowHeight="12456" activeTab="7" xr2:uid="{F48D2F34-6DEA-47FC-A13F-ED36D285124B}"/>
  </bookViews>
  <sheets>
    <sheet name="Week 1" sheetId="4" r:id="rId1"/>
    <sheet name="Week 2" sheetId="1" r:id="rId2"/>
    <sheet name="Week 3" sheetId="2" r:id="rId3"/>
    <sheet name="Week 4" sheetId="5" r:id="rId4"/>
    <sheet name="Week 5" sheetId="6" r:id="rId5"/>
    <sheet name="Week 6" sheetId="7" r:id="rId6"/>
    <sheet name="Week 7" sheetId="8" r:id="rId7"/>
    <sheet name="Week 8" sheetId="9" r:id="rId8"/>
  </sheets>
  <definedNames>
    <definedName name="_xlnm._FilterDatabase" localSheetId="1" hidden="1">'Week 2'!$B$148:$G$160</definedName>
    <definedName name="_xlnm._FilterDatabase" localSheetId="2" hidden="1">'Week 3'!$B$118:$I$128</definedName>
    <definedName name="_xlnm._FilterDatabase" localSheetId="3" hidden="1">'Week 4'!$B$4:$H$16</definedName>
    <definedName name="_xlnm._FilterDatabase" localSheetId="4" hidden="1">'Week 5'!$B$4:$I$16</definedName>
    <definedName name="_xlnm._FilterDatabase" localSheetId="5" hidden="1">'Week 6'!$B$4:$J$4</definedName>
    <definedName name="HR">'Week 7'!$E$119:$E$120</definedName>
    <definedName name="IT">'Week 7'!$F$119</definedName>
    <definedName name="Loc">OFFSET('Week 7'!$F$88,0,0,COUNTA('Week 7'!$F$88:$F$96),1)</definedName>
    <definedName name="Marketing">'Week 7'!$H$119</definedName>
    <definedName name="Sales">'Week 7'!$G$119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3" i="8" l="1"/>
  <c r="E144" i="8"/>
  <c r="E145" i="8"/>
  <c r="E142" i="8"/>
  <c r="L108" i="7"/>
  <c r="L109" i="7"/>
  <c r="L110" i="7"/>
  <c r="L111" i="7"/>
  <c r="L112" i="7"/>
  <c r="L113" i="7"/>
  <c r="L114" i="7"/>
  <c r="L107" i="7"/>
  <c r="M96" i="7"/>
  <c r="M97" i="7"/>
  <c r="M98" i="7"/>
  <c r="M99" i="7"/>
  <c r="M100" i="7"/>
  <c r="M101" i="7"/>
  <c r="M102" i="7"/>
  <c r="M95" i="7"/>
  <c r="L96" i="7"/>
  <c r="L97" i="7"/>
  <c r="L98" i="7"/>
  <c r="L99" i="7"/>
  <c r="L100" i="7"/>
  <c r="L101" i="7"/>
  <c r="L102" i="7"/>
  <c r="L95" i="7"/>
  <c r="K96" i="7"/>
  <c r="K97" i="7"/>
  <c r="K98" i="7"/>
  <c r="K99" i="7"/>
  <c r="K100" i="7"/>
  <c r="K101" i="7"/>
  <c r="K102" i="7"/>
  <c r="K95" i="7"/>
  <c r="L84" i="7"/>
  <c r="L85" i="7"/>
  <c r="L86" i="7"/>
  <c r="L87" i="7"/>
  <c r="L88" i="7"/>
  <c r="L89" i="7"/>
  <c r="L90" i="7"/>
  <c r="L83" i="7"/>
  <c r="K84" i="7"/>
  <c r="K85" i="7"/>
  <c r="K86" i="7"/>
  <c r="K87" i="7"/>
  <c r="K88" i="7"/>
  <c r="K89" i="7"/>
  <c r="K90" i="7"/>
  <c r="K83" i="7"/>
  <c r="L71" i="7"/>
  <c r="L72" i="7"/>
  <c r="L73" i="7"/>
  <c r="L74" i="7"/>
  <c r="L75" i="7"/>
  <c r="L76" i="7"/>
  <c r="L77" i="7"/>
  <c r="L78" i="7"/>
  <c r="K72" i="7"/>
  <c r="K73" i="7"/>
  <c r="K74" i="7"/>
  <c r="K75" i="7"/>
  <c r="K76" i="7"/>
  <c r="K77" i="7"/>
  <c r="K78" i="7"/>
  <c r="K71" i="7"/>
  <c r="H66" i="7"/>
  <c r="J66" i="7" s="1"/>
  <c r="I66" i="7"/>
  <c r="J65" i="7"/>
  <c r="I65" i="7"/>
  <c r="H65" i="7"/>
  <c r="G65" i="7"/>
  <c r="G66" i="7"/>
  <c r="M52" i="7"/>
  <c r="M54" i="7" s="1"/>
  <c r="K42" i="7"/>
  <c r="L42" i="7" s="1"/>
  <c r="M42" i="7" s="1"/>
  <c r="K43" i="7"/>
  <c r="L43" i="7" s="1"/>
  <c r="M43" i="7" s="1"/>
  <c r="K44" i="7"/>
  <c r="L44" i="7" s="1"/>
  <c r="M44" i="7" s="1"/>
  <c r="K45" i="7"/>
  <c r="L45" i="7" s="1"/>
  <c r="M45" i="7" s="1"/>
  <c r="K46" i="7"/>
  <c r="L46" i="7" s="1"/>
  <c r="M46" i="7" s="1"/>
  <c r="K47" i="7"/>
  <c r="L47" i="7" s="1"/>
  <c r="M47" i="7" s="1"/>
  <c r="K48" i="7"/>
  <c r="L48" i="7" s="1"/>
  <c r="M48" i="7" s="1"/>
  <c r="K41" i="7"/>
  <c r="L41" i="7" s="1"/>
  <c r="M41" i="7" s="1"/>
  <c r="K30" i="7"/>
  <c r="L30" i="7" s="1"/>
  <c r="K31" i="7"/>
  <c r="L31" i="7" s="1"/>
  <c r="K32" i="7"/>
  <c r="L32" i="7" s="1"/>
  <c r="K33" i="7"/>
  <c r="L33" i="7" s="1"/>
  <c r="K34" i="7"/>
  <c r="L34" i="7" s="1"/>
  <c r="K35" i="7"/>
  <c r="L35" i="7" s="1"/>
  <c r="K36" i="7"/>
  <c r="L36" i="7" s="1"/>
  <c r="K29" i="7"/>
  <c r="L29" i="7" s="1"/>
  <c r="K23" i="7"/>
  <c r="L23" i="7" s="1"/>
  <c r="M23" i="7" s="1"/>
  <c r="L5" i="7"/>
  <c r="M5" i="7" s="1"/>
  <c r="N152" i="6"/>
  <c r="M153" i="6"/>
  <c r="M152" i="6"/>
  <c r="K150" i="6"/>
  <c r="K151" i="6"/>
  <c r="K152" i="6"/>
  <c r="K153" i="6"/>
  <c r="K154" i="6"/>
  <c r="K155" i="6"/>
  <c r="K156" i="6"/>
  <c r="K157" i="6"/>
  <c r="K158" i="6"/>
  <c r="K159" i="6"/>
  <c r="K160" i="6"/>
  <c r="K149" i="6"/>
  <c r="J150" i="6"/>
  <c r="J151" i="6"/>
  <c r="J152" i="6"/>
  <c r="J153" i="6"/>
  <c r="J154" i="6"/>
  <c r="J155" i="6"/>
  <c r="J156" i="6"/>
  <c r="J157" i="6"/>
  <c r="J158" i="6"/>
  <c r="J159" i="6"/>
  <c r="J160" i="6"/>
  <c r="J149" i="6"/>
  <c r="K118" i="6"/>
  <c r="K119" i="6"/>
  <c r="K120" i="6"/>
  <c r="K121" i="6"/>
  <c r="K122" i="6"/>
  <c r="K123" i="6"/>
  <c r="K124" i="6"/>
  <c r="K125" i="6"/>
  <c r="K126" i="6"/>
  <c r="K127" i="6"/>
  <c r="K128" i="6"/>
  <c r="K117" i="6"/>
  <c r="J118" i="6"/>
  <c r="J119" i="6"/>
  <c r="J120" i="6"/>
  <c r="J121" i="6"/>
  <c r="J122" i="6"/>
  <c r="J123" i="6"/>
  <c r="J124" i="6"/>
  <c r="J125" i="6"/>
  <c r="J126" i="6"/>
  <c r="J127" i="6"/>
  <c r="J128" i="6"/>
  <c r="J117" i="6"/>
  <c r="J112" i="6"/>
  <c r="J102" i="6"/>
  <c r="J103" i="6"/>
  <c r="J104" i="6"/>
  <c r="J105" i="6"/>
  <c r="J106" i="6"/>
  <c r="J107" i="6"/>
  <c r="J108" i="6"/>
  <c r="J109" i="6"/>
  <c r="J110" i="6"/>
  <c r="J111" i="6"/>
  <c r="J101" i="6"/>
  <c r="L89" i="6"/>
  <c r="L88" i="6"/>
  <c r="L87" i="6"/>
  <c r="L86" i="6"/>
  <c r="L85" i="6"/>
  <c r="L71" i="6"/>
  <c r="L72" i="6"/>
  <c r="L73" i="6"/>
  <c r="L70" i="6"/>
  <c r="L69" i="6"/>
  <c r="M54" i="6"/>
  <c r="M53" i="6"/>
  <c r="J54" i="6"/>
  <c r="J55" i="6"/>
  <c r="J56" i="6"/>
  <c r="J57" i="6"/>
  <c r="J58" i="6"/>
  <c r="J59" i="6"/>
  <c r="J60" i="6"/>
  <c r="J61" i="6"/>
  <c r="J62" i="6"/>
  <c r="J63" i="6"/>
  <c r="J64" i="6"/>
  <c r="J53" i="6"/>
  <c r="J38" i="6"/>
  <c r="K38" i="6"/>
  <c r="J39" i="6"/>
  <c r="K39" i="6"/>
  <c r="J40" i="6"/>
  <c r="K40" i="6"/>
  <c r="J41" i="6"/>
  <c r="K41" i="6"/>
  <c r="J42" i="6"/>
  <c r="K42" i="6"/>
  <c r="J43" i="6"/>
  <c r="K43" i="6"/>
  <c r="J44" i="6"/>
  <c r="K44" i="6"/>
  <c r="J45" i="6"/>
  <c r="K45" i="6"/>
  <c r="J46" i="6"/>
  <c r="K46" i="6"/>
  <c r="J47" i="6"/>
  <c r="K47" i="6"/>
  <c r="J48" i="6"/>
  <c r="K48" i="6"/>
  <c r="K37" i="6"/>
  <c r="J37" i="6"/>
  <c r="M21" i="6"/>
  <c r="M24" i="6"/>
  <c r="M23" i="6"/>
  <c r="M22" i="6"/>
  <c r="J32" i="6"/>
  <c r="J31" i="6"/>
  <c r="J30" i="6"/>
  <c r="J29" i="6"/>
  <c r="J28" i="6"/>
  <c r="J27" i="6"/>
  <c r="J26" i="6"/>
  <c r="J25" i="6"/>
  <c r="J24" i="6"/>
  <c r="J23" i="6"/>
  <c r="J22" i="6"/>
  <c r="J21" i="6"/>
  <c r="J6" i="6"/>
  <c r="J7" i="6"/>
  <c r="J8" i="6"/>
  <c r="J9" i="6"/>
  <c r="J10" i="6"/>
  <c r="J11" i="6"/>
  <c r="J12" i="6"/>
  <c r="J13" i="6"/>
  <c r="J14" i="6"/>
  <c r="J15" i="6"/>
  <c r="J16" i="6"/>
  <c r="J5" i="6"/>
  <c r="K86" i="4"/>
  <c r="J86" i="4"/>
  <c r="I86" i="4"/>
  <c r="I85" i="4"/>
  <c r="J85" i="4" s="1"/>
  <c r="I84" i="4"/>
  <c r="K84" i="4" s="1"/>
  <c r="K83" i="4"/>
  <c r="I83" i="4"/>
  <c r="J83" i="4" s="1"/>
  <c r="K82" i="4"/>
  <c r="J82" i="4"/>
  <c r="I82" i="4"/>
  <c r="I81" i="4"/>
  <c r="J81" i="4" s="1"/>
  <c r="I80" i="4"/>
  <c r="K80" i="4" s="1"/>
  <c r="K79" i="4"/>
  <c r="I79" i="4"/>
  <c r="J79" i="4" s="1"/>
  <c r="K78" i="4"/>
  <c r="J78" i="4"/>
  <c r="I78" i="4"/>
  <c r="I77" i="4"/>
  <c r="J77" i="4" s="1"/>
  <c r="K77" i="4" l="1"/>
  <c r="J80" i="4"/>
  <c r="K81" i="4"/>
  <c r="J84" i="4"/>
  <c r="K85" i="4"/>
</calcChain>
</file>

<file path=xl/sharedStrings.xml><?xml version="1.0" encoding="utf-8"?>
<sst xmlns="http://schemas.openxmlformats.org/spreadsheetml/2006/main" count="3474" uniqueCount="254">
  <si>
    <t>Employee Name</t>
  </si>
  <si>
    <t>Age</t>
  </si>
  <si>
    <t>Department</t>
  </si>
  <si>
    <t>Region</t>
  </si>
  <si>
    <t>Sales Amount</t>
  </si>
  <si>
    <t>Transaction Date</t>
  </si>
  <si>
    <t>Alice Brown</t>
  </si>
  <si>
    <t>Bob Johnson</t>
  </si>
  <si>
    <t>Charlie Black</t>
  </si>
  <si>
    <t>Eve White</t>
  </si>
  <si>
    <t>Frank Green</t>
  </si>
  <si>
    <t>Grace Blue</t>
  </si>
  <si>
    <t>Hank Purple</t>
  </si>
  <si>
    <t>Ivy Orange</t>
  </si>
  <si>
    <t>Jane Smith</t>
  </si>
  <si>
    <t>John Doe</t>
  </si>
  <si>
    <t>Kate Yellow</t>
  </si>
  <si>
    <t>Luke Cyan</t>
  </si>
  <si>
    <t>IT</t>
  </si>
  <si>
    <t>HR</t>
  </si>
  <si>
    <t>Marketing</t>
  </si>
  <si>
    <t>Sales</t>
  </si>
  <si>
    <t>North</t>
  </si>
  <si>
    <t>South</t>
  </si>
  <si>
    <t>East</t>
  </si>
  <si>
    <t>West</t>
  </si>
  <si>
    <t>Finance</t>
  </si>
  <si>
    <t>1. Filtering Data by a specific value</t>
  </si>
  <si>
    <t>2. Sorting Data by Multiple columns</t>
  </si>
  <si>
    <t>3. Using Advanced Filter for Multiple Criteria</t>
  </si>
  <si>
    <t>4. Creating a Dynamic Filter with Slicers</t>
  </si>
  <si>
    <t>5. Filtering and Sorting Combined</t>
  </si>
  <si>
    <t>Price</t>
  </si>
  <si>
    <t>6. Extract Unique Values using Advanced Filter</t>
  </si>
  <si>
    <t>7.Sorting Dates in Descending Order</t>
  </si>
  <si>
    <t>8. Filter Data by Top 10 Values</t>
  </si>
  <si>
    <t>9. Filtering Data Using Wildcards</t>
  </si>
  <si>
    <t>10. Custom Filter for Data Range</t>
  </si>
  <si>
    <t>Student Name</t>
  </si>
  <si>
    <t>Garde</t>
  </si>
  <si>
    <t>Subject</t>
  </si>
  <si>
    <t>Exam Date</t>
  </si>
  <si>
    <t>B</t>
  </si>
  <si>
    <t>Maths</t>
  </si>
  <si>
    <t>A</t>
  </si>
  <si>
    <t>Physics</t>
  </si>
  <si>
    <t>Charlie</t>
  </si>
  <si>
    <t>C</t>
  </si>
  <si>
    <t>Chemistry</t>
  </si>
  <si>
    <t>Biology</t>
  </si>
  <si>
    <t>1. Column Chart : Marks Distribution By subject</t>
  </si>
  <si>
    <t>2. Pie Chart : Grade Distribution</t>
  </si>
  <si>
    <t>3. Line Chart : Marks Over Time</t>
  </si>
  <si>
    <t>Marks</t>
  </si>
  <si>
    <t>4. Pivot Chart : Marks by Subject and Region</t>
  </si>
  <si>
    <t>5. Bar Chart : Count of Students by Age</t>
  </si>
  <si>
    <t>6. Scatter Plot Marks vs Age</t>
  </si>
  <si>
    <t>7. Area Chart : Cumulative Marks over time</t>
  </si>
  <si>
    <t>8. Histogram Distribution of Marks</t>
  </si>
  <si>
    <t>9. Bubble Chart : Marks, Age, and Grade</t>
  </si>
  <si>
    <t>10. Combo</t>
  </si>
  <si>
    <t>Employee ID</t>
  </si>
  <si>
    <t>Name</t>
  </si>
  <si>
    <t>Joining_Date</t>
  </si>
  <si>
    <t>Salary</t>
  </si>
  <si>
    <t>Email</t>
  </si>
  <si>
    <t>john.doe@example.com</t>
  </si>
  <si>
    <t>03/14/2016</t>
  </si>
  <si>
    <t>jane.smith@example.com</t>
  </si>
  <si>
    <t>NULL</t>
  </si>
  <si>
    <t>Michael Brown</t>
  </si>
  <si>
    <t>-</t>
  </si>
  <si>
    <t>michaelb@example.com</t>
  </si>
  <si>
    <t>Emily Davis</t>
  </si>
  <si>
    <t>05-18-2019</t>
  </si>
  <si>
    <t>emily.d@example.com</t>
  </si>
  <si>
    <t>Daniel White</t>
  </si>
  <si>
    <t>daniel.white@email.com</t>
  </si>
  <si>
    <t>Sarah Johnson</t>
  </si>
  <si>
    <t>06/15/2019</t>
  </si>
  <si>
    <t>sarah.j@example.com</t>
  </si>
  <si>
    <t>Robert Wilson</t>
  </si>
  <si>
    <t>08-27-2020</t>
  </si>
  <si>
    <t>robert.w@example.com</t>
  </si>
  <si>
    <t>Exercise 1 : Identify and Fill Missing Values</t>
  </si>
  <si>
    <t>Name Status</t>
  </si>
  <si>
    <t>Department Status</t>
  </si>
  <si>
    <t>New Name</t>
  </si>
  <si>
    <t>New Department</t>
  </si>
  <si>
    <t>Exercise 2: Correct Inconsistent Date Formats</t>
  </si>
  <si>
    <t>Joining_Date with format</t>
  </si>
  <si>
    <t>Exercise 3: Handle Incorrect Age Data</t>
  </si>
  <si>
    <t>Age Status</t>
  </si>
  <si>
    <t>New Age</t>
  </si>
  <si>
    <t>Exercise 4: Standardize Email Format and Remove Duplicates</t>
  </si>
  <si>
    <t>Email Status</t>
  </si>
  <si>
    <t>New Email</t>
  </si>
  <si>
    <t>Daniel.white@email.com</t>
  </si>
  <si>
    <t>Exercise 5: Rectify Inconsistent Salary Data and Add Calculations</t>
  </si>
  <si>
    <t>New Salary</t>
  </si>
  <si>
    <t>Annual Salary</t>
  </si>
  <si>
    <t>Salary Increment</t>
  </si>
  <si>
    <t>Faculty Name</t>
  </si>
  <si>
    <t>Position</t>
  </si>
  <si>
    <t>Hire Date</t>
  </si>
  <si>
    <t>Professor</t>
  </si>
  <si>
    <t>Associate Pro</t>
  </si>
  <si>
    <t>Assistant Pro</t>
  </si>
  <si>
    <t>1. Pivot Table: Total Sales by Department</t>
  </si>
  <si>
    <t>2. Pivot Table : Average Salary By Region</t>
  </si>
  <si>
    <t>3. Pivot Table : Count of Faculty by Position</t>
  </si>
  <si>
    <t>4. Pivot Chart: Salary Distribution by Department</t>
  </si>
  <si>
    <t>5. Pivot Table : Average Age by Department</t>
  </si>
  <si>
    <t>6. Pivot Table : Number of Faculty Hired each Year</t>
  </si>
  <si>
    <t>7. Pivot Table :  Total Salary by Region and Department</t>
  </si>
  <si>
    <t>8. Pivot chart : Salary and Age Distribution</t>
  </si>
  <si>
    <t>9. Pivot Table : Count of Faculty by Region and Position</t>
  </si>
  <si>
    <t>10. Pivot Chart : Average salary by position over time</t>
  </si>
  <si>
    <t>Order ID</t>
  </si>
  <si>
    <t>Customer Name</t>
  </si>
  <si>
    <t>Product</t>
  </si>
  <si>
    <t>Quantity</t>
  </si>
  <si>
    <t>Unit Price</t>
  </si>
  <si>
    <t>Order Date</t>
  </si>
  <si>
    <t>Sales Rep</t>
  </si>
  <si>
    <t>John Smith</t>
  </si>
  <si>
    <t>Laptop</t>
  </si>
  <si>
    <t>Jane Doe</t>
  </si>
  <si>
    <t>Smartphone</t>
  </si>
  <si>
    <t>Dave Green</t>
  </si>
  <si>
    <t>Tablet</t>
  </si>
  <si>
    <t>Monitor</t>
  </si>
  <si>
    <t>Peter Black</t>
  </si>
  <si>
    <t>Keyboard</t>
  </si>
  <si>
    <t>Anna Yellow</t>
  </si>
  <si>
    <t>Mike Purple</t>
  </si>
  <si>
    <t>Sarah Blue</t>
  </si>
  <si>
    <t>Chirs Red</t>
  </si>
  <si>
    <t>Emily Green</t>
  </si>
  <si>
    <t>Robert Brown</t>
  </si>
  <si>
    <t>Katie Black</t>
  </si>
  <si>
    <t>1. Calculate Total Sales</t>
  </si>
  <si>
    <t>2. Calculate Average Sales per Region</t>
  </si>
  <si>
    <t>3. Extract month and year from order date</t>
  </si>
  <si>
    <t>4. Find the Highest and Lowest sales</t>
  </si>
  <si>
    <t>5. Count orders per sales rep</t>
  </si>
  <si>
    <t>6. Calculate total quantity sold by product</t>
  </si>
  <si>
    <t>7. Apply conditional formatting for high sales</t>
  </si>
  <si>
    <t>8. Calculate percentage contribution to total sales</t>
  </si>
  <si>
    <t>9. Create a dynamic dropdown list</t>
  </si>
  <si>
    <t>10. Calculate year over year sales growth</t>
  </si>
  <si>
    <t>Product Id</t>
  </si>
  <si>
    <t>Product Name</t>
  </si>
  <si>
    <t>Category</t>
  </si>
  <si>
    <t>Current Price</t>
  </si>
  <si>
    <t>Unit cost</t>
  </si>
  <si>
    <t>Unit Sold</t>
  </si>
  <si>
    <t>Total Revenue</t>
  </si>
  <si>
    <t>Total Cost</t>
  </si>
  <si>
    <t>Profit</t>
  </si>
  <si>
    <t>Widget A</t>
  </si>
  <si>
    <t>Widget B</t>
  </si>
  <si>
    <t>Gadget X</t>
  </si>
  <si>
    <t>Gadget Y</t>
  </si>
  <si>
    <t>Thingamajig</t>
  </si>
  <si>
    <t>Doodad</t>
  </si>
  <si>
    <t>Gizmo Z</t>
  </si>
  <si>
    <t>Gizmo Q</t>
  </si>
  <si>
    <t>Gadgets</t>
  </si>
  <si>
    <t>Devices</t>
  </si>
  <si>
    <t>Accessories</t>
  </si>
  <si>
    <t>Tools</t>
  </si>
  <si>
    <t>1. What if : change in selling price</t>
  </si>
  <si>
    <t>2. What if : Increase in unit cost</t>
  </si>
  <si>
    <t>3. What if : Discount on all products</t>
  </si>
  <si>
    <t>4. What if : Increase in units sold</t>
  </si>
  <si>
    <t>5. What - if : fixed costs addition</t>
  </si>
  <si>
    <t>6. What - if : change in sales mix</t>
  </si>
  <si>
    <t>7. what if : seasonal sales increase</t>
  </si>
  <si>
    <t>8. What if : volume discount impact</t>
  </si>
  <si>
    <t>9. What if : Profit Margin Adjustment</t>
  </si>
  <si>
    <t>10. What-if : Break - Even Analysis</t>
  </si>
  <si>
    <t>Week 7 Data Validation and Dynamic Dropdowns</t>
  </si>
  <si>
    <t>Location</t>
  </si>
  <si>
    <t>Manager</t>
  </si>
  <si>
    <t>New York</t>
  </si>
  <si>
    <t>Developer</t>
  </si>
  <si>
    <t>Boston</t>
  </si>
  <si>
    <t>Sales Lead</t>
  </si>
  <si>
    <t>Chicago</t>
  </si>
  <si>
    <t>Coordinator</t>
  </si>
  <si>
    <t>Seattle</t>
  </si>
  <si>
    <t>Assistant</t>
  </si>
  <si>
    <t xml:space="preserve">Exercise 1. Simple Data Validation for Salary
</t>
  </si>
  <si>
    <t>Exercise 2. Dropdown List for Department</t>
  </si>
  <si>
    <t>Exercise 3. Custom Error Message for Salary</t>
  </si>
  <si>
    <t>Exercise 4. Dropdown List for Position</t>
  </si>
  <si>
    <t>Exercise 5. Date Validation for Hire Date</t>
  </si>
  <si>
    <t>Exercise 6. Dynamic Dropdown List for Location</t>
  </si>
  <si>
    <t>Exercise 7. Validate Employee ID Format</t>
  </si>
  <si>
    <t>Exercise 8. Dependent Dropdown Lists (Department and Position)</t>
  </si>
  <si>
    <t>Exercise 9. Allow Only Unique Employee IDs</t>
  </si>
  <si>
    <t xml:space="preserve"> </t>
  </si>
  <si>
    <t>Exercise 10. Dropdown List for Dynamic Team Assignment</t>
  </si>
  <si>
    <t>Team Name</t>
  </si>
  <si>
    <t>Week 8 Conditional Formatting for Data Insights</t>
  </si>
  <si>
    <t>Salesperson</t>
  </si>
  <si>
    <t>Quarter</t>
  </si>
  <si>
    <t>Sales($)</t>
  </si>
  <si>
    <t>Target($)</t>
  </si>
  <si>
    <t>Sales Growth(%)</t>
  </si>
  <si>
    <t>Q1</t>
  </si>
  <si>
    <t>Q2</t>
  </si>
  <si>
    <t>Q3</t>
  </si>
  <si>
    <t>Exercise 1. Highlight Sales Above Target</t>
  </si>
  <si>
    <t>Exercise 2. Highlight Sales Below Target</t>
  </si>
  <si>
    <t>Exercise 3. Top 10% Performers</t>
  </si>
  <si>
    <t>Exercise 4. Data Bars for Sales</t>
  </si>
  <si>
    <t>Exercise 5. Icon Sets for Sales Growth</t>
  </si>
  <si>
    <t>Exercise 6. Color Scales for Sales</t>
  </si>
  <si>
    <t>Exercise 7. Sales Performance by Region</t>
  </si>
  <si>
    <t>Exercise 8. Highlight Negative Growth</t>
  </si>
  <si>
    <t>Exercise 9. Duplicate Sales Entries</t>
  </si>
  <si>
    <t>Exercise 10. Conditional Formatting for Target Achievement</t>
  </si>
  <si>
    <t>Total Sales</t>
  </si>
  <si>
    <t>Average Sales</t>
  </si>
  <si>
    <t>Order Month</t>
  </si>
  <si>
    <t>Order Year</t>
  </si>
  <si>
    <t>Highest Sales</t>
  </si>
  <si>
    <t>Lowest Sales</t>
  </si>
  <si>
    <t>Count Orders</t>
  </si>
  <si>
    <t>Total Quantity</t>
  </si>
  <si>
    <t>Percentage Contribution</t>
  </si>
  <si>
    <t>Year</t>
  </si>
  <si>
    <t>year</t>
  </si>
  <si>
    <t>YOY Growth</t>
  </si>
  <si>
    <t>New Price</t>
  </si>
  <si>
    <t>Inc 10 % unit Cost</t>
  </si>
  <si>
    <t>New cost</t>
  </si>
  <si>
    <t>Disc price</t>
  </si>
  <si>
    <t>New Reven</t>
  </si>
  <si>
    <t>Total Rev</t>
  </si>
  <si>
    <t>Pro</t>
  </si>
  <si>
    <t>Total Profit</t>
  </si>
  <si>
    <t>Fixed Deposite</t>
  </si>
  <si>
    <t>Fixed Cost</t>
  </si>
  <si>
    <t>Seasonal Sales</t>
  </si>
  <si>
    <t>New Total Reve</t>
  </si>
  <si>
    <t>Dis for vol</t>
  </si>
  <si>
    <t>New Total Rev</t>
  </si>
  <si>
    <t>desired Margin</t>
  </si>
  <si>
    <t>New Selling</t>
  </si>
  <si>
    <t>New Prof</t>
  </si>
  <si>
    <t>Break even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</si>
</sst>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d\/mm\/yyyy"/>
    <numFmt numFmtId="165" formatCode="yyyy/mm/dd"/>
    <numFmt numFmtId="166" formatCode="mm\/dd\/yyyy"/>
    <numFmt numFmtId="167" formatCode="[$$-C09]#,##0.00"/>
    <numFmt numFmtId="168" formatCode="[$$-C09]#,##0.00;[Red]\-[$$-C09]#,##0.00"/>
    <numFmt numFmtId="171" formatCode="0.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mbria"/>
      <family val="1"/>
    </font>
    <font>
      <sz val="11"/>
      <color theme="1"/>
      <name val="Cambria"/>
      <family val="1"/>
    </font>
    <font>
      <b/>
      <sz val="10"/>
      <color theme="1"/>
      <name val="Cambria"/>
      <family val="1"/>
    </font>
    <font>
      <b/>
      <sz val="11"/>
      <color theme="1"/>
      <name val="Cambria"/>
      <family val="1"/>
    </font>
    <font>
      <b/>
      <sz val="12"/>
      <color theme="1"/>
      <name val="Cambria"/>
      <family val="1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5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4" fontId="1" fillId="0" borderId="4" xfId="0" applyNumberFormat="1" applyFont="1" applyBorder="1" applyAlignment="1">
      <alignment horizontal="center" vertical="center"/>
    </xf>
    <xf numFmtId="0" fontId="2" fillId="0" borderId="0" xfId="0" applyFont="1"/>
    <xf numFmtId="0" fontId="4" fillId="2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165" fontId="2" fillId="0" borderId="19" xfId="0" applyNumberFormat="1" applyFont="1" applyBorder="1" applyAlignment="1">
      <alignment horizontal="center" vertical="center"/>
    </xf>
    <xf numFmtId="14" fontId="2" fillId="0" borderId="19" xfId="0" applyNumberFormat="1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14" fontId="1" fillId="0" borderId="7" xfId="0" applyNumberFormat="1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4" fillId="2" borderId="32" xfId="0" applyFont="1" applyFill="1" applyBorder="1" applyAlignment="1">
      <alignment horizontal="center" vertical="center"/>
    </xf>
    <xf numFmtId="0" fontId="4" fillId="4" borderId="27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14" fontId="2" fillId="0" borderId="6" xfId="0" applyNumberFormat="1" applyFont="1" applyBorder="1" applyAlignment="1">
      <alignment horizontal="center" vertical="center"/>
    </xf>
    <xf numFmtId="167" fontId="2" fillId="0" borderId="28" xfId="0" applyNumberFormat="1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167" fontId="2" fillId="0" borderId="29" xfId="0" applyNumberFormat="1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167" fontId="1" fillId="0" borderId="29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14" fontId="1" fillId="0" borderId="35" xfId="0" applyNumberFormat="1" applyFont="1" applyBorder="1" applyAlignment="1">
      <alignment horizontal="center" vertical="center"/>
    </xf>
    <xf numFmtId="167" fontId="1" fillId="0" borderId="30" xfId="0" applyNumberFormat="1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4" fontId="2" fillId="0" borderId="28" xfId="0" applyNumberFormat="1" applyFont="1" applyBorder="1" applyAlignment="1">
      <alignment horizontal="center" vertical="center"/>
    </xf>
    <xf numFmtId="14" fontId="1" fillId="0" borderId="29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14" fontId="1" fillId="0" borderId="30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14" fontId="1" fillId="0" borderId="21" xfId="0" applyNumberFormat="1" applyFont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3" fillId="4" borderId="38" xfId="0" applyFont="1" applyFill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3" fillId="4" borderId="39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8" fontId="2" fillId="0" borderId="28" xfId="0" applyNumberFormat="1" applyFont="1" applyBorder="1" applyAlignment="1">
      <alignment horizontal="center" vertical="center"/>
    </xf>
    <xf numFmtId="9" fontId="2" fillId="0" borderId="33" xfId="0" applyNumberFormat="1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168" fontId="2" fillId="0" borderId="29" xfId="0" applyNumberFormat="1" applyFont="1" applyBorder="1" applyAlignment="1">
      <alignment horizontal="center" vertical="center"/>
    </xf>
    <xf numFmtId="9" fontId="2" fillId="0" borderId="34" xfId="0" applyNumberFormat="1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168" fontId="2" fillId="0" borderId="45" xfId="0" applyNumberFormat="1" applyFont="1" applyBorder="1" applyAlignment="1">
      <alignment horizontal="center" vertical="center"/>
    </xf>
    <xf numFmtId="9" fontId="2" fillId="0" borderId="46" xfId="0" applyNumberFormat="1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168" fontId="2" fillId="0" borderId="30" xfId="0" applyNumberFormat="1" applyFont="1" applyBorder="1" applyAlignment="1">
      <alignment horizontal="center" vertical="center"/>
    </xf>
    <xf numFmtId="9" fontId="2" fillId="0" borderId="36" xfId="0" applyNumberFormat="1" applyFont="1" applyBorder="1" applyAlignment="1">
      <alignment horizontal="center" vertical="center"/>
    </xf>
    <xf numFmtId="167" fontId="2" fillId="0" borderId="5" xfId="0" applyNumberFormat="1" applyFont="1" applyBorder="1" applyAlignment="1">
      <alignment horizontal="center" vertical="center"/>
    </xf>
    <xf numFmtId="167" fontId="2" fillId="0" borderId="3" xfId="0" applyNumberFormat="1" applyFont="1" applyBorder="1" applyAlignment="1">
      <alignment horizontal="center" vertical="center"/>
    </xf>
    <xf numFmtId="167" fontId="2" fillId="0" borderId="23" xfId="0" applyNumberFormat="1" applyFont="1" applyBorder="1" applyAlignment="1">
      <alignment horizontal="center" vertical="center"/>
    </xf>
    <xf numFmtId="168" fontId="2" fillId="0" borderId="24" xfId="0" applyNumberFormat="1" applyFont="1" applyBorder="1" applyAlignment="1">
      <alignment horizontal="center" vertical="center"/>
    </xf>
    <xf numFmtId="9" fontId="2" fillId="0" borderId="28" xfId="0" applyNumberFormat="1" applyFont="1" applyBorder="1" applyAlignment="1">
      <alignment horizontal="center" vertical="center"/>
    </xf>
    <xf numFmtId="168" fontId="2" fillId="0" borderId="25" xfId="0" applyNumberFormat="1" applyFont="1" applyBorder="1" applyAlignment="1">
      <alignment horizontal="center" vertical="center"/>
    </xf>
    <xf numFmtId="9" fontId="2" fillId="0" borderId="29" xfId="0" applyNumberFormat="1" applyFont="1" applyBorder="1" applyAlignment="1">
      <alignment horizontal="center" vertical="center"/>
    </xf>
    <xf numFmtId="168" fontId="2" fillId="0" borderId="31" xfId="0" applyNumberFormat="1" applyFont="1" applyBorder="1" applyAlignment="1">
      <alignment horizontal="center" vertical="center"/>
    </xf>
    <xf numFmtId="9" fontId="2" fillId="0" borderId="45" xfId="0" applyNumberFormat="1" applyFont="1" applyBorder="1" applyAlignment="1">
      <alignment horizontal="center" vertical="center"/>
    </xf>
    <xf numFmtId="167" fontId="2" fillId="0" borderId="30" xfId="0" applyNumberFormat="1" applyFont="1" applyBorder="1" applyAlignment="1">
      <alignment horizontal="center" vertical="center"/>
    </xf>
    <xf numFmtId="168" fontId="2" fillId="0" borderId="26" xfId="0" applyNumberFormat="1" applyFont="1" applyBorder="1" applyAlignment="1">
      <alignment horizontal="center" vertical="center"/>
    </xf>
    <xf numFmtId="9" fontId="2" fillId="0" borderId="30" xfId="0" applyNumberFormat="1" applyFont="1" applyBorder="1" applyAlignment="1">
      <alignment horizontal="center" vertical="center"/>
    </xf>
    <xf numFmtId="9" fontId="7" fillId="0" borderId="28" xfId="0" applyNumberFormat="1" applyFont="1" applyBorder="1" applyAlignment="1">
      <alignment horizontal="center" vertical="center"/>
    </xf>
    <xf numFmtId="9" fontId="7" fillId="0" borderId="29" xfId="0" applyNumberFormat="1" applyFont="1" applyBorder="1" applyAlignment="1">
      <alignment horizontal="center" vertical="center"/>
    </xf>
    <xf numFmtId="9" fontId="7" fillId="0" borderId="45" xfId="0" applyNumberFormat="1" applyFont="1" applyBorder="1" applyAlignment="1">
      <alignment horizontal="center" vertical="center"/>
    </xf>
    <xf numFmtId="9" fontId="7" fillId="0" borderId="30" xfId="0" applyNumberFormat="1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1" fontId="1" fillId="0" borderId="1" xfId="0" applyNumberFormat="1" applyFont="1" applyBorder="1" applyAlignment="1">
      <alignment horizontal="center" vertical="center"/>
    </xf>
    <xf numFmtId="9" fontId="1" fillId="0" borderId="1" xfId="1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40">
    <dxf>
      <font>
        <b/>
        <i val="0"/>
        <color theme="9" tint="-0.499984740745262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theme="9" tint="-0.499984740745262"/>
      </font>
      <fill>
        <patternFill>
          <bgColor theme="9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theme="9" tint="-0.499984740745262"/>
      </font>
      <fill>
        <patternFill>
          <bgColor theme="9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theme="9" tint="-0.499984740745262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5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rgb="FFFF0000"/>
      </font>
      <fill>
        <patternFill>
          <bgColor theme="5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79998168889431442"/>
        </patternFill>
      </fill>
    </dxf>
    <dxf>
      <font>
        <b/>
        <i val="0"/>
        <color theme="9" tint="-0.499984740745262"/>
      </font>
      <fill>
        <patternFill>
          <bgColor theme="9" tint="0.79998168889431442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rgb="FFFF0000"/>
      </font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obert.w@example.com" TargetMode="External"/><Relationship Id="rId13" Type="http://schemas.openxmlformats.org/officeDocument/2006/relationships/hyperlink" Target="mailto:michaelb@example.com" TargetMode="External"/><Relationship Id="rId18" Type="http://schemas.openxmlformats.org/officeDocument/2006/relationships/hyperlink" Target="mailto:Daniel.white@email.com" TargetMode="External"/><Relationship Id="rId3" Type="http://schemas.openxmlformats.org/officeDocument/2006/relationships/hyperlink" Target="mailto:sarah.j@example.com" TargetMode="External"/><Relationship Id="rId21" Type="http://schemas.openxmlformats.org/officeDocument/2006/relationships/hyperlink" Target="mailto:michaelb@example.com" TargetMode="External"/><Relationship Id="rId7" Type="http://schemas.openxmlformats.org/officeDocument/2006/relationships/hyperlink" Target="mailto:sarah.j@example.com" TargetMode="External"/><Relationship Id="rId12" Type="http://schemas.openxmlformats.org/officeDocument/2006/relationships/hyperlink" Target="mailto:robert.w@example.com" TargetMode="External"/><Relationship Id="rId17" Type="http://schemas.openxmlformats.org/officeDocument/2006/relationships/hyperlink" Target="mailto:michaelb@example.com" TargetMode="External"/><Relationship Id="rId2" Type="http://schemas.openxmlformats.org/officeDocument/2006/relationships/hyperlink" Target="mailto:daniel.white@email.com" TargetMode="External"/><Relationship Id="rId16" Type="http://schemas.openxmlformats.org/officeDocument/2006/relationships/hyperlink" Target="mailto:robert.w@example.com" TargetMode="External"/><Relationship Id="rId20" Type="http://schemas.openxmlformats.org/officeDocument/2006/relationships/hyperlink" Target="mailto:robert.w@example.com" TargetMode="External"/><Relationship Id="rId1" Type="http://schemas.openxmlformats.org/officeDocument/2006/relationships/hyperlink" Target="mailto:michaelb@example.com" TargetMode="External"/><Relationship Id="rId6" Type="http://schemas.openxmlformats.org/officeDocument/2006/relationships/hyperlink" Target="mailto:daniel.white@email.com" TargetMode="External"/><Relationship Id="rId11" Type="http://schemas.openxmlformats.org/officeDocument/2006/relationships/hyperlink" Target="mailto:sarah.j@example.com" TargetMode="External"/><Relationship Id="rId24" Type="http://schemas.openxmlformats.org/officeDocument/2006/relationships/hyperlink" Target="mailto:robert.w@example.com" TargetMode="External"/><Relationship Id="rId5" Type="http://schemas.openxmlformats.org/officeDocument/2006/relationships/hyperlink" Target="mailto:michaelb@example.com" TargetMode="External"/><Relationship Id="rId15" Type="http://schemas.openxmlformats.org/officeDocument/2006/relationships/hyperlink" Target="mailto:sarah.j@example.com" TargetMode="External"/><Relationship Id="rId23" Type="http://schemas.openxmlformats.org/officeDocument/2006/relationships/hyperlink" Target="mailto:sarah.j@example.com" TargetMode="External"/><Relationship Id="rId10" Type="http://schemas.openxmlformats.org/officeDocument/2006/relationships/hyperlink" Target="mailto:daniel.white@email.com" TargetMode="External"/><Relationship Id="rId19" Type="http://schemas.openxmlformats.org/officeDocument/2006/relationships/hyperlink" Target="mailto:sarah.j@example.com" TargetMode="External"/><Relationship Id="rId4" Type="http://schemas.openxmlformats.org/officeDocument/2006/relationships/hyperlink" Target="mailto:robert.w@example.com" TargetMode="External"/><Relationship Id="rId9" Type="http://schemas.openxmlformats.org/officeDocument/2006/relationships/hyperlink" Target="mailto:michaelb@example.com" TargetMode="External"/><Relationship Id="rId14" Type="http://schemas.openxmlformats.org/officeDocument/2006/relationships/hyperlink" Target="mailto:daniel.white@email.com" TargetMode="External"/><Relationship Id="rId22" Type="http://schemas.openxmlformats.org/officeDocument/2006/relationships/hyperlink" Target="mailto:daniel.white@e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C2BD4-80FD-42D1-B417-3AE3DFEBB062}">
  <dimension ref="B3:L86"/>
  <sheetViews>
    <sheetView showGridLines="0" workbookViewId="0">
      <selection activeCell="J13" sqref="J13"/>
    </sheetView>
  </sheetViews>
  <sheetFormatPr defaultRowHeight="13.2" x14ac:dyDescent="0.3"/>
  <cols>
    <col min="1" max="1" width="8.88671875" style="12"/>
    <col min="2" max="2" width="12.77734375" style="12" bestFit="1" customWidth="1"/>
    <col min="3" max="3" width="14.109375" style="12" bestFit="1" customWidth="1"/>
    <col min="4" max="4" width="4.44140625" style="12" bestFit="1" customWidth="1"/>
    <col min="5" max="5" width="12.44140625" style="12" bestFit="1" customWidth="1"/>
    <col min="6" max="6" width="12.77734375" style="12" bestFit="1" customWidth="1"/>
    <col min="7" max="7" width="7.109375" style="12" bestFit="1" customWidth="1"/>
    <col min="8" max="8" width="23.5546875" style="12" bestFit="1" customWidth="1"/>
    <col min="9" max="9" width="24.5546875" style="12" bestFit="1" customWidth="1"/>
    <col min="10" max="10" width="23.5546875" style="12" bestFit="1" customWidth="1"/>
    <col min="11" max="11" width="17.21875" style="12" bestFit="1" customWidth="1"/>
    <col min="12" max="12" width="17" style="12" bestFit="1" customWidth="1"/>
    <col min="13" max="16384" width="8.88671875" style="12"/>
  </cols>
  <sheetData>
    <row r="3" spans="2:8" ht="18" customHeight="1" x14ac:dyDescent="0.3">
      <c r="B3" s="4" t="s">
        <v>61</v>
      </c>
      <c r="C3" s="4" t="s">
        <v>62</v>
      </c>
      <c r="D3" s="4" t="s">
        <v>1</v>
      </c>
      <c r="E3" s="4" t="s">
        <v>2</v>
      </c>
      <c r="F3" s="4" t="s">
        <v>63</v>
      </c>
      <c r="G3" s="4" t="s">
        <v>64</v>
      </c>
      <c r="H3" s="4" t="s">
        <v>65</v>
      </c>
    </row>
    <row r="4" spans="2:8" ht="18" customHeight="1" x14ac:dyDescent="0.3">
      <c r="B4" s="1">
        <v>1</v>
      </c>
      <c r="C4" s="1" t="s">
        <v>15</v>
      </c>
      <c r="D4" s="1">
        <v>30</v>
      </c>
      <c r="E4" s="1" t="s">
        <v>18</v>
      </c>
      <c r="F4" s="13">
        <v>42016</v>
      </c>
      <c r="G4" s="1">
        <v>60000</v>
      </c>
      <c r="H4" s="1" t="s">
        <v>66</v>
      </c>
    </row>
    <row r="5" spans="2:8" ht="18" customHeight="1" x14ac:dyDescent="0.3">
      <c r="B5" s="1">
        <v>2</v>
      </c>
      <c r="C5" s="1" t="s">
        <v>14</v>
      </c>
      <c r="D5" s="1">
        <v>35</v>
      </c>
      <c r="E5" s="1" t="s">
        <v>19</v>
      </c>
      <c r="F5" s="1" t="s">
        <v>67</v>
      </c>
      <c r="G5" s="1">
        <v>55000</v>
      </c>
      <c r="H5" s="1" t="s">
        <v>68</v>
      </c>
    </row>
    <row r="6" spans="2:8" ht="18" customHeight="1" x14ac:dyDescent="0.3">
      <c r="B6" s="1">
        <v>3</v>
      </c>
      <c r="C6" s="1" t="s">
        <v>69</v>
      </c>
      <c r="D6" s="1">
        <v>40</v>
      </c>
      <c r="E6" s="1" t="s">
        <v>18</v>
      </c>
      <c r="F6" s="14">
        <v>42896</v>
      </c>
      <c r="G6" s="1">
        <v>70000</v>
      </c>
      <c r="H6" s="1" t="s">
        <v>69</v>
      </c>
    </row>
    <row r="7" spans="2:8" ht="18" customHeight="1" x14ac:dyDescent="0.3">
      <c r="B7" s="1">
        <v>4</v>
      </c>
      <c r="C7" s="1" t="s">
        <v>70</v>
      </c>
      <c r="D7" s="1" t="s">
        <v>71</v>
      </c>
      <c r="E7" s="1" t="s">
        <v>18</v>
      </c>
      <c r="F7" s="3">
        <v>43304</v>
      </c>
      <c r="G7" s="1">
        <v>50000</v>
      </c>
      <c r="H7" s="1" t="s">
        <v>72</v>
      </c>
    </row>
    <row r="8" spans="2:8" ht="18" customHeight="1" x14ac:dyDescent="0.3">
      <c r="B8" s="1">
        <v>5</v>
      </c>
      <c r="C8" s="1" t="s">
        <v>73</v>
      </c>
      <c r="D8" s="1"/>
      <c r="E8" s="1" t="s">
        <v>20</v>
      </c>
      <c r="F8" s="1" t="s">
        <v>74</v>
      </c>
      <c r="G8" s="1">
        <v>45000</v>
      </c>
      <c r="H8" s="1" t="s">
        <v>75</v>
      </c>
    </row>
    <row r="9" spans="2:8" ht="18" customHeight="1" x14ac:dyDescent="0.3">
      <c r="B9" s="1">
        <v>6</v>
      </c>
      <c r="C9" s="1" t="s">
        <v>69</v>
      </c>
      <c r="D9" s="1">
        <v>28</v>
      </c>
      <c r="E9" s="1" t="s">
        <v>18</v>
      </c>
      <c r="F9" s="3">
        <v>43952</v>
      </c>
      <c r="G9" s="1">
        <v>60000</v>
      </c>
      <c r="H9" s="1" t="s">
        <v>69</v>
      </c>
    </row>
    <row r="10" spans="2:8" ht="18" customHeight="1" x14ac:dyDescent="0.3">
      <c r="B10" s="1">
        <v>7</v>
      </c>
      <c r="C10" s="1" t="s">
        <v>76</v>
      </c>
      <c r="D10" s="1">
        <v>33</v>
      </c>
      <c r="E10" s="1" t="s">
        <v>19</v>
      </c>
      <c r="F10" s="14">
        <v>43419</v>
      </c>
      <c r="G10" s="1">
        <v>52000</v>
      </c>
      <c r="H10" s="1" t="s">
        <v>77</v>
      </c>
    </row>
    <row r="11" spans="2:8" ht="18" customHeight="1" x14ac:dyDescent="0.3">
      <c r="B11" s="1">
        <v>8</v>
      </c>
      <c r="C11" s="1" t="s">
        <v>69</v>
      </c>
      <c r="D11" s="1">
        <v>30</v>
      </c>
      <c r="E11" s="1" t="s">
        <v>69</v>
      </c>
      <c r="F11" s="1" t="s">
        <v>69</v>
      </c>
      <c r="G11" s="1">
        <v>48000</v>
      </c>
      <c r="H11" s="1" t="s">
        <v>69</v>
      </c>
    </row>
    <row r="12" spans="2:8" ht="18" customHeight="1" x14ac:dyDescent="0.3">
      <c r="B12" s="1">
        <v>9</v>
      </c>
      <c r="C12" s="1" t="s">
        <v>78</v>
      </c>
      <c r="D12" s="1">
        <v>32</v>
      </c>
      <c r="E12" s="1" t="s">
        <v>69</v>
      </c>
      <c r="F12" s="1" t="s">
        <v>79</v>
      </c>
      <c r="G12" s="1">
        <v>53000</v>
      </c>
      <c r="H12" s="1" t="s">
        <v>80</v>
      </c>
    </row>
    <row r="13" spans="2:8" ht="18" customHeight="1" x14ac:dyDescent="0.3">
      <c r="B13" s="1">
        <v>10</v>
      </c>
      <c r="C13" s="1" t="s">
        <v>81</v>
      </c>
      <c r="D13" s="1">
        <v>29</v>
      </c>
      <c r="E13" s="1" t="s">
        <v>69</v>
      </c>
      <c r="F13" s="1" t="s">
        <v>82</v>
      </c>
      <c r="G13" s="1">
        <v>55000</v>
      </c>
      <c r="H13" s="1" t="s">
        <v>83</v>
      </c>
    </row>
    <row r="16" spans="2:8" ht="18" customHeight="1" thickBot="1" x14ac:dyDescent="0.35"/>
    <row r="17" spans="2:12" ht="18" customHeight="1" thickBot="1" x14ac:dyDescent="0.35">
      <c r="B17" s="15" t="s">
        <v>84</v>
      </c>
      <c r="C17" s="16"/>
      <c r="D17" s="16"/>
      <c r="E17" s="16"/>
      <c r="F17" s="16"/>
      <c r="G17" s="16"/>
      <c r="H17" s="16"/>
      <c r="I17" s="16"/>
      <c r="J17" s="16"/>
      <c r="K17" s="16"/>
      <c r="L17" s="17"/>
    </row>
    <row r="18" spans="2:12" ht="18" customHeight="1" thickBot="1" x14ac:dyDescent="0.35"/>
    <row r="19" spans="2:12" ht="18" customHeight="1" thickBot="1" x14ac:dyDescent="0.35">
      <c r="B19" s="18" t="s">
        <v>61</v>
      </c>
      <c r="C19" s="19" t="s">
        <v>62</v>
      </c>
      <c r="D19" s="19" t="s">
        <v>1</v>
      </c>
      <c r="E19" s="19" t="s">
        <v>2</v>
      </c>
      <c r="F19" s="19" t="s">
        <v>63</v>
      </c>
      <c r="G19" s="19" t="s">
        <v>64</v>
      </c>
      <c r="H19" s="20" t="s">
        <v>65</v>
      </c>
      <c r="I19" s="21" t="s">
        <v>85</v>
      </c>
      <c r="J19" s="22" t="s">
        <v>86</v>
      </c>
      <c r="K19" s="22" t="s">
        <v>87</v>
      </c>
      <c r="L19" s="23" t="s">
        <v>88</v>
      </c>
    </row>
    <row r="20" spans="2:12" ht="18" customHeight="1" x14ac:dyDescent="0.3">
      <c r="B20" s="24">
        <v>1</v>
      </c>
      <c r="C20" s="25" t="s">
        <v>15</v>
      </c>
      <c r="D20" s="25">
        <v>30</v>
      </c>
      <c r="E20" s="25" t="s">
        <v>18</v>
      </c>
      <c r="F20" s="26">
        <v>42016</v>
      </c>
      <c r="G20" s="25">
        <v>60000</v>
      </c>
      <c r="H20" s="27" t="s">
        <v>66</v>
      </c>
      <c r="I20" s="28"/>
      <c r="J20" s="25"/>
      <c r="K20" s="25"/>
      <c r="L20" s="27"/>
    </row>
    <row r="21" spans="2:12" ht="18" customHeight="1" x14ac:dyDescent="0.3">
      <c r="B21" s="29">
        <v>2</v>
      </c>
      <c r="C21" s="2" t="s">
        <v>14</v>
      </c>
      <c r="D21" s="2">
        <v>35</v>
      </c>
      <c r="E21" s="2" t="s">
        <v>19</v>
      </c>
      <c r="F21" s="2" t="s">
        <v>67</v>
      </c>
      <c r="G21" s="2">
        <v>55000</v>
      </c>
      <c r="H21" s="30" t="s">
        <v>68</v>
      </c>
      <c r="I21" s="31"/>
      <c r="J21" s="2"/>
      <c r="K21" s="2"/>
      <c r="L21" s="30"/>
    </row>
    <row r="22" spans="2:12" ht="18" customHeight="1" x14ac:dyDescent="0.3">
      <c r="B22" s="29">
        <v>3</v>
      </c>
      <c r="C22" s="2" t="s">
        <v>69</v>
      </c>
      <c r="D22" s="2">
        <v>40</v>
      </c>
      <c r="E22" s="2" t="s">
        <v>18</v>
      </c>
      <c r="F22" s="32">
        <v>42896</v>
      </c>
      <c r="G22" s="2">
        <v>70000</v>
      </c>
      <c r="H22" s="30" t="s">
        <v>69</v>
      </c>
      <c r="I22" s="31"/>
      <c r="J22" s="2"/>
      <c r="K22" s="2"/>
      <c r="L22" s="30"/>
    </row>
    <row r="23" spans="2:12" ht="18" customHeight="1" x14ac:dyDescent="0.3">
      <c r="B23" s="29">
        <v>4</v>
      </c>
      <c r="C23" s="2" t="s">
        <v>70</v>
      </c>
      <c r="D23" s="2" t="s">
        <v>71</v>
      </c>
      <c r="E23" s="2" t="s">
        <v>18</v>
      </c>
      <c r="F23" s="9">
        <v>43304</v>
      </c>
      <c r="G23" s="2">
        <v>50000</v>
      </c>
      <c r="H23" s="30" t="s">
        <v>72</v>
      </c>
      <c r="I23" s="31"/>
      <c r="J23" s="2"/>
      <c r="K23" s="2"/>
      <c r="L23" s="30"/>
    </row>
    <row r="24" spans="2:12" ht="18" customHeight="1" x14ac:dyDescent="0.3">
      <c r="B24" s="29">
        <v>5</v>
      </c>
      <c r="C24" s="2" t="s">
        <v>73</v>
      </c>
      <c r="D24" s="2"/>
      <c r="E24" s="2" t="s">
        <v>20</v>
      </c>
      <c r="F24" s="2" t="s">
        <v>74</v>
      </c>
      <c r="G24" s="2">
        <v>45000</v>
      </c>
      <c r="H24" s="30" t="s">
        <v>75</v>
      </c>
      <c r="I24" s="31"/>
      <c r="J24" s="2"/>
      <c r="K24" s="2"/>
      <c r="L24" s="30"/>
    </row>
    <row r="25" spans="2:12" ht="18" customHeight="1" x14ac:dyDescent="0.3">
      <c r="B25" s="29">
        <v>6</v>
      </c>
      <c r="C25" s="2" t="s">
        <v>69</v>
      </c>
      <c r="D25" s="2">
        <v>28</v>
      </c>
      <c r="E25" s="2" t="s">
        <v>18</v>
      </c>
      <c r="F25" s="9">
        <v>43952</v>
      </c>
      <c r="G25" s="2">
        <v>60000</v>
      </c>
      <c r="H25" s="30" t="s">
        <v>69</v>
      </c>
      <c r="I25" s="31"/>
      <c r="J25" s="2"/>
      <c r="K25" s="2"/>
      <c r="L25" s="30"/>
    </row>
    <row r="26" spans="2:12" ht="18" customHeight="1" x14ac:dyDescent="0.3">
      <c r="B26" s="29">
        <v>7</v>
      </c>
      <c r="C26" s="2" t="s">
        <v>76</v>
      </c>
      <c r="D26" s="2">
        <v>33</v>
      </c>
      <c r="E26" s="2" t="s">
        <v>19</v>
      </c>
      <c r="F26" s="32">
        <v>43419</v>
      </c>
      <c r="G26" s="2">
        <v>52000</v>
      </c>
      <c r="H26" s="30" t="s">
        <v>77</v>
      </c>
      <c r="I26" s="31"/>
      <c r="J26" s="2"/>
      <c r="K26" s="2"/>
      <c r="L26" s="30"/>
    </row>
    <row r="27" spans="2:12" ht="18" customHeight="1" x14ac:dyDescent="0.3">
      <c r="B27" s="29">
        <v>8</v>
      </c>
      <c r="C27" s="2" t="s">
        <v>69</v>
      </c>
      <c r="D27" s="2">
        <v>30</v>
      </c>
      <c r="E27" s="2" t="s">
        <v>69</v>
      </c>
      <c r="F27" s="2" t="s">
        <v>69</v>
      </c>
      <c r="G27" s="2">
        <v>48000</v>
      </c>
      <c r="H27" s="30" t="s">
        <v>69</v>
      </c>
      <c r="I27" s="31"/>
      <c r="J27" s="2"/>
      <c r="K27" s="2"/>
      <c r="L27" s="30"/>
    </row>
    <row r="28" spans="2:12" ht="18" customHeight="1" x14ac:dyDescent="0.3">
      <c r="B28" s="29">
        <v>9</v>
      </c>
      <c r="C28" s="2" t="s">
        <v>78</v>
      </c>
      <c r="D28" s="2">
        <v>32</v>
      </c>
      <c r="E28" s="2" t="s">
        <v>69</v>
      </c>
      <c r="F28" s="2" t="s">
        <v>79</v>
      </c>
      <c r="G28" s="2">
        <v>53000</v>
      </c>
      <c r="H28" s="30" t="s">
        <v>80</v>
      </c>
      <c r="I28" s="31"/>
      <c r="J28" s="2"/>
      <c r="K28" s="2"/>
      <c r="L28" s="30"/>
    </row>
    <row r="29" spans="2:12" ht="18" customHeight="1" thickBot="1" x14ac:dyDescent="0.35">
      <c r="B29" s="33">
        <v>10</v>
      </c>
      <c r="C29" s="34" t="s">
        <v>81</v>
      </c>
      <c r="D29" s="34">
        <v>29</v>
      </c>
      <c r="E29" s="34" t="s">
        <v>69</v>
      </c>
      <c r="F29" s="34" t="s">
        <v>82</v>
      </c>
      <c r="G29" s="34">
        <v>55000</v>
      </c>
      <c r="H29" s="35" t="s">
        <v>83</v>
      </c>
      <c r="I29" s="36"/>
      <c r="J29" s="34"/>
      <c r="K29" s="34"/>
      <c r="L29" s="35"/>
    </row>
    <row r="30" spans="2:12" ht="18" customHeight="1" thickBot="1" x14ac:dyDescent="0.35"/>
    <row r="31" spans="2:12" ht="18" customHeight="1" thickBot="1" x14ac:dyDescent="0.35">
      <c r="B31" s="15" t="s">
        <v>89</v>
      </c>
      <c r="C31" s="16"/>
      <c r="D31" s="16"/>
      <c r="E31" s="16"/>
      <c r="F31" s="16"/>
      <c r="G31" s="16"/>
      <c r="H31" s="16"/>
      <c r="I31" s="17"/>
    </row>
    <row r="33" spans="2:10" ht="18" customHeight="1" x14ac:dyDescent="0.3">
      <c r="B33" s="8" t="s">
        <v>61</v>
      </c>
      <c r="C33" s="8" t="s">
        <v>62</v>
      </c>
      <c r="D33" s="8" t="s">
        <v>1</v>
      </c>
      <c r="E33" s="8" t="s">
        <v>2</v>
      </c>
      <c r="F33" s="8" t="s">
        <v>63</v>
      </c>
      <c r="G33" s="8" t="s">
        <v>64</v>
      </c>
      <c r="H33" s="8" t="s">
        <v>65</v>
      </c>
      <c r="I33" s="37" t="s">
        <v>90</v>
      </c>
    </row>
    <row r="34" spans="2:10" ht="18" customHeight="1" x14ac:dyDescent="0.3">
      <c r="B34" s="2">
        <v>1</v>
      </c>
      <c r="C34" s="2" t="s">
        <v>15</v>
      </c>
      <c r="D34" s="2">
        <v>30</v>
      </c>
      <c r="E34" s="2" t="s">
        <v>18</v>
      </c>
      <c r="F34" s="38">
        <v>42016</v>
      </c>
      <c r="G34" s="2">
        <v>60000</v>
      </c>
      <c r="H34" s="2" t="s">
        <v>66</v>
      </c>
      <c r="I34" s="39"/>
    </row>
    <row r="35" spans="2:10" ht="18" customHeight="1" x14ac:dyDescent="0.3">
      <c r="B35" s="2">
        <v>2</v>
      </c>
      <c r="C35" s="2" t="s">
        <v>14</v>
      </c>
      <c r="D35" s="2">
        <v>35</v>
      </c>
      <c r="E35" s="2" t="s">
        <v>19</v>
      </c>
      <c r="F35" s="2" t="s">
        <v>67</v>
      </c>
      <c r="G35" s="2">
        <v>55000</v>
      </c>
      <c r="H35" s="2" t="s">
        <v>68</v>
      </c>
      <c r="I35" s="39"/>
    </row>
    <row r="36" spans="2:10" ht="18" customHeight="1" x14ac:dyDescent="0.3">
      <c r="B36" s="2">
        <v>3</v>
      </c>
      <c r="C36" s="2" t="s">
        <v>69</v>
      </c>
      <c r="D36" s="2">
        <v>40</v>
      </c>
      <c r="E36" s="2" t="s">
        <v>18</v>
      </c>
      <c r="F36" s="32">
        <v>42896</v>
      </c>
      <c r="G36" s="2">
        <v>70000</v>
      </c>
      <c r="H36" s="2" t="s">
        <v>69</v>
      </c>
      <c r="I36" s="39"/>
    </row>
    <row r="37" spans="2:10" ht="18" customHeight="1" x14ac:dyDescent="0.3">
      <c r="B37" s="2">
        <v>4</v>
      </c>
      <c r="C37" s="2" t="s">
        <v>70</v>
      </c>
      <c r="D37" s="2" t="s">
        <v>71</v>
      </c>
      <c r="E37" s="2" t="s">
        <v>18</v>
      </c>
      <c r="F37" s="9">
        <v>43304</v>
      </c>
      <c r="G37" s="2">
        <v>50000</v>
      </c>
      <c r="H37" s="2" t="s">
        <v>72</v>
      </c>
      <c r="I37" s="39"/>
    </row>
    <row r="38" spans="2:10" ht="18" customHeight="1" x14ac:dyDescent="0.3">
      <c r="B38" s="2">
        <v>5</v>
      </c>
      <c r="C38" s="2" t="s">
        <v>73</v>
      </c>
      <c r="D38" s="2"/>
      <c r="E38" s="2" t="s">
        <v>20</v>
      </c>
      <c r="F38" s="9" t="s">
        <v>74</v>
      </c>
      <c r="G38" s="2">
        <v>45000</v>
      </c>
      <c r="H38" s="2" t="s">
        <v>75</v>
      </c>
      <c r="I38" s="39"/>
    </row>
    <row r="39" spans="2:10" ht="18" customHeight="1" x14ac:dyDescent="0.3">
      <c r="B39" s="2">
        <v>6</v>
      </c>
      <c r="C39" s="2" t="s">
        <v>69</v>
      </c>
      <c r="D39" s="2">
        <v>28</v>
      </c>
      <c r="E39" s="2" t="s">
        <v>18</v>
      </c>
      <c r="F39" s="9">
        <v>43952</v>
      </c>
      <c r="G39" s="2">
        <v>60000</v>
      </c>
      <c r="H39" s="2" t="s">
        <v>69</v>
      </c>
      <c r="I39" s="39"/>
    </row>
    <row r="40" spans="2:10" ht="18" customHeight="1" x14ac:dyDescent="0.3">
      <c r="B40" s="2">
        <v>7</v>
      </c>
      <c r="C40" s="2" t="s">
        <v>76</v>
      </c>
      <c r="D40" s="2">
        <v>33</v>
      </c>
      <c r="E40" s="2" t="s">
        <v>19</v>
      </c>
      <c r="F40" s="32">
        <v>43419</v>
      </c>
      <c r="G40" s="2">
        <v>52000</v>
      </c>
      <c r="H40" s="2" t="s">
        <v>77</v>
      </c>
      <c r="I40" s="39"/>
    </row>
    <row r="41" spans="2:10" ht="18" customHeight="1" x14ac:dyDescent="0.3">
      <c r="B41" s="2">
        <v>8</v>
      </c>
      <c r="C41" s="2" t="s">
        <v>69</v>
      </c>
      <c r="D41" s="2">
        <v>30</v>
      </c>
      <c r="E41" s="2" t="s">
        <v>69</v>
      </c>
      <c r="F41" s="2" t="s">
        <v>69</v>
      </c>
      <c r="G41" s="2">
        <v>48000</v>
      </c>
      <c r="H41" s="2" t="s">
        <v>69</v>
      </c>
      <c r="I41" s="39"/>
    </row>
    <row r="42" spans="2:10" ht="18" customHeight="1" x14ac:dyDescent="0.3">
      <c r="B42" s="2">
        <v>9</v>
      </c>
      <c r="C42" s="2" t="s">
        <v>78</v>
      </c>
      <c r="D42" s="2">
        <v>32</v>
      </c>
      <c r="E42" s="2" t="s">
        <v>69</v>
      </c>
      <c r="F42" s="2" t="s">
        <v>79</v>
      </c>
      <c r="G42" s="2">
        <v>53000</v>
      </c>
      <c r="H42" s="2" t="s">
        <v>80</v>
      </c>
      <c r="I42" s="39"/>
    </row>
    <row r="43" spans="2:10" ht="18" customHeight="1" x14ac:dyDescent="0.3">
      <c r="B43" s="2">
        <v>10</v>
      </c>
      <c r="C43" s="2" t="s">
        <v>81</v>
      </c>
      <c r="D43" s="2">
        <v>29</v>
      </c>
      <c r="E43" s="2" t="s">
        <v>69</v>
      </c>
      <c r="F43" s="2" t="s">
        <v>82</v>
      </c>
      <c r="G43" s="2">
        <v>55000</v>
      </c>
      <c r="H43" s="2" t="s">
        <v>83</v>
      </c>
      <c r="I43" s="39"/>
    </row>
    <row r="45" spans="2:10" ht="18" customHeight="1" thickBot="1" x14ac:dyDescent="0.35"/>
    <row r="46" spans="2:10" ht="18" customHeight="1" thickBot="1" x14ac:dyDescent="0.35">
      <c r="B46" s="15" t="s">
        <v>91</v>
      </c>
      <c r="C46" s="16"/>
      <c r="D46" s="16"/>
      <c r="E46" s="16"/>
      <c r="F46" s="16"/>
      <c r="G46" s="16"/>
      <c r="H46" s="16"/>
      <c r="I46" s="16"/>
      <c r="J46" s="17"/>
    </row>
    <row r="47" spans="2:10" ht="18" customHeight="1" thickBot="1" x14ac:dyDescent="0.35"/>
    <row r="48" spans="2:10" ht="18" customHeight="1" thickBot="1" x14ac:dyDescent="0.35">
      <c r="B48" s="18" t="s">
        <v>61</v>
      </c>
      <c r="C48" s="20" t="s">
        <v>62</v>
      </c>
      <c r="D48" s="40" t="s">
        <v>1</v>
      </c>
      <c r="E48" s="18" t="s">
        <v>2</v>
      </c>
      <c r="F48" s="19" t="s">
        <v>63</v>
      </c>
      <c r="G48" s="19" t="s">
        <v>64</v>
      </c>
      <c r="H48" s="20" t="s">
        <v>65</v>
      </c>
      <c r="I48" s="21" t="s">
        <v>92</v>
      </c>
      <c r="J48" s="23" t="s">
        <v>93</v>
      </c>
    </row>
    <row r="49" spans="2:11" ht="18" customHeight="1" x14ac:dyDescent="0.3">
      <c r="B49" s="24">
        <v>1</v>
      </c>
      <c r="C49" s="27" t="s">
        <v>15</v>
      </c>
      <c r="D49" s="41">
        <v>30</v>
      </c>
      <c r="E49" s="24" t="s">
        <v>18</v>
      </c>
      <c r="F49" s="26">
        <v>42016</v>
      </c>
      <c r="G49" s="25">
        <v>60000</v>
      </c>
      <c r="H49" s="27" t="s">
        <v>66</v>
      </c>
      <c r="I49" s="28"/>
      <c r="J49" s="27"/>
      <c r="K49" s="42"/>
    </row>
    <row r="50" spans="2:11" ht="18" customHeight="1" x14ac:dyDescent="0.3">
      <c r="B50" s="29">
        <v>2</v>
      </c>
      <c r="C50" s="30" t="s">
        <v>14</v>
      </c>
      <c r="D50" s="43">
        <v>35</v>
      </c>
      <c r="E50" s="29" t="s">
        <v>19</v>
      </c>
      <c r="F50" s="2" t="s">
        <v>67</v>
      </c>
      <c r="G50" s="2">
        <v>55000</v>
      </c>
      <c r="H50" s="30" t="s">
        <v>68</v>
      </c>
      <c r="I50" s="31"/>
      <c r="J50" s="30"/>
    </row>
    <row r="51" spans="2:11" ht="18" customHeight="1" x14ac:dyDescent="0.3">
      <c r="B51" s="29">
        <v>3</v>
      </c>
      <c r="C51" s="30" t="s">
        <v>69</v>
      </c>
      <c r="D51" s="43">
        <v>40</v>
      </c>
      <c r="E51" s="29" t="s">
        <v>18</v>
      </c>
      <c r="F51" s="32">
        <v>42896</v>
      </c>
      <c r="G51" s="2">
        <v>70000</v>
      </c>
      <c r="H51" s="30" t="s">
        <v>69</v>
      </c>
      <c r="I51" s="31"/>
      <c r="J51" s="30"/>
    </row>
    <row r="52" spans="2:11" ht="18" customHeight="1" x14ac:dyDescent="0.3">
      <c r="B52" s="29">
        <v>4</v>
      </c>
      <c r="C52" s="30" t="s">
        <v>70</v>
      </c>
      <c r="D52" s="43" t="s">
        <v>71</v>
      </c>
      <c r="E52" s="29" t="s">
        <v>18</v>
      </c>
      <c r="F52" s="9">
        <v>43304</v>
      </c>
      <c r="G52" s="2">
        <v>50000</v>
      </c>
      <c r="H52" s="30" t="s">
        <v>72</v>
      </c>
      <c r="I52" s="31"/>
      <c r="J52" s="30"/>
    </row>
    <row r="53" spans="2:11" ht="18" customHeight="1" x14ac:dyDescent="0.3">
      <c r="B53" s="29">
        <v>5</v>
      </c>
      <c r="C53" s="30" t="s">
        <v>73</v>
      </c>
      <c r="D53" s="43"/>
      <c r="E53" s="29" t="s">
        <v>20</v>
      </c>
      <c r="F53" s="9" t="s">
        <v>74</v>
      </c>
      <c r="G53" s="2">
        <v>45000</v>
      </c>
      <c r="H53" s="30" t="s">
        <v>75</v>
      </c>
      <c r="I53" s="31"/>
      <c r="J53" s="30"/>
    </row>
    <row r="54" spans="2:11" ht="18" customHeight="1" x14ac:dyDescent="0.3">
      <c r="B54" s="29">
        <v>6</v>
      </c>
      <c r="C54" s="30" t="s">
        <v>69</v>
      </c>
      <c r="D54" s="43">
        <v>28</v>
      </c>
      <c r="E54" s="29" t="s">
        <v>18</v>
      </c>
      <c r="F54" s="9">
        <v>43952</v>
      </c>
      <c r="G54" s="2">
        <v>60000</v>
      </c>
      <c r="H54" s="30" t="s">
        <v>69</v>
      </c>
      <c r="I54" s="31"/>
      <c r="J54" s="30"/>
    </row>
    <row r="55" spans="2:11" ht="18" customHeight="1" x14ac:dyDescent="0.3">
      <c r="B55" s="29">
        <v>7</v>
      </c>
      <c r="C55" s="30" t="s">
        <v>76</v>
      </c>
      <c r="D55" s="43">
        <v>33</v>
      </c>
      <c r="E55" s="29" t="s">
        <v>19</v>
      </c>
      <c r="F55" s="32">
        <v>43419</v>
      </c>
      <c r="G55" s="2">
        <v>52000</v>
      </c>
      <c r="H55" s="30" t="s">
        <v>77</v>
      </c>
      <c r="I55" s="31"/>
      <c r="J55" s="30"/>
    </row>
    <row r="56" spans="2:11" ht="18" customHeight="1" x14ac:dyDescent="0.3">
      <c r="B56" s="29">
        <v>8</v>
      </c>
      <c r="C56" s="30" t="s">
        <v>69</v>
      </c>
      <c r="D56" s="43">
        <v>30</v>
      </c>
      <c r="E56" s="29" t="s">
        <v>69</v>
      </c>
      <c r="F56" s="2" t="s">
        <v>69</v>
      </c>
      <c r="G56" s="2">
        <v>48000</v>
      </c>
      <c r="H56" s="30" t="s">
        <v>69</v>
      </c>
      <c r="I56" s="31"/>
      <c r="J56" s="30"/>
    </row>
    <row r="57" spans="2:11" ht="18" customHeight="1" x14ac:dyDescent="0.3">
      <c r="B57" s="29">
        <v>9</v>
      </c>
      <c r="C57" s="30" t="s">
        <v>78</v>
      </c>
      <c r="D57" s="43">
        <v>32</v>
      </c>
      <c r="E57" s="29" t="s">
        <v>69</v>
      </c>
      <c r="F57" s="2" t="s">
        <v>79</v>
      </c>
      <c r="G57" s="2">
        <v>53000</v>
      </c>
      <c r="H57" s="30" t="s">
        <v>80</v>
      </c>
      <c r="I57" s="31"/>
      <c r="J57" s="30"/>
    </row>
    <row r="58" spans="2:11" ht="18" customHeight="1" thickBot="1" x14ac:dyDescent="0.35">
      <c r="B58" s="33">
        <v>10</v>
      </c>
      <c r="C58" s="35" t="s">
        <v>81</v>
      </c>
      <c r="D58" s="44">
        <v>29</v>
      </c>
      <c r="E58" s="33" t="s">
        <v>69</v>
      </c>
      <c r="F58" s="34" t="s">
        <v>82</v>
      </c>
      <c r="G58" s="34">
        <v>55000</v>
      </c>
      <c r="H58" s="35" t="s">
        <v>83</v>
      </c>
      <c r="I58" s="36"/>
      <c r="J58" s="35"/>
    </row>
    <row r="59" spans="2:11" ht="18" customHeight="1" thickBot="1" x14ac:dyDescent="0.35"/>
    <row r="60" spans="2:11" ht="18" customHeight="1" thickBot="1" x14ac:dyDescent="0.35">
      <c r="B60" s="15" t="s">
        <v>94</v>
      </c>
      <c r="C60" s="16"/>
      <c r="D60" s="16"/>
      <c r="E60" s="16"/>
      <c r="F60" s="16"/>
      <c r="G60" s="16"/>
      <c r="H60" s="16"/>
      <c r="I60" s="16"/>
      <c r="J60" s="17"/>
    </row>
    <row r="61" spans="2:11" ht="18" customHeight="1" thickBot="1" x14ac:dyDescent="0.35"/>
    <row r="62" spans="2:11" ht="18" customHeight="1" thickBot="1" x14ac:dyDescent="0.35">
      <c r="B62" s="18" t="s">
        <v>61</v>
      </c>
      <c r="C62" s="19" t="s">
        <v>62</v>
      </c>
      <c r="D62" s="19" t="s">
        <v>1</v>
      </c>
      <c r="E62" s="19" t="s">
        <v>2</v>
      </c>
      <c r="F62" s="19" t="s">
        <v>63</v>
      </c>
      <c r="G62" s="19" t="s">
        <v>64</v>
      </c>
      <c r="H62" s="20" t="s">
        <v>65</v>
      </c>
      <c r="I62" s="21" t="s">
        <v>95</v>
      </c>
      <c r="J62" s="23" t="s">
        <v>96</v>
      </c>
    </row>
    <row r="63" spans="2:11" ht="18" customHeight="1" x14ac:dyDescent="0.3">
      <c r="B63" s="24">
        <v>1</v>
      </c>
      <c r="C63" s="25" t="s">
        <v>15</v>
      </c>
      <c r="D63" s="25">
        <v>30</v>
      </c>
      <c r="E63" s="25" t="s">
        <v>18</v>
      </c>
      <c r="F63" s="26">
        <v>42016</v>
      </c>
      <c r="G63" s="25">
        <v>60000</v>
      </c>
      <c r="H63" s="27" t="s">
        <v>66</v>
      </c>
      <c r="I63" s="28"/>
      <c r="J63" s="27"/>
    </row>
    <row r="64" spans="2:11" ht="18" customHeight="1" x14ac:dyDescent="0.3">
      <c r="B64" s="29">
        <v>2</v>
      </c>
      <c r="C64" s="2" t="s">
        <v>14</v>
      </c>
      <c r="D64" s="2">
        <v>35</v>
      </c>
      <c r="E64" s="2" t="s">
        <v>19</v>
      </c>
      <c r="F64" s="2" t="s">
        <v>67</v>
      </c>
      <c r="G64" s="2">
        <v>55000</v>
      </c>
      <c r="H64" s="30" t="s">
        <v>68</v>
      </c>
      <c r="I64" s="31"/>
      <c r="J64" s="30"/>
    </row>
    <row r="65" spans="2:11" ht="18" customHeight="1" x14ac:dyDescent="0.3">
      <c r="B65" s="29">
        <v>3</v>
      </c>
      <c r="C65" s="2" t="s">
        <v>69</v>
      </c>
      <c r="D65" s="2">
        <v>40</v>
      </c>
      <c r="E65" s="2" t="s">
        <v>18</v>
      </c>
      <c r="F65" s="32">
        <v>42896</v>
      </c>
      <c r="G65" s="2">
        <v>70000</v>
      </c>
      <c r="H65" s="30" t="s">
        <v>69</v>
      </c>
      <c r="I65" s="31"/>
      <c r="J65" s="30"/>
    </row>
    <row r="66" spans="2:11" ht="18" customHeight="1" x14ac:dyDescent="0.3">
      <c r="B66" s="29">
        <v>4</v>
      </c>
      <c r="C66" s="2" t="s">
        <v>70</v>
      </c>
      <c r="D66" s="2" t="s">
        <v>71</v>
      </c>
      <c r="E66" s="2" t="s">
        <v>18</v>
      </c>
      <c r="F66" s="9">
        <v>43304</v>
      </c>
      <c r="G66" s="2">
        <v>50000</v>
      </c>
      <c r="H66" s="30" t="s">
        <v>72</v>
      </c>
      <c r="I66" s="31"/>
      <c r="J66" s="30"/>
    </row>
    <row r="67" spans="2:11" ht="18" customHeight="1" x14ac:dyDescent="0.3">
      <c r="B67" s="29">
        <v>5</v>
      </c>
      <c r="C67" s="2" t="s">
        <v>73</v>
      </c>
      <c r="D67" s="2"/>
      <c r="E67" s="2" t="s">
        <v>20</v>
      </c>
      <c r="F67" s="9" t="s">
        <v>74</v>
      </c>
      <c r="G67" s="2">
        <v>45000</v>
      </c>
      <c r="H67" s="30" t="s">
        <v>75</v>
      </c>
      <c r="I67" s="31"/>
      <c r="J67" s="30"/>
    </row>
    <row r="68" spans="2:11" ht="18" customHeight="1" x14ac:dyDescent="0.3">
      <c r="B68" s="29">
        <v>7</v>
      </c>
      <c r="C68" s="2" t="s">
        <v>76</v>
      </c>
      <c r="D68" s="2">
        <v>33</v>
      </c>
      <c r="E68" s="2" t="s">
        <v>19</v>
      </c>
      <c r="F68" s="32">
        <v>43419</v>
      </c>
      <c r="G68" s="2">
        <v>52000</v>
      </c>
      <c r="H68" s="30" t="s">
        <v>97</v>
      </c>
      <c r="I68" s="31"/>
      <c r="J68" s="30"/>
    </row>
    <row r="69" spans="2:11" ht="18" customHeight="1" x14ac:dyDescent="0.3">
      <c r="B69" s="29">
        <v>9</v>
      </c>
      <c r="C69" s="2" t="s">
        <v>78</v>
      </c>
      <c r="D69" s="2">
        <v>32</v>
      </c>
      <c r="E69" s="2" t="s">
        <v>69</v>
      </c>
      <c r="F69" s="2" t="s">
        <v>79</v>
      </c>
      <c r="G69" s="2">
        <v>53000</v>
      </c>
      <c r="H69" s="30" t="s">
        <v>80</v>
      </c>
      <c r="I69" s="31"/>
      <c r="J69" s="30"/>
    </row>
    <row r="70" spans="2:11" ht="18" customHeight="1" thickBot="1" x14ac:dyDescent="0.35">
      <c r="B70" s="33">
        <v>10</v>
      </c>
      <c r="C70" s="34" t="s">
        <v>81</v>
      </c>
      <c r="D70" s="34">
        <v>29</v>
      </c>
      <c r="E70" s="34" t="s">
        <v>69</v>
      </c>
      <c r="F70" s="34" t="s">
        <v>82</v>
      </c>
      <c r="G70" s="34">
        <v>55000</v>
      </c>
      <c r="H70" s="35" t="s">
        <v>83</v>
      </c>
      <c r="I70" s="36"/>
      <c r="J70" s="35"/>
    </row>
    <row r="71" spans="2:11" ht="18" customHeight="1" x14ac:dyDescent="0.3">
      <c r="B71"/>
      <c r="C71"/>
      <c r="D71"/>
      <c r="E71"/>
      <c r="F71"/>
      <c r="G71"/>
      <c r="H71"/>
      <c r="I71"/>
      <c r="J71"/>
    </row>
    <row r="72" spans="2:11" ht="18" customHeight="1" x14ac:dyDescent="0.3">
      <c r="B72"/>
      <c r="C72"/>
      <c r="D72"/>
      <c r="E72"/>
      <c r="F72"/>
      <c r="G72"/>
      <c r="H72"/>
      <c r="I72"/>
      <c r="J72"/>
    </row>
    <row r="73" spans="2:11" ht="18" customHeight="1" thickBot="1" x14ac:dyDescent="0.35"/>
    <row r="74" spans="2:11" ht="18" customHeight="1" thickBot="1" x14ac:dyDescent="0.35">
      <c r="B74" s="15" t="s">
        <v>98</v>
      </c>
      <c r="C74" s="16"/>
      <c r="D74" s="16"/>
      <c r="E74" s="16"/>
      <c r="F74" s="16"/>
      <c r="G74" s="16"/>
      <c r="H74" s="16"/>
      <c r="I74" s="16"/>
      <c r="J74" s="16"/>
      <c r="K74" s="17"/>
    </row>
    <row r="75" spans="2:11" ht="18" customHeight="1" thickBot="1" x14ac:dyDescent="0.35"/>
    <row r="76" spans="2:11" ht="18" customHeight="1" thickBot="1" x14ac:dyDescent="0.35">
      <c r="B76" s="18" t="s">
        <v>61</v>
      </c>
      <c r="C76" s="19" t="s">
        <v>62</v>
      </c>
      <c r="D76" s="19" t="s">
        <v>1</v>
      </c>
      <c r="E76" s="19" t="s">
        <v>2</v>
      </c>
      <c r="F76" s="20" t="s">
        <v>63</v>
      </c>
      <c r="G76" s="45" t="s">
        <v>64</v>
      </c>
      <c r="H76" s="46" t="s">
        <v>65</v>
      </c>
      <c r="I76" s="21" t="s">
        <v>99</v>
      </c>
      <c r="J76" s="22" t="s">
        <v>100</v>
      </c>
      <c r="K76" s="23" t="s">
        <v>101</v>
      </c>
    </row>
    <row r="77" spans="2:11" ht="18" customHeight="1" x14ac:dyDescent="0.3">
      <c r="B77" s="24">
        <v>1</v>
      </c>
      <c r="C77" s="25" t="s">
        <v>15</v>
      </c>
      <c r="D77" s="25">
        <v>30</v>
      </c>
      <c r="E77" s="25" t="s">
        <v>18</v>
      </c>
      <c r="F77" s="47">
        <v>42016</v>
      </c>
      <c r="G77" s="41">
        <v>60000</v>
      </c>
      <c r="H77" s="48" t="s">
        <v>66</v>
      </c>
      <c r="I77" s="28">
        <f>IF(OR($G77&lt;40000,$G77&gt;80000),60000,$G77)</f>
        <v>60000</v>
      </c>
      <c r="J77" s="25">
        <f>$I77*12</f>
        <v>720000</v>
      </c>
      <c r="K77" s="27">
        <f>$I77*(10%)</f>
        <v>6000</v>
      </c>
    </row>
    <row r="78" spans="2:11" ht="18" customHeight="1" x14ac:dyDescent="0.3">
      <c r="B78" s="29">
        <v>2</v>
      </c>
      <c r="C78" s="2" t="s">
        <v>14</v>
      </c>
      <c r="D78" s="2">
        <v>35</v>
      </c>
      <c r="E78" s="2" t="s">
        <v>19</v>
      </c>
      <c r="F78" s="30" t="s">
        <v>67</v>
      </c>
      <c r="G78" s="43">
        <v>38000</v>
      </c>
      <c r="H78" s="49" t="s">
        <v>68</v>
      </c>
      <c r="I78" s="31">
        <f>IF(OR($G78&lt;40000,$G78&gt;80000),60000,$G78)</f>
        <v>60000</v>
      </c>
      <c r="J78" s="2">
        <f t="shared" ref="J78:J86" si="0">$I78*12</f>
        <v>720000</v>
      </c>
      <c r="K78" s="30">
        <f t="shared" ref="K78:K86" si="1">$I78*(10%)</f>
        <v>6000</v>
      </c>
    </row>
    <row r="79" spans="2:11" ht="18" customHeight="1" x14ac:dyDescent="0.3">
      <c r="B79" s="29">
        <v>3</v>
      </c>
      <c r="C79" s="2" t="s">
        <v>69</v>
      </c>
      <c r="D79" s="2">
        <v>40</v>
      </c>
      <c r="E79" s="2" t="s">
        <v>18</v>
      </c>
      <c r="F79" s="50">
        <v>42896</v>
      </c>
      <c r="G79" s="43">
        <v>70000</v>
      </c>
      <c r="H79" s="49" t="s">
        <v>69</v>
      </c>
      <c r="I79" s="31">
        <f t="shared" ref="I79:I86" si="2">IF(OR($G79&lt;40000,$G79&gt;80000),60000,$G79)</f>
        <v>70000</v>
      </c>
      <c r="J79" s="2">
        <f t="shared" si="0"/>
        <v>840000</v>
      </c>
      <c r="K79" s="30">
        <f t="shared" si="1"/>
        <v>7000</v>
      </c>
    </row>
    <row r="80" spans="2:11" ht="18" customHeight="1" x14ac:dyDescent="0.3">
      <c r="B80" s="29">
        <v>4</v>
      </c>
      <c r="C80" s="2" t="s">
        <v>70</v>
      </c>
      <c r="D80" s="2" t="s">
        <v>71</v>
      </c>
      <c r="E80" s="2" t="s">
        <v>18</v>
      </c>
      <c r="F80" s="51">
        <v>43304</v>
      </c>
      <c r="G80" s="43">
        <v>50000</v>
      </c>
      <c r="H80" s="49" t="s">
        <v>72</v>
      </c>
      <c r="I80" s="31">
        <f t="shared" si="2"/>
        <v>50000</v>
      </c>
      <c r="J80" s="2">
        <f t="shared" si="0"/>
        <v>600000</v>
      </c>
      <c r="K80" s="30">
        <f t="shared" si="1"/>
        <v>5000</v>
      </c>
    </row>
    <row r="81" spans="2:11" ht="18" customHeight="1" x14ac:dyDescent="0.3">
      <c r="B81" s="29">
        <v>5</v>
      </c>
      <c r="C81" s="2" t="s">
        <v>73</v>
      </c>
      <c r="D81" s="2"/>
      <c r="E81" s="2" t="s">
        <v>20</v>
      </c>
      <c r="F81" s="51" t="s">
        <v>74</v>
      </c>
      <c r="G81" s="43">
        <v>45000</v>
      </c>
      <c r="H81" s="49" t="s">
        <v>75</v>
      </c>
      <c r="I81" s="31">
        <f t="shared" si="2"/>
        <v>45000</v>
      </c>
      <c r="J81" s="2">
        <f t="shared" si="0"/>
        <v>540000</v>
      </c>
      <c r="K81" s="30">
        <f t="shared" si="1"/>
        <v>4500</v>
      </c>
    </row>
    <row r="82" spans="2:11" ht="18" customHeight="1" x14ac:dyDescent="0.3">
      <c r="B82" s="29">
        <v>6</v>
      </c>
      <c r="C82" s="2" t="s">
        <v>69</v>
      </c>
      <c r="D82" s="2">
        <v>28</v>
      </c>
      <c r="E82" s="2" t="s">
        <v>18</v>
      </c>
      <c r="F82" s="51">
        <v>43952</v>
      </c>
      <c r="G82" s="43">
        <v>90000</v>
      </c>
      <c r="H82" s="49" t="s">
        <v>69</v>
      </c>
      <c r="I82" s="31">
        <f t="shared" si="2"/>
        <v>60000</v>
      </c>
      <c r="J82" s="2">
        <f t="shared" si="0"/>
        <v>720000</v>
      </c>
      <c r="K82" s="30">
        <f t="shared" si="1"/>
        <v>6000</v>
      </c>
    </row>
    <row r="83" spans="2:11" ht="18" customHeight="1" x14ac:dyDescent="0.3">
      <c r="B83" s="29">
        <v>7</v>
      </c>
      <c r="C83" s="2" t="s">
        <v>76</v>
      </c>
      <c r="D83" s="2">
        <v>33</v>
      </c>
      <c r="E83" s="2" t="s">
        <v>19</v>
      </c>
      <c r="F83" s="50">
        <v>43419</v>
      </c>
      <c r="G83" s="43">
        <v>52000</v>
      </c>
      <c r="H83" s="49" t="s">
        <v>77</v>
      </c>
      <c r="I83" s="31">
        <f t="shared" si="2"/>
        <v>52000</v>
      </c>
      <c r="J83" s="2">
        <f t="shared" si="0"/>
        <v>624000</v>
      </c>
      <c r="K83" s="30">
        <f t="shared" si="1"/>
        <v>5200</v>
      </c>
    </row>
    <row r="84" spans="2:11" ht="18" customHeight="1" x14ac:dyDescent="0.3">
      <c r="B84" s="29">
        <v>8</v>
      </c>
      <c r="C84" s="2" t="s">
        <v>69</v>
      </c>
      <c r="D84" s="2">
        <v>30</v>
      </c>
      <c r="E84" s="2" t="s">
        <v>69</v>
      </c>
      <c r="F84" s="30" t="s">
        <v>69</v>
      </c>
      <c r="G84" s="43">
        <v>48000</v>
      </c>
      <c r="H84" s="49" t="s">
        <v>69</v>
      </c>
      <c r="I84" s="31">
        <f t="shared" si="2"/>
        <v>48000</v>
      </c>
      <c r="J84" s="2">
        <f t="shared" si="0"/>
        <v>576000</v>
      </c>
      <c r="K84" s="30">
        <f t="shared" si="1"/>
        <v>4800</v>
      </c>
    </row>
    <row r="85" spans="2:11" ht="18" customHeight="1" x14ac:dyDescent="0.3">
      <c r="B85" s="29">
        <v>9</v>
      </c>
      <c r="C85" s="2" t="s">
        <v>78</v>
      </c>
      <c r="D85" s="2">
        <v>32</v>
      </c>
      <c r="E85" s="2" t="s">
        <v>69</v>
      </c>
      <c r="F85" s="30" t="s">
        <v>79</v>
      </c>
      <c r="G85" s="43">
        <v>53000</v>
      </c>
      <c r="H85" s="49" t="s">
        <v>80</v>
      </c>
      <c r="I85" s="31">
        <f t="shared" si="2"/>
        <v>53000</v>
      </c>
      <c r="J85" s="2">
        <f t="shared" si="0"/>
        <v>636000</v>
      </c>
      <c r="K85" s="30">
        <f t="shared" si="1"/>
        <v>5300</v>
      </c>
    </row>
    <row r="86" spans="2:11" ht="18" customHeight="1" thickBot="1" x14ac:dyDescent="0.35">
      <c r="B86" s="33">
        <v>10</v>
      </c>
      <c r="C86" s="34" t="s">
        <v>81</v>
      </c>
      <c r="D86" s="34">
        <v>29</v>
      </c>
      <c r="E86" s="34" t="s">
        <v>69</v>
      </c>
      <c r="F86" s="35" t="s">
        <v>82</v>
      </c>
      <c r="G86" s="44">
        <v>55000</v>
      </c>
      <c r="H86" s="52" t="s">
        <v>83</v>
      </c>
      <c r="I86" s="36">
        <f t="shared" si="2"/>
        <v>55000</v>
      </c>
      <c r="J86" s="34">
        <f t="shared" si="0"/>
        <v>660000</v>
      </c>
      <c r="K86" s="35">
        <f t="shared" si="1"/>
        <v>5500</v>
      </c>
    </row>
  </sheetData>
  <mergeCells count="5">
    <mergeCell ref="B17:L17"/>
    <mergeCell ref="B31:I31"/>
    <mergeCell ref="B46:J46"/>
    <mergeCell ref="B60:J60"/>
    <mergeCell ref="B74:K74"/>
  </mergeCells>
  <hyperlinks>
    <hyperlink ref="H7" r:id="rId1" xr:uid="{06E731C6-1F97-48C2-8514-85E3C34BD625}"/>
    <hyperlink ref="H10" r:id="rId2" xr:uid="{16E93488-519B-4221-9859-76A7CAF5AE99}"/>
    <hyperlink ref="H12" r:id="rId3" xr:uid="{C5F958C0-D6E3-4D11-839C-B60402A99AD1}"/>
    <hyperlink ref="H13" r:id="rId4" xr:uid="{8C3D4622-A7D3-4377-8BF4-3F88D195A229}"/>
    <hyperlink ref="H23" r:id="rId5" xr:uid="{417A1F90-125E-492D-BBEB-7A2438AB75B2}"/>
    <hyperlink ref="H26" r:id="rId6" xr:uid="{E6CAB66E-CEBD-4EDF-92A8-1BA60AD8CAE6}"/>
    <hyperlink ref="H28" r:id="rId7" xr:uid="{0F75672E-42DE-4C77-8880-21B8364892F0}"/>
    <hyperlink ref="H29" r:id="rId8" xr:uid="{036216A9-A8A8-41D0-B681-F77C077ADD33}"/>
    <hyperlink ref="H37" r:id="rId9" xr:uid="{1B086F86-04F2-4C90-A5E5-D1B1126140C2}"/>
    <hyperlink ref="H40" r:id="rId10" xr:uid="{63D21ADD-4664-4107-AAF2-59D84E69672E}"/>
    <hyperlink ref="H42" r:id="rId11" xr:uid="{7164933E-66ED-46A6-B255-F86947418945}"/>
    <hyperlink ref="H43" r:id="rId12" xr:uid="{1457894F-6DA2-4EB4-AF5E-E98AB402E9E6}"/>
    <hyperlink ref="H52" r:id="rId13" xr:uid="{AA2830ED-C8AD-435C-BFE8-7B8E38BC0A04}"/>
    <hyperlink ref="H55" r:id="rId14" xr:uid="{F3A3F4CD-7CFC-4209-8F80-E3D3E6C76672}"/>
    <hyperlink ref="H57" r:id="rId15" xr:uid="{ECD042F9-525E-4141-999D-B7EB984A772E}"/>
    <hyperlink ref="H58" r:id="rId16" xr:uid="{248E41F3-F2D1-4E13-8BFF-FBC740EE75CE}"/>
    <hyperlink ref="H66" r:id="rId17" xr:uid="{85065F77-6408-4B92-B4FE-6F94F25547D4}"/>
    <hyperlink ref="H68" r:id="rId18" xr:uid="{C56AAA4F-6EDE-4E09-9096-3AEB86968D19}"/>
    <hyperlink ref="H69" r:id="rId19" xr:uid="{AF38FACC-FB78-4F7F-99CA-C0DFA2463A69}"/>
    <hyperlink ref="H70" r:id="rId20" xr:uid="{60A21D4C-ADC4-40A1-894B-B4C18DC201F7}"/>
    <hyperlink ref="H80" r:id="rId21" xr:uid="{2373C939-C361-4341-8A88-3E9C29C1B473}"/>
    <hyperlink ref="H83" r:id="rId22" xr:uid="{E27365FC-86B8-4AFB-839D-B7E6A72AF70F}"/>
    <hyperlink ref="H85" r:id="rId23" xr:uid="{9873A579-7289-4087-BB9A-B01B0FB49C94}"/>
    <hyperlink ref="H86" r:id="rId24" xr:uid="{A4D5AA17-639A-44D6-ACD8-D0A07A9D361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9D6EF-AD11-456E-B995-F5D20F716483}">
  <dimension ref="B2:G160"/>
  <sheetViews>
    <sheetView showGridLines="0" zoomScale="104" workbookViewId="0">
      <selection activeCell="S8" sqref="S8"/>
    </sheetView>
  </sheetViews>
  <sheetFormatPr defaultRowHeight="15" customHeight="1" x14ac:dyDescent="0.3"/>
  <cols>
    <col min="2" max="2" width="16.88671875" customWidth="1"/>
    <col min="3" max="3" width="6.109375" customWidth="1"/>
    <col min="4" max="4" width="13.33203125" customWidth="1"/>
    <col min="5" max="5" width="8.88671875" customWidth="1"/>
    <col min="6" max="6" width="14.6640625" customWidth="1"/>
    <col min="7" max="7" width="17.77734375" customWidth="1"/>
    <col min="9" max="9" width="15.109375" bestFit="1" customWidth="1"/>
    <col min="10" max="11" width="11.44140625" bestFit="1" customWidth="1"/>
    <col min="12" max="12" width="7" bestFit="1" customWidth="1"/>
  </cols>
  <sheetData>
    <row r="2" spans="2:7" ht="15" customHeight="1" x14ac:dyDescent="0.3">
      <c r="B2" s="10" t="s">
        <v>27</v>
      </c>
      <c r="C2" s="10"/>
      <c r="D2" s="10"/>
      <c r="E2" s="10"/>
      <c r="F2" s="10"/>
      <c r="G2" s="10"/>
    </row>
    <row r="4" spans="2:7" ht="15" customHeight="1" x14ac:dyDescent="0.3">
      <c r="B4" s="4" t="s">
        <v>0</v>
      </c>
      <c r="C4" s="4" t="s">
        <v>1</v>
      </c>
      <c r="D4" s="4" t="s">
        <v>2</v>
      </c>
      <c r="E4" s="4" t="s">
        <v>3</v>
      </c>
      <c r="F4" s="4" t="s">
        <v>4</v>
      </c>
      <c r="G4" s="4" t="s">
        <v>5</v>
      </c>
    </row>
    <row r="5" spans="2:7" ht="15" customHeight="1" x14ac:dyDescent="0.3">
      <c r="B5" s="1" t="s">
        <v>6</v>
      </c>
      <c r="C5" s="1">
        <v>30</v>
      </c>
      <c r="D5" s="1" t="s">
        <v>19</v>
      </c>
      <c r="E5" s="1" t="s">
        <v>22</v>
      </c>
      <c r="F5" s="1">
        <v>15000</v>
      </c>
      <c r="G5" s="3">
        <v>40193</v>
      </c>
    </row>
    <row r="6" spans="2:7" ht="15" customHeight="1" x14ac:dyDescent="0.3">
      <c r="B6" s="1" t="s">
        <v>7</v>
      </c>
      <c r="C6" s="1">
        <v>35</v>
      </c>
      <c r="D6" s="1" t="s">
        <v>18</v>
      </c>
      <c r="E6" s="1" t="s">
        <v>23</v>
      </c>
      <c r="F6" s="1">
        <v>22000</v>
      </c>
      <c r="G6" s="3">
        <v>40949</v>
      </c>
    </row>
    <row r="7" spans="2:7" ht="15" customHeight="1" x14ac:dyDescent="0.3">
      <c r="B7" s="1" t="s">
        <v>8</v>
      </c>
      <c r="C7" s="1">
        <v>40</v>
      </c>
      <c r="D7" s="1" t="s">
        <v>26</v>
      </c>
      <c r="E7" s="1" t="s">
        <v>24</v>
      </c>
      <c r="F7" s="1">
        <v>18000</v>
      </c>
      <c r="G7" s="3">
        <v>39512</v>
      </c>
    </row>
    <row r="8" spans="2:7" ht="15" customHeight="1" x14ac:dyDescent="0.3">
      <c r="B8" s="1" t="s">
        <v>9</v>
      </c>
      <c r="C8" s="1">
        <v>36</v>
      </c>
      <c r="D8" s="1" t="s">
        <v>20</v>
      </c>
      <c r="E8" s="1" t="s">
        <v>25</v>
      </c>
      <c r="F8" s="1">
        <v>25000</v>
      </c>
      <c r="G8" s="3">
        <v>42114</v>
      </c>
    </row>
    <row r="9" spans="2:7" ht="15" customHeight="1" x14ac:dyDescent="0.3">
      <c r="B9" s="1" t="s">
        <v>10</v>
      </c>
      <c r="C9" s="1">
        <v>45</v>
      </c>
      <c r="D9" s="1" t="s">
        <v>19</v>
      </c>
      <c r="E9" s="1" t="s">
        <v>22</v>
      </c>
      <c r="F9" s="1">
        <v>17000</v>
      </c>
      <c r="G9" s="3">
        <v>40693</v>
      </c>
    </row>
    <row r="10" spans="2:7" ht="15" customHeight="1" x14ac:dyDescent="0.3">
      <c r="B10" s="1" t="s">
        <v>11</v>
      </c>
      <c r="C10" s="1">
        <v>28</v>
      </c>
      <c r="D10" s="1" t="s">
        <v>26</v>
      </c>
      <c r="E10" s="1" t="s">
        <v>23</v>
      </c>
      <c r="F10" s="1">
        <v>23000</v>
      </c>
      <c r="G10" s="3">
        <v>39979</v>
      </c>
    </row>
    <row r="11" spans="2:7" ht="15" customHeight="1" x14ac:dyDescent="0.3">
      <c r="B11" s="1" t="s">
        <v>12</v>
      </c>
      <c r="C11" s="1">
        <v>33</v>
      </c>
      <c r="D11" s="1" t="s">
        <v>26</v>
      </c>
      <c r="E11" s="1" t="s">
        <v>24</v>
      </c>
      <c r="F11" s="1">
        <v>19000</v>
      </c>
      <c r="G11" s="3">
        <v>41456</v>
      </c>
    </row>
    <row r="12" spans="2:7" ht="15" customHeight="1" x14ac:dyDescent="0.3">
      <c r="B12" s="1" t="s">
        <v>13</v>
      </c>
      <c r="C12" s="1">
        <v>30</v>
      </c>
      <c r="D12" s="1" t="s">
        <v>20</v>
      </c>
      <c r="E12" s="1" t="s">
        <v>25</v>
      </c>
      <c r="F12" s="1">
        <v>26000</v>
      </c>
      <c r="G12" s="3">
        <v>41110</v>
      </c>
    </row>
    <row r="13" spans="2:7" ht="15" customHeight="1" x14ac:dyDescent="0.3">
      <c r="B13" s="1" t="s">
        <v>14</v>
      </c>
      <c r="C13" s="1">
        <v>32</v>
      </c>
      <c r="D13" s="1" t="s">
        <v>19</v>
      </c>
      <c r="E13" s="1" t="s">
        <v>22</v>
      </c>
      <c r="F13" s="1">
        <v>16000</v>
      </c>
      <c r="G13" s="3">
        <v>39309</v>
      </c>
    </row>
    <row r="14" spans="2:7" ht="15" customHeight="1" x14ac:dyDescent="0.3">
      <c r="B14" s="1" t="s">
        <v>15</v>
      </c>
      <c r="C14" s="1">
        <v>29</v>
      </c>
      <c r="D14" s="1" t="s">
        <v>18</v>
      </c>
      <c r="E14" s="1" t="s">
        <v>23</v>
      </c>
      <c r="F14" s="1">
        <v>24000</v>
      </c>
      <c r="G14" s="3">
        <v>42618</v>
      </c>
    </row>
    <row r="15" spans="2:7" ht="15" customHeight="1" x14ac:dyDescent="0.3">
      <c r="B15" s="1" t="s">
        <v>16</v>
      </c>
      <c r="C15" s="1">
        <v>35</v>
      </c>
      <c r="D15" s="1" t="s">
        <v>26</v>
      </c>
      <c r="E15" s="1" t="s">
        <v>24</v>
      </c>
      <c r="F15" s="1">
        <v>20000</v>
      </c>
      <c r="G15" s="3">
        <v>41927</v>
      </c>
    </row>
    <row r="16" spans="2:7" ht="15" customHeight="1" x14ac:dyDescent="0.3">
      <c r="B16" s="1" t="s">
        <v>17</v>
      </c>
      <c r="C16" s="1">
        <v>40</v>
      </c>
      <c r="D16" s="1" t="s">
        <v>20</v>
      </c>
      <c r="E16" s="1" t="s">
        <v>25</v>
      </c>
      <c r="F16" s="1">
        <v>27000</v>
      </c>
      <c r="G16" s="3">
        <v>40492</v>
      </c>
    </row>
    <row r="18" spans="2:7" ht="15" customHeight="1" x14ac:dyDescent="0.3">
      <c r="B18" s="10" t="s">
        <v>28</v>
      </c>
      <c r="C18" s="10"/>
      <c r="D18" s="10"/>
      <c r="E18" s="10"/>
      <c r="F18" s="10"/>
      <c r="G18" s="10"/>
    </row>
    <row r="20" spans="2:7" ht="15" customHeight="1" x14ac:dyDescent="0.3">
      <c r="B20" s="4" t="s">
        <v>0</v>
      </c>
      <c r="C20" s="4" t="s">
        <v>1</v>
      </c>
      <c r="D20" s="4" t="s">
        <v>2</v>
      </c>
      <c r="E20" s="4" t="s">
        <v>3</v>
      </c>
      <c r="F20" s="4" t="s">
        <v>4</v>
      </c>
      <c r="G20" s="4" t="s">
        <v>5</v>
      </c>
    </row>
    <row r="21" spans="2:7" ht="15" customHeight="1" x14ac:dyDescent="0.3">
      <c r="B21" s="1" t="s">
        <v>6</v>
      </c>
      <c r="C21" s="1">
        <v>30</v>
      </c>
      <c r="D21" s="1" t="s">
        <v>19</v>
      </c>
      <c r="E21" s="1" t="s">
        <v>22</v>
      </c>
      <c r="F21" s="1">
        <v>15000</v>
      </c>
      <c r="G21" s="3">
        <v>40193</v>
      </c>
    </row>
    <row r="22" spans="2:7" ht="15" customHeight="1" x14ac:dyDescent="0.3">
      <c r="B22" s="1" t="s">
        <v>14</v>
      </c>
      <c r="C22" s="1">
        <v>32</v>
      </c>
      <c r="D22" s="1" t="s">
        <v>19</v>
      </c>
      <c r="E22" s="1" t="s">
        <v>22</v>
      </c>
      <c r="F22" s="1">
        <v>16000</v>
      </c>
      <c r="G22" s="3">
        <v>39309</v>
      </c>
    </row>
    <row r="23" spans="2:7" ht="15" customHeight="1" x14ac:dyDescent="0.3">
      <c r="B23" s="1" t="s">
        <v>10</v>
      </c>
      <c r="C23" s="1">
        <v>45</v>
      </c>
      <c r="D23" s="1" t="s">
        <v>19</v>
      </c>
      <c r="E23" s="1" t="s">
        <v>22</v>
      </c>
      <c r="F23" s="1">
        <v>17000</v>
      </c>
      <c r="G23" s="3">
        <v>40693</v>
      </c>
    </row>
    <row r="24" spans="2:7" ht="15" customHeight="1" x14ac:dyDescent="0.3">
      <c r="B24" s="1" t="s">
        <v>11</v>
      </c>
      <c r="C24" s="1">
        <v>28</v>
      </c>
      <c r="D24" s="1" t="s">
        <v>18</v>
      </c>
      <c r="E24" s="1" t="s">
        <v>23</v>
      </c>
      <c r="F24" s="1">
        <v>23000</v>
      </c>
      <c r="G24" s="3">
        <v>39979</v>
      </c>
    </row>
    <row r="25" spans="2:7" ht="15" customHeight="1" x14ac:dyDescent="0.3">
      <c r="B25" s="1" t="s">
        <v>15</v>
      </c>
      <c r="C25" s="1">
        <v>29</v>
      </c>
      <c r="D25" s="1" t="s">
        <v>18</v>
      </c>
      <c r="E25" s="1" t="s">
        <v>23</v>
      </c>
      <c r="F25" s="1">
        <v>24000</v>
      </c>
      <c r="G25" s="3">
        <v>42618</v>
      </c>
    </row>
    <row r="26" spans="2:7" ht="15" customHeight="1" x14ac:dyDescent="0.3">
      <c r="B26" s="1" t="s">
        <v>7</v>
      </c>
      <c r="C26" s="1">
        <v>35</v>
      </c>
      <c r="D26" s="1" t="s">
        <v>18</v>
      </c>
      <c r="E26" s="1" t="s">
        <v>23</v>
      </c>
      <c r="F26" s="1">
        <v>22000</v>
      </c>
      <c r="G26" s="3">
        <v>40949</v>
      </c>
    </row>
    <row r="27" spans="2:7" ht="15" customHeight="1" x14ac:dyDescent="0.3">
      <c r="B27" s="1" t="s">
        <v>13</v>
      </c>
      <c r="C27" s="1">
        <v>30</v>
      </c>
      <c r="D27" s="1" t="s">
        <v>20</v>
      </c>
      <c r="E27" s="1" t="s">
        <v>25</v>
      </c>
      <c r="F27" s="1">
        <v>26000</v>
      </c>
      <c r="G27" s="3">
        <v>41110</v>
      </c>
    </row>
    <row r="28" spans="2:7" ht="15" customHeight="1" x14ac:dyDescent="0.3">
      <c r="B28" s="1" t="s">
        <v>9</v>
      </c>
      <c r="C28" s="1">
        <v>36</v>
      </c>
      <c r="D28" s="1" t="s">
        <v>20</v>
      </c>
      <c r="E28" s="1" t="s">
        <v>25</v>
      </c>
      <c r="F28" s="1">
        <v>25000</v>
      </c>
      <c r="G28" s="3">
        <v>42114</v>
      </c>
    </row>
    <row r="29" spans="2:7" ht="15" customHeight="1" x14ac:dyDescent="0.3">
      <c r="B29" s="1" t="s">
        <v>17</v>
      </c>
      <c r="C29" s="1">
        <v>40</v>
      </c>
      <c r="D29" s="1" t="s">
        <v>20</v>
      </c>
      <c r="E29" s="1" t="s">
        <v>25</v>
      </c>
      <c r="F29" s="1">
        <v>27000</v>
      </c>
      <c r="G29" s="3">
        <v>40492</v>
      </c>
    </row>
    <row r="30" spans="2:7" ht="15" customHeight="1" x14ac:dyDescent="0.3">
      <c r="B30" s="1" t="s">
        <v>12</v>
      </c>
      <c r="C30" s="1">
        <v>33</v>
      </c>
      <c r="D30" s="1" t="s">
        <v>21</v>
      </c>
      <c r="E30" s="1" t="s">
        <v>24</v>
      </c>
      <c r="F30" s="1">
        <v>19000</v>
      </c>
      <c r="G30" s="3">
        <v>41456</v>
      </c>
    </row>
    <row r="31" spans="2:7" ht="15" customHeight="1" x14ac:dyDescent="0.3">
      <c r="B31" s="1" t="s">
        <v>16</v>
      </c>
      <c r="C31" s="1">
        <v>35</v>
      </c>
      <c r="D31" s="1" t="s">
        <v>21</v>
      </c>
      <c r="E31" s="1" t="s">
        <v>24</v>
      </c>
      <c r="F31" s="1">
        <v>20000</v>
      </c>
      <c r="G31" s="3">
        <v>41927</v>
      </c>
    </row>
    <row r="32" spans="2:7" ht="15" customHeight="1" x14ac:dyDescent="0.3">
      <c r="B32" s="1" t="s">
        <v>8</v>
      </c>
      <c r="C32" s="1">
        <v>40</v>
      </c>
      <c r="D32" s="1" t="s">
        <v>21</v>
      </c>
      <c r="E32" s="1" t="s">
        <v>24</v>
      </c>
      <c r="F32" s="1">
        <v>18000</v>
      </c>
      <c r="G32" s="3">
        <v>39512</v>
      </c>
    </row>
    <row r="34" spans="2:7" ht="15" customHeight="1" x14ac:dyDescent="0.3">
      <c r="B34" s="10" t="s">
        <v>29</v>
      </c>
      <c r="C34" s="10"/>
      <c r="D34" s="10"/>
      <c r="E34" s="10"/>
      <c r="F34" s="10"/>
      <c r="G34" s="10"/>
    </row>
    <row r="36" spans="2:7" ht="15" customHeight="1" x14ac:dyDescent="0.3">
      <c r="B36" s="4" t="s">
        <v>0</v>
      </c>
      <c r="C36" s="4" t="s">
        <v>1</v>
      </c>
      <c r="D36" s="4" t="s">
        <v>2</v>
      </c>
      <c r="E36" s="4" t="s">
        <v>3</v>
      </c>
      <c r="F36" s="4" t="s">
        <v>4</v>
      </c>
      <c r="G36" s="4" t="s">
        <v>5</v>
      </c>
    </row>
    <row r="37" spans="2:7" ht="15" customHeight="1" x14ac:dyDescent="0.3">
      <c r="B37" s="1" t="s">
        <v>6</v>
      </c>
      <c r="C37" s="1">
        <v>30</v>
      </c>
      <c r="D37" s="1" t="s">
        <v>19</v>
      </c>
      <c r="E37" s="1" t="s">
        <v>22</v>
      </c>
      <c r="F37" s="1">
        <v>15000</v>
      </c>
      <c r="G37" s="3">
        <v>40193</v>
      </c>
    </row>
    <row r="38" spans="2:7" ht="15" customHeight="1" x14ac:dyDescent="0.3">
      <c r="B38" s="1" t="s">
        <v>7</v>
      </c>
      <c r="C38" s="1">
        <v>35</v>
      </c>
      <c r="D38" s="1" t="s">
        <v>18</v>
      </c>
      <c r="E38" s="1" t="s">
        <v>23</v>
      </c>
      <c r="F38" s="1">
        <v>22000</v>
      </c>
      <c r="G38" s="3">
        <v>40949</v>
      </c>
    </row>
    <row r="39" spans="2:7" ht="15" customHeight="1" x14ac:dyDescent="0.3">
      <c r="B39" s="1" t="s">
        <v>8</v>
      </c>
      <c r="C39" s="1">
        <v>40</v>
      </c>
      <c r="D39" s="1" t="s">
        <v>26</v>
      </c>
      <c r="E39" s="1" t="s">
        <v>24</v>
      </c>
      <c r="F39" s="1">
        <v>18000</v>
      </c>
      <c r="G39" s="3">
        <v>39512</v>
      </c>
    </row>
    <row r="40" spans="2:7" ht="15" customHeight="1" x14ac:dyDescent="0.3">
      <c r="B40" s="1" t="s">
        <v>9</v>
      </c>
      <c r="C40" s="1">
        <v>36</v>
      </c>
      <c r="D40" s="1" t="s">
        <v>20</v>
      </c>
      <c r="E40" s="1" t="s">
        <v>25</v>
      </c>
      <c r="F40" s="1">
        <v>25000</v>
      </c>
      <c r="G40" s="3">
        <v>42114</v>
      </c>
    </row>
    <row r="41" spans="2:7" ht="15" customHeight="1" x14ac:dyDescent="0.3">
      <c r="B41" s="1" t="s">
        <v>10</v>
      </c>
      <c r="C41" s="1">
        <v>45</v>
      </c>
      <c r="D41" s="1" t="s">
        <v>19</v>
      </c>
      <c r="E41" s="1" t="s">
        <v>22</v>
      </c>
      <c r="F41" s="1">
        <v>17000</v>
      </c>
      <c r="G41" s="3">
        <v>40693</v>
      </c>
    </row>
    <row r="42" spans="2:7" ht="15" customHeight="1" x14ac:dyDescent="0.3">
      <c r="B42" s="1" t="s">
        <v>11</v>
      </c>
      <c r="C42" s="1">
        <v>28</v>
      </c>
      <c r="D42" s="1" t="s">
        <v>26</v>
      </c>
      <c r="E42" s="1" t="s">
        <v>23</v>
      </c>
      <c r="F42" s="1">
        <v>23000</v>
      </c>
      <c r="G42" s="3">
        <v>39979</v>
      </c>
    </row>
    <row r="43" spans="2:7" ht="15" customHeight="1" x14ac:dyDescent="0.3">
      <c r="B43" s="1" t="s">
        <v>12</v>
      </c>
      <c r="C43" s="1">
        <v>33</v>
      </c>
      <c r="D43" s="1" t="s">
        <v>26</v>
      </c>
      <c r="E43" s="1" t="s">
        <v>24</v>
      </c>
      <c r="F43" s="1">
        <v>19000</v>
      </c>
      <c r="G43" s="3">
        <v>41456</v>
      </c>
    </row>
    <row r="44" spans="2:7" ht="15" customHeight="1" x14ac:dyDescent="0.3">
      <c r="B44" s="1" t="s">
        <v>13</v>
      </c>
      <c r="C44" s="1">
        <v>30</v>
      </c>
      <c r="D44" s="1" t="s">
        <v>20</v>
      </c>
      <c r="E44" s="1" t="s">
        <v>25</v>
      </c>
      <c r="F44" s="1">
        <v>26000</v>
      </c>
      <c r="G44" s="3">
        <v>41110</v>
      </c>
    </row>
    <row r="45" spans="2:7" ht="15" customHeight="1" x14ac:dyDescent="0.3">
      <c r="B45" s="1" t="s">
        <v>14</v>
      </c>
      <c r="C45" s="1">
        <v>32</v>
      </c>
      <c r="D45" s="1" t="s">
        <v>19</v>
      </c>
      <c r="E45" s="1" t="s">
        <v>22</v>
      </c>
      <c r="F45" s="1">
        <v>16000</v>
      </c>
      <c r="G45" s="3">
        <v>39309</v>
      </c>
    </row>
    <row r="46" spans="2:7" ht="15" customHeight="1" x14ac:dyDescent="0.3">
      <c r="B46" s="1" t="s">
        <v>15</v>
      </c>
      <c r="C46" s="1">
        <v>29</v>
      </c>
      <c r="D46" s="1" t="s">
        <v>18</v>
      </c>
      <c r="E46" s="1" t="s">
        <v>23</v>
      </c>
      <c r="F46" s="1">
        <v>24000</v>
      </c>
      <c r="G46" s="3">
        <v>42618</v>
      </c>
    </row>
    <row r="47" spans="2:7" ht="15" customHeight="1" x14ac:dyDescent="0.3">
      <c r="B47" s="1" t="s">
        <v>16</v>
      </c>
      <c r="C47" s="1">
        <v>35</v>
      </c>
      <c r="D47" s="1" t="s">
        <v>26</v>
      </c>
      <c r="E47" s="1" t="s">
        <v>24</v>
      </c>
      <c r="F47" s="1">
        <v>20000</v>
      </c>
      <c r="G47" s="3">
        <v>41927</v>
      </c>
    </row>
    <row r="48" spans="2:7" ht="15" customHeight="1" x14ac:dyDescent="0.3">
      <c r="B48" s="1" t="s">
        <v>17</v>
      </c>
      <c r="C48" s="1">
        <v>40</v>
      </c>
      <c r="D48" s="1" t="s">
        <v>20</v>
      </c>
      <c r="E48" s="1" t="s">
        <v>25</v>
      </c>
      <c r="F48" s="1">
        <v>27000</v>
      </c>
      <c r="G48" s="3">
        <v>40492</v>
      </c>
    </row>
    <row r="50" spans="2:7" ht="15" customHeight="1" x14ac:dyDescent="0.3">
      <c r="B50" s="10" t="s">
        <v>30</v>
      </c>
      <c r="C50" s="10"/>
      <c r="D50" s="10"/>
      <c r="E50" s="10"/>
      <c r="F50" s="10"/>
      <c r="G50" s="10"/>
    </row>
    <row r="52" spans="2:7" ht="15" customHeight="1" x14ac:dyDescent="0.3">
      <c r="B52" s="53" t="s">
        <v>0</v>
      </c>
      <c r="C52" s="53" t="s">
        <v>1</v>
      </c>
      <c r="D52" s="53" t="s">
        <v>2</v>
      </c>
      <c r="E52" s="53" t="s">
        <v>3</v>
      </c>
      <c r="F52" s="53" t="s">
        <v>4</v>
      </c>
      <c r="G52" s="54" t="s">
        <v>5</v>
      </c>
    </row>
    <row r="53" spans="2:7" ht="15" customHeight="1" x14ac:dyDescent="0.3">
      <c r="B53" s="56" t="s">
        <v>6</v>
      </c>
      <c r="C53" s="56">
        <v>30</v>
      </c>
      <c r="D53" s="56" t="s">
        <v>19</v>
      </c>
      <c r="E53" s="56" t="s">
        <v>22</v>
      </c>
      <c r="F53" s="56">
        <v>15000</v>
      </c>
      <c r="G53" s="57">
        <v>40193</v>
      </c>
    </row>
    <row r="54" spans="2:7" ht="15" customHeight="1" x14ac:dyDescent="0.3">
      <c r="B54" s="56" t="s">
        <v>7</v>
      </c>
      <c r="C54" s="56">
        <v>35</v>
      </c>
      <c r="D54" s="56" t="s">
        <v>18</v>
      </c>
      <c r="E54" s="56" t="s">
        <v>23</v>
      </c>
      <c r="F54" s="56">
        <v>22000</v>
      </c>
      <c r="G54" s="57">
        <v>40949</v>
      </c>
    </row>
    <row r="55" spans="2:7" ht="15" customHeight="1" x14ac:dyDescent="0.3">
      <c r="B55" s="56" t="s">
        <v>8</v>
      </c>
      <c r="C55" s="56">
        <v>40</v>
      </c>
      <c r="D55" s="56" t="s">
        <v>26</v>
      </c>
      <c r="E55" s="56" t="s">
        <v>24</v>
      </c>
      <c r="F55" s="56">
        <v>18000</v>
      </c>
      <c r="G55" s="57">
        <v>39512</v>
      </c>
    </row>
    <row r="56" spans="2:7" ht="15" customHeight="1" x14ac:dyDescent="0.3">
      <c r="B56" s="56" t="s">
        <v>9</v>
      </c>
      <c r="C56" s="56">
        <v>36</v>
      </c>
      <c r="D56" s="56" t="s">
        <v>20</v>
      </c>
      <c r="E56" s="56" t="s">
        <v>25</v>
      </c>
      <c r="F56" s="56">
        <v>25000</v>
      </c>
      <c r="G56" s="57">
        <v>42114</v>
      </c>
    </row>
    <row r="57" spans="2:7" ht="15" customHeight="1" x14ac:dyDescent="0.3">
      <c r="B57" s="56" t="s">
        <v>10</v>
      </c>
      <c r="C57" s="56">
        <v>45</v>
      </c>
      <c r="D57" s="56" t="s">
        <v>19</v>
      </c>
      <c r="E57" s="56" t="s">
        <v>22</v>
      </c>
      <c r="F57" s="56">
        <v>17000</v>
      </c>
      <c r="G57" s="57">
        <v>40693</v>
      </c>
    </row>
    <row r="58" spans="2:7" ht="15" customHeight="1" x14ac:dyDescent="0.3">
      <c r="B58" s="56" t="s">
        <v>11</v>
      </c>
      <c r="C58" s="56">
        <v>28</v>
      </c>
      <c r="D58" s="56" t="s">
        <v>26</v>
      </c>
      <c r="E58" s="56" t="s">
        <v>23</v>
      </c>
      <c r="F58" s="56">
        <v>23000</v>
      </c>
      <c r="G58" s="57">
        <v>39979</v>
      </c>
    </row>
    <row r="59" spans="2:7" ht="15" customHeight="1" x14ac:dyDescent="0.3">
      <c r="B59" s="56" t="s">
        <v>12</v>
      </c>
      <c r="C59" s="56">
        <v>33</v>
      </c>
      <c r="D59" s="56" t="s">
        <v>26</v>
      </c>
      <c r="E59" s="56" t="s">
        <v>24</v>
      </c>
      <c r="F59" s="56">
        <v>19000</v>
      </c>
      <c r="G59" s="57">
        <v>41456</v>
      </c>
    </row>
    <row r="60" spans="2:7" ht="15" customHeight="1" x14ac:dyDescent="0.3">
      <c r="B60" s="56" t="s">
        <v>13</v>
      </c>
      <c r="C60" s="56">
        <v>30</v>
      </c>
      <c r="D60" s="56" t="s">
        <v>20</v>
      </c>
      <c r="E60" s="56" t="s">
        <v>25</v>
      </c>
      <c r="F60" s="56">
        <v>26000</v>
      </c>
      <c r="G60" s="57">
        <v>41110</v>
      </c>
    </row>
    <row r="61" spans="2:7" ht="15" customHeight="1" x14ac:dyDescent="0.3">
      <c r="B61" s="56" t="s">
        <v>14</v>
      </c>
      <c r="C61" s="56">
        <v>32</v>
      </c>
      <c r="D61" s="56" t="s">
        <v>19</v>
      </c>
      <c r="E61" s="56" t="s">
        <v>22</v>
      </c>
      <c r="F61" s="56">
        <v>16000</v>
      </c>
      <c r="G61" s="57">
        <v>39309</v>
      </c>
    </row>
    <row r="62" spans="2:7" ht="15" customHeight="1" x14ac:dyDescent="0.3">
      <c r="B62" s="56" t="s">
        <v>15</v>
      </c>
      <c r="C62" s="56">
        <v>29</v>
      </c>
      <c r="D62" s="56" t="s">
        <v>18</v>
      </c>
      <c r="E62" s="56" t="s">
        <v>23</v>
      </c>
      <c r="F62" s="56">
        <v>24000</v>
      </c>
      <c r="G62" s="57">
        <v>42618</v>
      </c>
    </row>
    <row r="63" spans="2:7" ht="15" customHeight="1" x14ac:dyDescent="0.3">
      <c r="B63" s="56" t="s">
        <v>16</v>
      </c>
      <c r="C63" s="56">
        <v>35</v>
      </c>
      <c r="D63" s="56" t="s">
        <v>26</v>
      </c>
      <c r="E63" s="56" t="s">
        <v>24</v>
      </c>
      <c r="F63" s="56">
        <v>20000</v>
      </c>
      <c r="G63" s="57">
        <v>41927</v>
      </c>
    </row>
    <row r="64" spans="2:7" ht="15" customHeight="1" x14ac:dyDescent="0.3">
      <c r="B64" s="58" t="s">
        <v>17</v>
      </c>
      <c r="C64" s="58">
        <v>40</v>
      </c>
      <c r="D64" s="58" t="s">
        <v>20</v>
      </c>
      <c r="E64" s="58" t="s">
        <v>25</v>
      </c>
      <c r="F64" s="58">
        <v>27000</v>
      </c>
      <c r="G64" s="59">
        <v>40492</v>
      </c>
    </row>
    <row r="66" spans="2:7" ht="15" customHeight="1" x14ac:dyDescent="0.3">
      <c r="B66" s="10" t="s">
        <v>31</v>
      </c>
      <c r="C66" s="10"/>
      <c r="D66" s="10"/>
      <c r="E66" s="10"/>
      <c r="F66" s="10"/>
      <c r="G66" s="10"/>
    </row>
    <row r="68" spans="2:7" ht="15" customHeight="1" x14ac:dyDescent="0.3">
      <c r="B68" s="4" t="s">
        <v>0</v>
      </c>
      <c r="C68" s="4" t="s">
        <v>1</v>
      </c>
      <c r="D68" s="4" t="s">
        <v>2</v>
      </c>
      <c r="E68" s="4" t="s">
        <v>3</v>
      </c>
      <c r="F68" s="4" t="s">
        <v>32</v>
      </c>
      <c r="G68" s="4" t="s">
        <v>5</v>
      </c>
    </row>
    <row r="69" spans="2:7" ht="15" customHeight="1" x14ac:dyDescent="0.3">
      <c r="B69" s="1" t="s">
        <v>17</v>
      </c>
      <c r="C69" s="1">
        <v>40</v>
      </c>
      <c r="D69" s="1" t="s">
        <v>20</v>
      </c>
      <c r="E69" s="1" t="s">
        <v>25</v>
      </c>
      <c r="F69" s="1">
        <v>27000</v>
      </c>
      <c r="G69" s="3">
        <v>40492</v>
      </c>
    </row>
    <row r="70" spans="2:7" ht="15" customHeight="1" x14ac:dyDescent="0.3">
      <c r="B70" s="1" t="s">
        <v>13</v>
      </c>
      <c r="C70" s="1">
        <v>30</v>
      </c>
      <c r="D70" s="1" t="s">
        <v>20</v>
      </c>
      <c r="E70" s="1" t="s">
        <v>25</v>
      </c>
      <c r="F70" s="1">
        <v>26000</v>
      </c>
      <c r="G70" s="3">
        <v>41110</v>
      </c>
    </row>
    <row r="71" spans="2:7" ht="15" customHeight="1" x14ac:dyDescent="0.3">
      <c r="B71" s="1" t="s">
        <v>9</v>
      </c>
      <c r="C71" s="1">
        <v>36</v>
      </c>
      <c r="D71" s="1" t="s">
        <v>20</v>
      </c>
      <c r="E71" s="1" t="s">
        <v>25</v>
      </c>
      <c r="F71" s="1">
        <v>25000</v>
      </c>
      <c r="G71" s="3">
        <v>42114</v>
      </c>
    </row>
    <row r="72" spans="2:7" ht="15" customHeight="1" x14ac:dyDescent="0.3">
      <c r="B72" s="1" t="s">
        <v>15</v>
      </c>
      <c r="C72" s="1">
        <v>29</v>
      </c>
      <c r="D72" s="1" t="s">
        <v>18</v>
      </c>
      <c r="E72" s="1" t="s">
        <v>23</v>
      </c>
      <c r="F72" s="1">
        <v>24000</v>
      </c>
      <c r="G72" s="3">
        <v>42618</v>
      </c>
    </row>
    <row r="73" spans="2:7" ht="15" customHeight="1" x14ac:dyDescent="0.3">
      <c r="B73" s="1" t="s">
        <v>11</v>
      </c>
      <c r="C73" s="1">
        <v>28</v>
      </c>
      <c r="D73" s="1" t="s">
        <v>26</v>
      </c>
      <c r="E73" s="1" t="s">
        <v>23</v>
      </c>
      <c r="F73" s="1">
        <v>23000</v>
      </c>
      <c r="G73" s="3">
        <v>39979</v>
      </c>
    </row>
    <row r="74" spans="2:7" ht="15" customHeight="1" x14ac:dyDescent="0.3">
      <c r="B74" s="1" t="s">
        <v>7</v>
      </c>
      <c r="C74" s="1">
        <v>35</v>
      </c>
      <c r="D74" s="1" t="s">
        <v>18</v>
      </c>
      <c r="E74" s="1" t="s">
        <v>23</v>
      </c>
      <c r="F74" s="1">
        <v>22000</v>
      </c>
      <c r="G74" s="3">
        <v>40949</v>
      </c>
    </row>
    <row r="75" spans="2:7" ht="15" customHeight="1" x14ac:dyDescent="0.3">
      <c r="B75" s="1" t="s">
        <v>16</v>
      </c>
      <c r="C75" s="1">
        <v>35</v>
      </c>
      <c r="D75" s="1" t="s">
        <v>26</v>
      </c>
      <c r="E75" s="1" t="s">
        <v>24</v>
      </c>
      <c r="F75" s="1">
        <v>20000</v>
      </c>
      <c r="G75" s="3">
        <v>41927</v>
      </c>
    </row>
    <row r="76" spans="2:7" ht="15" customHeight="1" x14ac:dyDescent="0.3">
      <c r="B76" s="1" t="s">
        <v>12</v>
      </c>
      <c r="C76" s="1">
        <v>33</v>
      </c>
      <c r="D76" s="1" t="s">
        <v>26</v>
      </c>
      <c r="E76" s="1" t="s">
        <v>24</v>
      </c>
      <c r="F76" s="1">
        <v>19000</v>
      </c>
      <c r="G76" s="3">
        <v>41456</v>
      </c>
    </row>
    <row r="77" spans="2:7" ht="15" customHeight="1" x14ac:dyDescent="0.3">
      <c r="B77" s="1" t="s">
        <v>8</v>
      </c>
      <c r="C77" s="1">
        <v>40</v>
      </c>
      <c r="D77" s="1" t="s">
        <v>26</v>
      </c>
      <c r="E77" s="1" t="s">
        <v>24</v>
      </c>
      <c r="F77" s="1">
        <v>18000</v>
      </c>
      <c r="G77" s="3">
        <v>39512</v>
      </c>
    </row>
    <row r="78" spans="2:7" ht="15" customHeight="1" x14ac:dyDescent="0.3">
      <c r="B78" s="1" t="s">
        <v>10</v>
      </c>
      <c r="C78" s="1">
        <v>45</v>
      </c>
      <c r="D78" s="1" t="s">
        <v>19</v>
      </c>
      <c r="E78" s="1" t="s">
        <v>22</v>
      </c>
      <c r="F78" s="1">
        <v>17000</v>
      </c>
      <c r="G78" s="3">
        <v>40693</v>
      </c>
    </row>
    <row r="79" spans="2:7" ht="15" customHeight="1" x14ac:dyDescent="0.3">
      <c r="B79" s="1" t="s">
        <v>14</v>
      </c>
      <c r="C79" s="1">
        <v>32</v>
      </c>
      <c r="D79" s="1" t="s">
        <v>19</v>
      </c>
      <c r="E79" s="1" t="s">
        <v>22</v>
      </c>
      <c r="F79" s="1">
        <v>16000</v>
      </c>
      <c r="G79" s="3">
        <v>39309</v>
      </c>
    </row>
    <row r="80" spans="2:7" ht="15" customHeight="1" x14ac:dyDescent="0.3">
      <c r="B80" s="1" t="s">
        <v>6</v>
      </c>
      <c r="C80" s="1">
        <v>30</v>
      </c>
      <c r="D80" s="1" t="s">
        <v>19</v>
      </c>
      <c r="E80" s="1" t="s">
        <v>22</v>
      </c>
      <c r="F80" s="1">
        <v>15000</v>
      </c>
      <c r="G80" s="3">
        <v>40193</v>
      </c>
    </row>
    <row r="82" spans="2:7" ht="15" customHeight="1" x14ac:dyDescent="0.3">
      <c r="B82" s="10" t="s">
        <v>33</v>
      </c>
      <c r="C82" s="10"/>
      <c r="D82" s="10"/>
      <c r="E82" s="10"/>
      <c r="F82" s="10"/>
      <c r="G82" s="10"/>
    </row>
    <row r="84" spans="2:7" ht="15" customHeight="1" x14ac:dyDescent="0.3">
      <c r="B84" s="4" t="s">
        <v>0</v>
      </c>
      <c r="C84" s="4" t="s">
        <v>1</v>
      </c>
      <c r="D84" s="4" t="s">
        <v>2</v>
      </c>
      <c r="E84" s="4" t="s">
        <v>3</v>
      </c>
      <c r="F84" s="4" t="s">
        <v>32</v>
      </c>
      <c r="G84" s="4" t="s">
        <v>5</v>
      </c>
    </row>
    <row r="85" spans="2:7" ht="15" customHeight="1" x14ac:dyDescent="0.3">
      <c r="B85" s="1" t="s">
        <v>6</v>
      </c>
      <c r="C85" s="1">
        <v>30</v>
      </c>
      <c r="D85" s="1" t="s">
        <v>19</v>
      </c>
      <c r="E85" s="1" t="s">
        <v>22</v>
      </c>
      <c r="F85" s="1">
        <v>15000</v>
      </c>
      <c r="G85" s="3">
        <v>40193</v>
      </c>
    </row>
    <row r="86" spans="2:7" ht="15" customHeight="1" x14ac:dyDescent="0.3">
      <c r="B86" s="1" t="s">
        <v>7</v>
      </c>
      <c r="C86" s="1">
        <v>35</v>
      </c>
      <c r="D86" s="1" t="s">
        <v>18</v>
      </c>
      <c r="E86" s="1" t="s">
        <v>23</v>
      </c>
      <c r="F86" s="1">
        <v>22000</v>
      </c>
      <c r="G86" s="3">
        <v>40949</v>
      </c>
    </row>
    <row r="87" spans="2:7" ht="15" customHeight="1" x14ac:dyDescent="0.3">
      <c r="B87" s="1" t="s">
        <v>8</v>
      </c>
      <c r="C87" s="1">
        <v>40</v>
      </c>
      <c r="D87" s="1" t="s">
        <v>26</v>
      </c>
      <c r="E87" s="1" t="s">
        <v>24</v>
      </c>
      <c r="F87" s="1">
        <v>18000</v>
      </c>
      <c r="G87" s="3">
        <v>39512</v>
      </c>
    </row>
    <row r="88" spans="2:7" ht="15" customHeight="1" x14ac:dyDescent="0.3">
      <c r="B88" s="1" t="s">
        <v>9</v>
      </c>
      <c r="C88" s="1">
        <v>36</v>
      </c>
      <c r="D88" s="1" t="s">
        <v>20</v>
      </c>
      <c r="E88" s="1" t="s">
        <v>25</v>
      </c>
      <c r="F88" s="1">
        <v>25000</v>
      </c>
      <c r="G88" s="3">
        <v>42114</v>
      </c>
    </row>
    <row r="89" spans="2:7" ht="15" customHeight="1" x14ac:dyDescent="0.3">
      <c r="B89" s="1" t="s">
        <v>10</v>
      </c>
      <c r="C89" s="1">
        <v>45</v>
      </c>
      <c r="D89" s="1" t="s">
        <v>19</v>
      </c>
      <c r="E89" s="1" t="s">
        <v>22</v>
      </c>
      <c r="F89" s="1">
        <v>17000</v>
      </c>
      <c r="G89" s="3">
        <v>40693</v>
      </c>
    </row>
    <row r="90" spans="2:7" ht="15" customHeight="1" x14ac:dyDescent="0.3">
      <c r="B90" s="1" t="s">
        <v>11</v>
      </c>
      <c r="C90" s="1">
        <v>28</v>
      </c>
      <c r="D90" s="1" t="s">
        <v>26</v>
      </c>
      <c r="E90" s="1" t="s">
        <v>23</v>
      </c>
      <c r="F90" s="1">
        <v>23000</v>
      </c>
      <c r="G90" s="3">
        <v>39979</v>
      </c>
    </row>
    <row r="91" spans="2:7" ht="15" customHeight="1" x14ac:dyDescent="0.3">
      <c r="B91" s="1" t="s">
        <v>12</v>
      </c>
      <c r="C91" s="1">
        <v>33</v>
      </c>
      <c r="D91" s="1" t="s">
        <v>26</v>
      </c>
      <c r="E91" s="1" t="s">
        <v>24</v>
      </c>
      <c r="F91" s="1">
        <v>19000</v>
      </c>
      <c r="G91" s="3">
        <v>41456</v>
      </c>
    </row>
    <row r="92" spans="2:7" ht="15" customHeight="1" x14ac:dyDescent="0.3">
      <c r="B92" s="1" t="s">
        <v>13</v>
      </c>
      <c r="C92" s="1">
        <v>30</v>
      </c>
      <c r="D92" s="1" t="s">
        <v>20</v>
      </c>
      <c r="E92" s="1" t="s">
        <v>25</v>
      </c>
      <c r="F92" s="1">
        <v>26000</v>
      </c>
      <c r="G92" s="3">
        <v>41110</v>
      </c>
    </row>
    <row r="93" spans="2:7" ht="15" customHeight="1" x14ac:dyDescent="0.3">
      <c r="B93" s="1" t="s">
        <v>14</v>
      </c>
      <c r="C93" s="1">
        <v>32</v>
      </c>
      <c r="D93" s="1" t="s">
        <v>19</v>
      </c>
      <c r="E93" s="1" t="s">
        <v>22</v>
      </c>
      <c r="F93" s="1">
        <v>16000</v>
      </c>
      <c r="G93" s="3">
        <v>39309</v>
      </c>
    </row>
    <row r="94" spans="2:7" ht="15" customHeight="1" x14ac:dyDescent="0.3">
      <c r="B94" s="1" t="s">
        <v>15</v>
      </c>
      <c r="C94" s="1">
        <v>29</v>
      </c>
      <c r="D94" s="1" t="s">
        <v>18</v>
      </c>
      <c r="E94" s="1" t="s">
        <v>23</v>
      </c>
      <c r="F94" s="1">
        <v>24000</v>
      </c>
      <c r="G94" s="3">
        <v>42618</v>
      </c>
    </row>
    <row r="95" spans="2:7" ht="15" customHeight="1" x14ac:dyDescent="0.3">
      <c r="B95" s="1" t="s">
        <v>16</v>
      </c>
      <c r="C95" s="1">
        <v>35</v>
      </c>
      <c r="D95" s="1" t="s">
        <v>26</v>
      </c>
      <c r="E95" s="1" t="s">
        <v>24</v>
      </c>
      <c r="F95" s="1">
        <v>20000</v>
      </c>
      <c r="G95" s="3">
        <v>41927</v>
      </c>
    </row>
    <row r="96" spans="2:7" ht="15" customHeight="1" x14ac:dyDescent="0.3">
      <c r="B96" s="1" t="s">
        <v>17</v>
      </c>
      <c r="C96" s="1">
        <v>40</v>
      </c>
      <c r="D96" s="1" t="s">
        <v>20</v>
      </c>
      <c r="E96" s="1" t="s">
        <v>25</v>
      </c>
      <c r="F96" s="1">
        <v>27000</v>
      </c>
      <c r="G96" s="3">
        <v>40492</v>
      </c>
    </row>
    <row r="98" spans="2:7" ht="15" customHeight="1" x14ac:dyDescent="0.3">
      <c r="B98" s="10" t="s">
        <v>34</v>
      </c>
      <c r="C98" s="10"/>
      <c r="D98" s="10"/>
      <c r="E98" s="10"/>
      <c r="F98" s="10"/>
      <c r="G98" s="10"/>
    </row>
    <row r="100" spans="2:7" ht="15" customHeight="1" x14ac:dyDescent="0.3">
      <c r="B100" s="4" t="s">
        <v>0</v>
      </c>
      <c r="C100" s="4" t="s">
        <v>1</v>
      </c>
      <c r="D100" s="4" t="s">
        <v>2</v>
      </c>
      <c r="E100" s="4" t="s">
        <v>3</v>
      </c>
      <c r="F100" s="4" t="s">
        <v>32</v>
      </c>
      <c r="G100" s="4" t="s">
        <v>5</v>
      </c>
    </row>
    <row r="101" spans="2:7" ht="15" customHeight="1" x14ac:dyDescent="0.3">
      <c r="B101" s="1" t="s">
        <v>15</v>
      </c>
      <c r="C101" s="1">
        <v>29</v>
      </c>
      <c r="D101" s="1" t="s">
        <v>18</v>
      </c>
      <c r="E101" s="1" t="s">
        <v>23</v>
      </c>
      <c r="F101" s="1">
        <v>24000</v>
      </c>
      <c r="G101" s="3">
        <v>42618</v>
      </c>
    </row>
    <row r="102" spans="2:7" ht="15" customHeight="1" x14ac:dyDescent="0.3">
      <c r="B102" s="1" t="s">
        <v>9</v>
      </c>
      <c r="C102" s="1">
        <v>36</v>
      </c>
      <c r="D102" s="1" t="s">
        <v>20</v>
      </c>
      <c r="E102" s="1" t="s">
        <v>25</v>
      </c>
      <c r="F102" s="1">
        <v>25000</v>
      </c>
      <c r="G102" s="3">
        <v>42114</v>
      </c>
    </row>
    <row r="103" spans="2:7" ht="15" customHeight="1" x14ac:dyDescent="0.3">
      <c r="B103" s="1" t="s">
        <v>16</v>
      </c>
      <c r="C103" s="1">
        <v>35</v>
      </c>
      <c r="D103" s="1" t="s">
        <v>26</v>
      </c>
      <c r="E103" s="1" t="s">
        <v>24</v>
      </c>
      <c r="F103" s="1">
        <v>20000</v>
      </c>
      <c r="G103" s="3">
        <v>41927</v>
      </c>
    </row>
    <row r="104" spans="2:7" ht="15" customHeight="1" x14ac:dyDescent="0.3">
      <c r="B104" s="1" t="s">
        <v>12</v>
      </c>
      <c r="C104" s="1">
        <v>33</v>
      </c>
      <c r="D104" s="1" t="s">
        <v>26</v>
      </c>
      <c r="E104" s="1" t="s">
        <v>24</v>
      </c>
      <c r="F104" s="1">
        <v>19000</v>
      </c>
      <c r="G104" s="3">
        <v>41456</v>
      </c>
    </row>
    <row r="105" spans="2:7" ht="15" customHeight="1" x14ac:dyDescent="0.3">
      <c r="B105" s="1" t="s">
        <v>13</v>
      </c>
      <c r="C105" s="1">
        <v>30</v>
      </c>
      <c r="D105" s="1" t="s">
        <v>20</v>
      </c>
      <c r="E105" s="1" t="s">
        <v>25</v>
      </c>
      <c r="F105" s="1">
        <v>26000</v>
      </c>
      <c r="G105" s="3">
        <v>41110</v>
      </c>
    </row>
    <row r="106" spans="2:7" ht="15" customHeight="1" x14ac:dyDescent="0.3">
      <c r="B106" s="1" t="s">
        <v>7</v>
      </c>
      <c r="C106" s="1">
        <v>35</v>
      </c>
      <c r="D106" s="1" t="s">
        <v>18</v>
      </c>
      <c r="E106" s="1" t="s">
        <v>23</v>
      </c>
      <c r="F106" s="1">
        <v>22000</v>
      </c>
      <c r="G106" s="3">
        <v>40949</v>
      </c>
    </row>
    <row r="107" spans="2:7" ht="15" customHeight="1" x14ac:dyDescent="0.3">
      <c r="B107" s="1" t="s">
        <v>10</v>
      </c>
      <c r="C107" s="1">
        <v>45</v>
      </c>
      <c r="D107" s="1" t="s">
        <v>19</v>
      </c>
      <c r="E107" s="1" t="s">
        <v>22</v>
      </c>
      <c r="F107" s="1">
        <v>17000</v>
      </c>
      <c r="G107" s="3">
        <v>40693</v>
      </c>
    </row>
    <row r="108" spans="2:7" ht="15" customHeight="1" x14ac:dyDescent="0.3">
      <c r="B108" s="1" t="s">
        <v>17</v>
      </c>
      <c r="C108" s="1">
        <v>40</v>
      </c>
      <c r="D108" s="1" t="s">
        <v>20</v>
      </c>
      <c r="E108" s="1" t="s">
        <v>25</v>
      </c>
      <c r="F108" s="1">
        <v>27000</v>
      </c>
      <c r="G108" s="3">
        <v>40492</v>
      </c>
    </row>
    <row r="109" spans="2:7" ht="15" customHeight="1" x14ac:dyDescent="0.3">
      <c r="B109" s="1" t="s">
        <v>6</v>
      </c>
      <c r="C109" s="1">
        <v>30</v>
      </c>
      <c r="D109" s="1" t="s">
        <v>19</v>
      </c>
      <c r="E109" s="1" t="s">
        <v>22</v>
      </c>
      <c r="F109" s="1">
        <v>15000</v>
      </c>
      <c r="G109" s="3">
        <v>40193</v>
      </c>
    </row>
    <row r="110" spans="2:7" ht="15" customHeight="1" x14ac:dyDescent="0.3">
      <c r="B110" s="1" t="s">
        <v>11</v>
      </c>
      <c r="C110" s="1">
        <v>28</v>
      </c>
      <c r="D110" s="1" t="s">
        <v>26</v>
      </c>
      <c r="E110" s="1" t="s">
        <v>23</v>
      </c>
      <c r="F110" s="1">
        <v>23000</v>
      </c>
      <c r="G110" s="3">
        <v>39979</v>
      </c>
    </row>
    <row r="111" spans="2:7" ht="15" customHeight="1" x14ac:dyDescent="0.3">
      <c r="B111" s="1" t="s">
        <v>8</v>
      </c>
      <c r="C111" s="1">
        <v>40</v>
      </c>
      <c r="D111" s="1" t="s">
        <v>26</v>
      </c>
      <c r="E111" s="1" t="s">
        <v>24</v>
      </c>
      <c r="F111" s="1">
        <v>18000</v>
      </c>
      <c r="G111" s="3">
        <v>39512</v>
      </c>
    </row>
    <row r="112" spans="2:7" ht="15" customHeight="1" x14ac:dyDescent="0.3">
      <c r="B112" s="1" t="s">
        <v>14</v>
      </c>
      <c r="C112" s="1">
        <v>32</v>
      </c>
      <c r="D112" s="1" t="s">
        <v>19</v>
      </c>
      <c r="E112" s="1" t="s">
        <v>22</v>
      </c>
      <c r="F112" s="1">
        <v>16000</v>
      </c>
      <c r="G112" s="3">
        <v>39309</v>
      </c>
    </row>
    <row r="114" spans="2:7" ht="15" customHeight="1" x14ac:dyDescent="0.3">
      <c r="B114" s="10" t="s">
        <v>35</v>
      </c>
      <c r="C114" s="10"/>
      <c r="D114" s="10"/>
      <c r="E114" s="10"/>
      <c r="F114" s="10"/>
      <c r="G114" s="10"/>
    </row>
    <row r="116" spans="2:7" ht="15" customHeight="1" x14ac:dyDescent="0.3">
      <c r="B116" s="4" t="s">
        <v>0</v>
      </c>
      <c r="C116" s="4" t="s">
        <v>1</v>
      </c>
      <c r="D116" s="4" t="s">
        <v>2</v>
      </c>
      <c r="E116" s="4" t="s">
        <v>3</v>
      </c>
      <c r="F116" s="4" t="s">
        <v>4</v>
      </c>
      <c r="G116" s="4" t="s">
        <v>5</v>
      </c>
    </row>
    <row r="117" spans="2:7" ht="15" customHeight="1" x14ac:dyDescent="0.3">
      <c r="B117" s="1" t="s">
        <v>6</v>
      </c>
      <c r="C117" s="1">
        <v>30</v>
      </c>
      <c r="D117" s="1" t="s">
        <v>19</v>
      </c>
      <c r="E117" s="1" t="s">
        <v>22</v>
      </c>
      <c r="F117" s="1">
        <v>15000</v>
      </c>
      <c r="G117" s="3">
        <v>40193</v>
      </c>
    </row>
    <row r="118" spans="2:7" ht="15" customHeight="1" x14ac:dyDescent="0.3">
      <c r="B118" s="1" t="s">
        <v>7</v>
      </c>
      <c r="C118" s="1">
        <v>35</v>
      </c>
      <c r="D118" s="1" t="s">
        <v>18</v>
      </c>
      <c r="E118" s="1" t="s">
        <v>23</v>
      </c>
      <c r="F118" s="1">
        <v>22000</v>
      </c>
      <c r="G118" s="3">
        <v>40949</v>
      </c>
    </row>
    <row r="119" spans="2:7" ht="15" customHeight="1" x14ac:dyDescent="0.3">
      <c r="B119" s="1" t="s">
        <v>8</v>
      </c>
      <c r="C119" s="1">
        <v>40</v>
      </c>
      <c r="D119" s="1" t="s">
        <v>26</v>
      </c>
      <c r="E119" s="1" t="s">
        <v>24</v>
      </c>
      <c r="F119" s="1">
        <v>18000</v>
      </c>
      <c r="G119" s="3">
        <v>39512</v>
      </c>
    </row>
    <row r="120" spans="2:7" ht="15" customHeight="1" x14ac:dyDescent="0.3">
      <c r="B120" s="1" t="s">
        <v>9</v>
      </c>
      <c r="C120" s="1">
        <v>36</v>
      </c>
      <c r="D120" s="1" t="s">
        <v>20</v>
      </c>
      <c r="E120" s="1" t="s">
        <v>25</v>
      </c>
      <c r="F120" s="1">
        <v>25000</v>
      </c>
      <c r="G120" s="3">
        <v>42114</v>
      </c>
    </row>
    <row r="121" spans="2:7" ht="15" customHeight="1" x14ac:dyDescent="0.3">
      <c r="B121" s="1" t="s">
        <v>10</v>
      </c>
      <c r="C121" s="1">
        <v>45</v>
      </c>
      <c r="D121" s="1" t="s">
        <v>19</v>
      </c>
      <c r="E121" s="1" t="s">
        <v>22</v>
      </c>
      <c r="F121" s="1">
        <v>17000</v>
      </c>
      <c r="G121" s="3">
        <v>40693</v>
      </c>
    </row>
    <row r="122" spans="2:7" ht="15" customHeight="1" x14ac:dyDescent="0.3">
      <c r="B122" s="1" t="s">
        <v>11</v>
      </c>
      <c r="C122" s="1">
        <v>28</v>
      </c>
      <c r="D122" s="1" t="s">
        <v>26</v>
      </c>
      <c r="E122" s="1" t="s">
        <v>23</v>
      </c>
      <c r="F122" s="1">
        <v>23000</v>
      </c>
      <c r="G122" s="3">
        <v>39979</v>
      </c>
    </row>
    <row r="123" spans="2:7" ht="15" customHeight="1" x14ac:dyDescent="0.3">
      <c r="B123" s="1" t="s">
        <v>12</v>
      </c>
      <c r="C123" s="1">
        <v>33</v>
      </c>
      <c r="D123" s="1" t="s">
        <v>26</v>
      </c>
      <c r="E123" s="1" t="s">
        <v>24</v>
      </c>
      <c r="F123" s="1">
        <v>19000</v>
      </c>
      <c r="G123" s="3">
        <v>41456</v>
      </c>
    </row>
    <row r="124" spans="2:7" ht="15" customHeight="1" x14ac:dyDescent="0.3">
      <c r="B124" s="1" t="s">
        <v>13</v>
      </c>
      <c r="C124" s="1">
        <v>30</v>
      </c>
      <c r="D124" s="1" t="s">
        <v>20</v>
      </c>
      <c r="E124" s="1" t="s">
        <v>25</v>
      </c>
      <c r="F124" s="1">
        <v>26000</v>
      </c>
      <c r="G124" s="3">
        <v>41110</v>
      </c>
    </row>
    <row r="125" spans="2:7" ht="15" customHeight="1" x14ac:dyDescent="0.3">
      <c r="B125" s="1" t="s">
        <v>14</v>
      </c>
      <c r="C125" s="1">
        <v>32</v>
      </c>
      <c r="D125" s="1" t="s">
        <v>19</v>
      </c>
      <c r="E125" s="1" t="s">
        <v>22</v>
      </c>
      <c r="F125" s="1">
        <v>16000</v>
      </c>
      <c r="G125" s="3">
        <v>39309</v>
      </c>
    </row>
    <row r="126" spans="2:7" ht="15" customHeight="1" x14ac:dyDescent="0.3">
      <c r="B126" s="1" t="s">
        <v>15</v>
      </c>
      <c r="C126" s="1">
        <v>29</v>
      </c>
      <c r="D126" s="1" t="s">
        <v>18</v>
      </c>
      <c r="E126" s="1" t="s">
        <v>23</v>
      </c>
      <c r="F126" s="1">
        <v>24000</v>
      </c>
      <c r="G126" s="3">
        <v>42618</v>
      </c>
    </row>
    <row r="127" spans="2:7" ht="15" customHeight="1" x14ac:dyDescent="0.3">
      <c r="B127" s="1" t="s">
        <v>16</v>
      </c>
      <c r="C127" s="1">
        <v>35</v>
      </c>
      <c r="D127" s="1" t="s">
        <v>26</v>
      </c>
      <c r="E127" s="1" t="s">
        <v>24</v>
      </c>
      <c r="F127" s="1">
        <v>20000</v>
      </c>
      <c r="G127" s="3">
        <v>41927</v>
      </c>
    </row>
    <row r="128" spans="2:7" ht="15" customHeight="1" x14ac:dyDescent="0.3">
      <c r="B128" s="1" t="s">
        <v>17</v>
      </c>
      <c r="C128" s="1">
        <v>40</v>
      </c>
      <c r="D128" s="1" t="s">
        <v>20</v>
      </c>
      <c r="E128" s="1" t="s">
        <v>25</v>
      </c>
      <c r="F128" s="1">
        <v>27000</v>
      </c>
      <c r="G128" s="3">
        <v>40492</v>
      </c>
    </row>
    <row r="130" spans="2:7" ht="15" customHeight="1" x14ac:dyDescent="0.3">
      <c r="B130" s="10" t="s">
        <v>36</v>
      </c>
      <c r="C130" s="10"/>
      <c r="D130" s="10"/>
      <c r="E130" s="10"/>
      <c r="F130" s="10"/>
      <c r="G130" s="10"/>
    </row>
    <row r="132" spans="2:7" ht="15" customHeight="1" x14ac:dyDescent="0.3">
      <c r="B132" s="4" t="s">
        <v>0</v>
      </c>
      <c r="C132" s="4" t="s">
        <v>1</v>
      </c>
      <c r="D132" s="4" t="s">
        <v>2</v>
      </c>
      <c r="E132" s="4" t="s">
        <v>3</v>
      </c>
      <c r="F132" s="4" t="s">
        <v>4</v>
      </c>
      <c r="G132" s="4" t="s">
        <v>5</v>
      </c>
    </row>
    <row r="133" spans="2:7" ht="15" customHeight="1" x14ac:dyDescent="0.3">
      <c r="B133" s="1" t="s">
        <v>6</v>
      </c>
      <c r="C133" s="1">
        <v>30</v>
      </c>
      <c r="D133" s="1" t="s">
        <v>19</v>
      </c>
      <c r="E133" s="1" t="s">
        <v>22</v>
      </c>
      <c r="F133" s="1">
        <v>15000</v>
      </c>
      <c r="G133" s="3">
        <v>40193</v>
      </c>
    </row>
    <row r="134" spans="2:7" ht="15" customHeight="1" x14ac:dyDescent="0.3">
      <c r="B134" s="1" t="s">
        <v>7</v>
      </c>
      <c r="C134" s="1">
        <v>35</v>
      </c>
      <c r="D134" s="1" t="s">
        <v>18</v>
      </c>
      <c r="E134" s="1" t="s">
        <v>23</v>
      </c>
      <c r="F134" s="1">
        <v>22000</v>
      </c>
      <c r="G134" s="3">
        <v>40949</v>
      </c>
    </row>
    <row r="135" spans="2:7" ht="15" customHeight="1" x14ac:dyDescent="0.3">
      <c r="B135" s="1" t="s">
        <v>8</v>
      </c>
      <c r="C135" s="1">
        <v>40</v>
      </c>
      <c r="D135" s="1" t="s">
        <v>26</v>
      </c>
      <c r="E135" s="1" t="s">
        <v>24</v>
      </c>
      <c r="F135" s="1">
        <v>18000</v>
      </c>
      <c r="G135" s="3">
        <v>39512</v>
      </c>
    </row>
    <row r="136" spans="2:7" ht="15" customHeight="1" x14ac:dyDescent="0.3">
      <c r="B136" s="1" t="s">
        <v>9</v>
      </c>
      <c r="C136" s="1">
        <v>36</v>
      </c>
      <c r="D136" s="1" t="s">
        <v>20</v>
      </c>
      <c r="E136" s="1" t="s">
        <v>25</v>
      </c>
      <c r="F136" s="1">
        <v>25000</v>
      </c>
      <c r="G136" s="3">
        <v>42114</v>
      </c>
    </row>
    <row r="137" spans="2:7" ht="15" customHeight="1" x14ac:dyDescent="0.3">
      <c r="B137" s="1" t="s">
        <v>10</v>
      </c>
      <c r="C137" s="1">
        <v>45</v>
      </c>
      <c r="D137" s="1" t="s">
        <v>19</v>
      </c>
      <c r="E137" s="1" t="s">
        <v>22</v>
      </c>
      <c r="F137" s="1">
        <v>17000</v>
      </c>
      <c r="G137" s="3">
        <v>40693</v>
      </c>
    </row>
    <row r="138" spans="2:7" ht="15" customHeight="1" x14ac:dyDescent="0.3">
      <c r="B138" s="1" t="s">
        <v>11</v>
      </c>
      <c r="C138" s="1">
        <v>28</v>
      </c>
      <c r="D138" s="1" t="s">
        <v>26</v>
      </c>
      <c r="E138" s="1" t="s">
        <v>23</v>
      </c>
      <c r="F138" s="1">
        <v>23000</v>
      </c>
      <c r="G138" s="3">
        <v>39979</v>
      </c>
    </row>
    <row r="139" spans="2:7" ht="15" customHeight="1" x14ac:dyDescent="0.3">
      <c r="B139" s="1" t="s">
        <v>12</v>
      </c>
      <c r="C139" s="1">
        <v>33</v>
      </c>
      <c r="D139" s="1" t="s">
        <v>26</v>
      </c>
      <c r="E139" s="1" t="s">
        <v>24</v>
      </c>
      <c r="F139" s="1">
        <v>19000</v>
      </c>
      <c r="G139" s="3">
        <v>41456</v>
      </c>
    </row>
    <row r="140" spans="2:7" ht="15" customHeight="1" x14ac:dyDescent="0.3">
      <c r="B140" s="1" t="s">
        <v>13</v>
      </c>
      <c r="C140" s="1">
        <v>30</v>
      </c>
      <c r="D140" s="1" t="s">
        <v>20</v>
      </c>
      <c r="E140" s="1" t="s">
        <v>25</v>
      </c>
      <c r="F140" s="1">
        <v>26000</v>
      </c>
      <c r="G140" s="3">
        <v>41110</v>
      </c>
    </row>
    <row r="141" spans="2:7" ht="15" customHeight="1" x14ac:dyDescent="0.3">
      <c r="B141" s="1" t="s">
        <v>14</v>
      </c>
      <c r="C141" s="1">
        <v>32</v>
      </c>
      <c r="D141" s="1" t="s">
        <v>19</v>
      </c>
      <c r="E141" s="1" t="s">
        <v>22</v>
      </c>
      <c r="F141" s="1">
        <v>16000</v>
      </c>
      <c r="G141" s="3">
        <v>39309</v>
      </c>
    </row>
    <row r="142" spans="2:7" ht="15" customHeight="1" x14ac:dyDescent="0.3">
      <c r="B142" s="1" t="s">
        <v>15</v>
      </c>
      <c r="C142" s="1">
        <v>29</v>
      </c>
      <c r="D142" s="1" t="s">
        <v>18</v>
      </c>
      <c r="E142" s="1" t="s">
        <v>23</v>
      </c>
      <c r="F142" s="1">
        <v>24000</v>
      </c>
      <c r="G142" s="3">
        <v>42618</v>
      </c>
    </row>
    <row r="143" spans="2:7" ht="15" customHeight="1" x14ac:dyDescent="0.3">
      <c r="B143" s="1" t="s">
        <v>16</v>
      </c>
      <c r="C143" s="1">
        <v>35</v>
      </c>
      <c r="D143" s="1" t="s">
        <v>26</v>
      </c>
      <c r="E143" s="1" t="s">
        <v>24</v>
      </c>
      <c r="F143" s="1">
        <v>20000</v>
      </c>
      <c r="G143" s="3">
        <v>41927</v>
      </c>
    </row>
    <row r="144" spans="2:7" ht="15" customHeight="1" x14ac:dyDescent="0.3">
      <c r="B144" s="1" t="s">
        <v>17</v>
      </c>
      <c r="C144" s="1">
        <v>40</v>
      </c>
      <c r="D144" s="1" t="s">
        <v>20</v>
      </c>
      <c r="E144" s="1" t="s">
        <v>25</v>
      </c>
      <c r="F144" s="1">
        <v>27000</v>
      </c>
      <c r="G144" s="3">
        <v>40492</v>
      </c>
    </row>
    <row r="146" spans="2:7" ht="15" customHeight="1" x14ac:dyDescent="0.3">
      <c r="B146" s="10" t="s">
        <v>37</v>
      </c>
      <c r="C146" s="10"/>
      <c r="D146" s="10"/>
      <c r="E146" s="10"/>
      <c r="F146" s="10"/>
      <c r="G146" s="10"/>
    </row>
    <row r="148" spans="2:7" ht="15" customHeight="1" x14ac:dyDescent="0.3">
      <c r="B148" s="4" t="s">
        <v>0</v>
      </c>
      <c r="C148" s="4" t="s">
        <v>1</v>
      </c>
      <c r="D148" s="4" t="s">
        <v>2</v>
      </c>
      <c r="E148" s="4" t="s">
        <v>3</v>
      </c>
      <c r="F148" s="4" t="s">
        <v>4</v>
      </c>
      <c r="G148" s="4" t="s">
        <v>5</v>
      </c>
    </row>
    <row r="149" spans="2:7" ht="15" customHeight="1" x14ac:dyDescent="0.3">
      <c r="B149" s="1" t="s">
        <v>6</v>
      </c>
      <c r="C149" s="1">
        <v>30</v>
      </c>
      <c r="D149" s="1" t="s">
        <v>19</v>
      </c>
      <c r="E149" s="1" t="s">
        <v>22</v>
      </c>
      <c r="F149" s="1">
        <v>15000</v>
      </c>
      <c r="G149" s="3">
        <v>40193</v>
      </c>
    </row>
    <row r="150" spans="2:7" ht="15" customHeight="1" x14ac:dyDescent="0.3">
      <c r="B150" s="1" t="s">
        <v>7</v>
      </c>
      <c r="C150" s="1">
        <v>35</v>
      </c>
      <c r="D150" s="1" t="s">
        <v>18</v>
      </c>
      <c r="E150" s="1" t="s">
        <v>23</v>
      </c>
      <c r="F150" s="1">
        <v>22000</v>
      </c>
      <c r="G150" s="3">
        <v>40949</v>
      </c>
    </row>
    <row r="151" spans="2:7" ht="15" customHeight="1" x14ac:dyDescent="0.3">
      <c r="B151" s="1" t="s">
        <v>8</v>
      </c>
      <c r="C151" s="1">
        <v>40</v>
      </c>
      <c r="D151" s="1" t="s">
        <v>26</v>
      </c>
      <c r="E151" s="1" t="s">
        <v>24</v>
      </c>
      <c r="F151" s="1">
        <v>18000</v>
      </c>
      <c r="G151" s="3">
        <v>39512</v>
      </c>
    </row>
    <row r="152" spans="2:7" ht="15" customHeight="1" x14ac:dyDescent="0.3">
      <c r="B152" s="1" t="s">
        <v>9</v>
      </c>
      <c r="C152" s="1">
        <v>36</v>
      </c>
      <c r="D152" s="1" t="s">
        <v>20</v>
      </c>
      <c r="E152" s="1" t="s">
        <v>25</v>
      </c>
      <c r="F152" s="1">
        <v>25000</v>
      </c>
      <c r="G152" s="3">
        <v>42114</v>
      </c>
    </row>
    <row r="153" spans="2:7" ht="15" customHeight="1" x14ac:dyDescent="0.3">
      <c r="B153" s="1" t="s">
        <v>10</v>
      </c>
      <c r="C153" s="1">
        <v>45</v>
      </c>
      <c r="D153" s="1" t="s">
        <v>19</v>
      </c>
      <c r="E153" s="1" t="s">
        <v>22</v>
      </c>
      <c r="F153" s="1">
        <v>17000</v>
      </c>
      <c r="G153" s="3">
        <v>40693</v>
      </c>
    </row>
    <row r="154" spans="2:7" ht="15" customHeight="1" x14ac:dyDescent="0.3">
      <c r="B154" s="1" t="s">
        <v>11</v>
      </c>
      <c r="C154" s="1">
        <v>28</v>
      </c>
      <c r="D154" s="1" t="s">
        <v>26</v>
      </c>
      <c r="E154" s="1" t="s">
        <v>23</v>
      </c>
      <c r="F154" s="1">
        <v>23000</v>
      </c>
      <c r="G154" s="3">
        <v>39979</v>
      </c>
    </row>
    <row r="155" spans="2:7" ht="15" customHeight="1" x14ac:dyDescent="0.3">
      <c r="B155" s="1" t="s">
        <v>12</v>
      </c>
      <c r="C155" s="1">
        <v>33</v>
      </c>
      <c r="D155" s="1" t="s">
        <v>26</v>
      </c>
      <c r="E155" s="1" t="s">
        <v>24</v>
      </c>
      <c r="F155" s="1">
        <v>19000</v>
      </c>
      <c r="G155" s="3">
        <v>41456</v>
      </c>
    </row>
    <row r="156" spans="2:7" ht="15" customHeight="1" x14ac:dyDescent="0.3">
      <c r="B156" s="1" t="s">
        <v>13</v>
      </c>
      <c r="C156" s="1">
        <v>30</v>
      </c>
      <c r="D156" s="1" t="s">
        <v>20</v>
      </c>
      <c r="E156" s="1" t="s">
        <v>25</v>
      </c>
      <c r="F156" s="1">
        <v>26000</v>
      </c>
      <c r="G156" s="3">
        <v>41110</v>
      </c>
    </row>
    <row r="157" spans="2:7" ht="15" customHeight="1" x14ac:dyDescent="0.3">
      <c r="B157" s="1" t="s">
        <v>14</v>
      </c>
      <c r="C157" s="1">
        <v>32</v>
      </c>
      <c r="D157" s="1" t="s">
        <v>19</v>
      </c>
      <c r="E157" s="1" t="s">
        <v>22</v>
      </c>
      <c r="F157" s="1">
        <v>16000</v>
      </c>
      <c r="G157" s="3">
        <v>39309</v>
      </c>
    </row>
    <row r="158" spans="2:7" ht="15" customHeight="1" x14ac:dyDescent="0.3">
      <c r="B158" s="1" t="s">
        <v>15</v>
      </c>
      <c r="C158" s="1">
        <v>29</v>
      </c>
      <c r="D158" s="1" t="s">
        <v>18</v>
      </c>
      <c r="E158" s="1" t="s">
        <v>23</v>
      </c>
      <c r="F158" s="1">
        <v>24000</v>
      </c>
      <c r="G158" s="3">
        <v>42618</v>
      </c>
    </row>
    <row r="159" spans="2:7" ht="15" customHeight="1" x14ac:dyDescent="0.3">
      <c r="B159" s="1" t="s">
        <v>16</v>
      </c>
      <c r="C159" s="1">
        <v>35</v>
      </c>
      <c r="D159" s="1" t="s">
        <v>26</v>
      </c>
      <c r="E159" s="1" t="s">
        <v>24</v>
      </c>
      <c r="F159" s="1">
        <v>20000</v>
      </c>
      <c r="G159" s="3">
        <v>41927</v>
      </c>
    </row>
    <row r="160" spans="2:7" ht="15" customHeight="1" x14ac:dyDescent="0.3">
      <c r="B160" s="1" t="s">
        <v>17</v>
      </c>
      <c r="C160" s="1">
        <v>40</v>
      </c>
      <c r="D160" s="1" t="s">
        <v>20</v>
      </c>
      <c r="E160" s="1" t="s">
        <v>25</v>
      </c>
      <c r="F160" s="1">
        <v>27000</v>
      </c>
      <c r="G160" s="3">
        <v>40492</v>
      </c>
    </row>
  </sheetData>
  <sortState xmlns:xlrd2="http://schemas.microsoft.com/office/spreadsheetml/2017/richdata2" ref="B101:G112">
    <sortCondition descending="1" ref="G101:G112"/>
  </sortState>
  <mergeCells count="10">
    <mergeCell ref="B98:G98"/>
    <mergeCell ref="B114:G114"/>
    <mergeCell ref="B130:G130"/>
    <mergeCell ref="B146:G146"/>
    <mergeCell ref="B2:G2"/>
    <mergeCell ref="B18:G18"/>
    <mergeCell ref="B34:G34"/>
    <mergeCell ref="B50:G50"/>
    <mergeCell ref="B66:G66"/>
    <mergeCell ref="B82:G8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8D80D-8B93-448D-8E51-F92EBDF388A7}">
  <dimension ref="B2:H149"/>
  <sheetViews>
    <sheetView showGridLines="0" zoomScale="119" zoomScaleNormal="111" workbookViewId="0"/>
  </sheetViews>
  <sheetFormatPr defaultRowHeight="15" customHeight="1" x14ac:dyDescent="0.25"/>
  <cols>
    <col min="1" max="1" width="5.5546875" style="7" customWidth="1"/>
    <col min="2" max="2" width="17.6640625" style="7" bestFit="1" customWidth="1"/>
    <col min="3" max="3" width="8.6640625" style="7" bestFit="1" customWidth="1"/>
    <col min="4" max="4" width="10.6640625" style="7" bestFit="1" customWidth="1"/>
    <col min="5" max="5" width="11.77734375" style="7" bestFit="1" customWidth="1"/>
    <col min="6" max="6" width="10.88671875" style="7" bestFit="1" customWidth="1"/>
    <col min="7" max="7" width="11.44140625" style="7" bestFit="1" customWidth="1"/>
    <col min="8" max="8" width="14.6640625" style="7" bestFit="1" customWidth="1"/>
    <col min="9" max="9" width="3.33203125" style="7" customWidth="1"/>
    <col min="10" max="16384" width="8.88671875" style="7"/>
  </cols>
  <sheetData>
    <row r="2" spans="2:8" ht="15" customHeight="1" x14ac:dyDescent="0.25">
      <c r="B2" s="11" t="s">
        <v>50</v>
      </c>
      <c r="C2" s="11"/>
      <c r="D2" s="11"/>
      <c r="E2" s="11"/>
      <c r="F2" s="11"/>
      <c r="G2" s="11"/>
      <c r="H2" s="11"/>
    </row>
    <row r="4" spans="2:8" ht="15" customHeight="1" x14ac:dyDescent="0.25">
      <c r="B4" s="8" t="s">
        <v>38</v>
      </c>
      <c r="C4" s="8" t="s">
        <v>1</v>
      </c>
      <c r="D4" s="8" t="s">
        <v>39</v>
      </c>
      <c r="E4" s="8" t="s">
        <v>40</v>
      </c>
      <c r="F4" s="8" t="s">
        <v>53</v>
      </c>
      <c r="G4" s="8" t="s">
        <v>3</v>
      </c>
      <c r="H4" s="8" t="s">
        <v>41</v>
      </c>
    </row>
    <row r="5" spans="2:8" ht="15" customHeight="1" x14ac:dyDescent="0.25">
      <c r="B5" s="2" t="s">
        <v>6</v>
      </c>
      <c r="C5" s="2">
        <v>20</v>
      </c>
      <c r="D5" s="2" t="s">
        <v>42</v>
      </c>
      <c r="E5" s="2" t="s">
        <v>43</v>
      </c>
      <c r="F5" s="2">
        <v>85</v>
      </c>
      <c r="G5" s="2" t="s">
        <v>22</v>
      </c>
      <c r="H5" s="9">
        <v>45306</v>
      </c>
    </row>
    <row r="6" spans="2:8" ht="15" customHeight="1" x14ac:dyDescent="0.25">
      <c r="B6" s="2" t="s">
        <v>7</v>
      </c>
      <c r="C6" s="2">
        <v>21</v>
      </c>
      <c r="D6" s="2" t="s">
        <v>44</v>
      </c>
      <c r="E6" s="2" t="s">
        <v>45</v>
      </c>
      <c r="F6" s="2">
        <v>92</v>
      </c>
      <c r="G6" s="2" t="s">
        <v>24</v>
      </c>
      <c r="H6" s="9">
        <v>45332</v>
      </c>
    </row>
    <row r="7" spans="2:8" ht="15" customHeight="1" x14ac:dyDescent="0.25">
      <c r="B7" s="2" t="s">
        <v>46</v>
      </c>
      <c r="C7" s="2">
        <v>22</v>
      </c>
      <c r="D7" s="2" t="s">
        <v>47</v>
      </c>
      <c r="E7" s="2" t="s">
        <v>48</v>
      </c>
      <c r="F7" s="2">
        <v>78</v>
      </c>
      <c r="G7" s="2" t="s">
        <v>25</v>
      </c>
      <c r="H7" s="9">
        <v>45356</v>
      </c>
    </row>
    <row r="8" spans="2:8" ht="15" customHeight="1" x14ac:dyDescent="0.25">
      <c r="B8" s="2" t="s">
        <v>9</v>
      </c>
      <c r="C8" s="2">
        <v>20</v>
      </c>
      <c r="D8" s="2" t="s">
        <v>44</v>
      </c>
      <c r="E8" s="2" t="s">
        <v>43</v>
      </c>
      <c r="F8" s="2">
        <v>88</v>
      </c>
      <c r="G8" s="2" t="s">
        <v>23</v>
      </c>
      <c r="H8" s="9">
        <v>45402</v>
      </c>
    </row>
    <row r="9" spans="2:8" ht="15" customHeight="1" x14ac:dyDescent="0.25">
      <c r="B9" s="2" t="s">
        <v>10</v>
      </c>
      <c r="C9" s="2">
        <v>21</v>
      </c>
      <c r="D9" s="2" t="s">
        <v>42</v>
      </c>
      <c r="E9" s="2" t="s">
        <v>49</v>
      </c>
      <c r="F9" s="2">
        <v>83</v>
      </c>
      <c r="G9" s="2" t="s">
        <v>22</v>
      </c>
      <c r="H9" s="9">
        <v>45442</v>
      </c>
    </row>
    <row r="10" spans="2:8" ht="15" customHeight="1" x14ac:dyDescent="0.25">
      <c r="B10" s="2" t="s">
        <v>11</v>
      </c>
      <c r="C10" s="2">
        <v>22</v>
      </c>
      <c r="D10" s="2" t="s">
        <v>44</v>
      </c>
      <c r="E10" s="2" t="s">
        <v>45</v>
      </c>
      <c r="F10" s="2">
        <v>90</v>
      </c>
      <c r="G10" s="2" t="s">
        <v>24</v>
      </c>
      <c r="H10" s="9">
        <v>45458</v>
      </c>
    </row>
    <row r="11" spans="2:8" ht="15" customHeight="1" x14ac:dyDescent="0.25">
      <c r="B11" s="2" t="s">
        <v>12</v>
      </c>
      <c r="C11" s="2">
        <v>20</v>
      </c>
      <c r="D11" s="2" t="s">
        <v>42</v>
      </c>
      <c r="E11" s="2" t="s">
        <v>48</v>
      </c>
      <c r="F11" s="2">
        <v>82</v>
      </c>
      <c r="G11" s="2" t="s">
        <v>25</v>
      </c>
      <c r="H11" s="9">
        <v>45474</v>
      </c>
    </row>
    <row r="12" spans="2:8" ht="15" customHeight="1" x14ac:dyDescent="0.25">
      <c r="B12" s="2" t="s">
        <v>13</v>
      </c>
      <c r="C12" s="2">
        <v>21</v>
      </c>
      <c r="D12" s="2" t="s">
        <v>44</v>
      </c>
      <c r="E12" s="2" t="s">
        <v>49</v>
      </c>
      <c r="F12" s="2">
        <v>95</v>
      </c>
      <c r="G12" s="2" t="s">
        <v>23</v>
      </c>
      <c r="H12" s="9">
        <v>45493</v>
      </c>
    </row>
    <row r="13" spans="2:8" ht="15" customHeight="1" x14ac:dyDescent="0.25">
      <c r="B13" s="2" t="s">
        <v>14</v>
      </c>
      <c r="C13" s="2">
        <v>22</v>
      </c>
      <c r="D13" s="2" t="s">
        <v>47</v>
      </c>
      <c r="E13" s="2" t="s">
        <v>43</v>
      </c>
      <c r="F13" s="2">
        <v>75</v>
      </c>
      <c r="G13" s="2" t="s">
        <v>22</v>
      </c>
      <c r="H13" s="9">
        <v>45519</v>
      </c>
    </row>
    <row r="14" spans="2:8" ht="15" customHeight="1" x14ac:dyDescent="0.25">
      <c r="B14" s="2" t="s">
        <v>15</v>
      </c>
      <c r="C14" s="2">
        <v>20</v>
      </c>
      <c r="D14" s="2" t="s">
        <v>42</v>
      </c>
      <c r="E14" s="2" t="s">
        <v>45</v>
      </c>
      <c r="F14" s="2">
        <v>88</v>
      </c>
      <c r="G14" s="2" t="s">
        <v>24</v>
      </c>
      <c r="H14" s="9">
        <v>45540</v>
      </c>
    </row>
    <row r="17" spans="2:8" ht="15" customHeight="1" x14ac:dyDescent="0.25">
      <c r="B17" s="11" t="s">
        <v>51</v>
      </c>
      <c r="C17" s="11"/>
      <c r="D17" s="11"/>
      <c r="E17" s="11"/>
      <c r="F17" s="11"/>
      <c r="G17" s="11"/>
      <c r="H17" s="11"/>
    </row>
    <row r="19" spans="2:8" ht="15" customHeight="1" x14ac:dyDescent="0.25">
      <c r="B19" s="8" t="s">
        <v>38</v>
      </c>
      <c r="C19" s="8" t="s">
        <v>1</v>
      </c>
      <c r="D19" s="8" t="s">
        <v>39</v>
      </c>
      <c r="E19" s="8" t="s">
        <v>40</v>
      </c>
      <c r="F19" s="8" t="s">
        <v>53</v>
      </c>
      <c r="G19" s="8" t="s">
        <v>3</v>
      </c>
      <c r="H19" s="8" t="s">
        <v>41</v>
      </c>
    </row>
    <row r="20" spans="2:8" ht="15" customHeight="1" x14ac:dyDescent="0.25">
      <c r="B20" s="2" t="s">
        <v>6</v>
      </c>
      <c r="C20" s="2">
        <v>20</v>
      </c>
      <c r="D20" s="2" t="s">
        <v>42</v>
      </c>
      <c r="E20" s="2" t="s">
        <v>43</v>
      </c>
      <c r="F20" s="2">
        <v>85</v>
      </c>
      <c r="G20" s="2" t="s">
        <v>22</v>
      </c>
      <c r="H20" s="9">
        <v>45306</v>
      </c>
    </row>
    <row r="21" spans="2:8" ht="15" customHeight="1" x14ac:dyDescent="0.25">
      <c r="B21" s="2" t="s">
        <v>7</v>
      </c>
      <c r="C21" s="2">
        <v>21</v>
      </c>
      <c r="D21" s="2" t="s">
        <v>44</v>
      </c>
      <c r="E21" s="2" t="s">
        <v>45</v>
      </c>
      <c r="F21" s="2">
        <v>92</v>
      </c>
      <c r="G21" s="2" t="s">
        <v>24</v>
      </c>
      <c r="H21" s="9">
        <v>45332</v>
      </c>
    </row>
    <row r="22" spans="2:8" ht="15" customHeight="1" x14ac:dyDescent="0.25">
      <c r="B22" s="2" t="s">
        <v>46</v>
      </c>
      <c r="C22" s="2">
        <v>22</v>
      </c>
      <c r="D22" s="2" t="s">
        <v>47</v>
      </c>
      <c r="E22" s="2" t="s">
        <v>48</v>
      </c>
      <c r="F22" s="2">
        <v>78</v>
      </c>
      <c r="G22" s="2" t="s">
        <v>25</v>
      </c>
      <c r="H22" s="9">
        <v>45356</v>
      </c>
    </row>
    <row r="23" spans="2:8" ht="15" customHeight="1" x14ac:dyDescent="0.25">
      <c r="B23" s="2" t="s">
        <v>9</v>
      </c>
      <c r="C23" s="2">
        <v>20</v>
      </c>
      <c r="D23" s="2" t="s">
        <v>44</v>
      </c>
      <c r="E23" s="2" t="s">
        <v>43</v>
      </c>
      <c r="F23" s="2">
        <v>88</v>
      </c>
      <c r="G23" s="2" t="s">
        <v>23</v>
      </c>
      <c r="H23" s="9">
        <v>45402</v>
      </c>
    </row>
    <row r="24" spans="2:8" ht="15" customHeight="1" x14ac:dyDescent="0.25">
      <c r="B24" s="2" t="s">
        <v>10</v>
      </c>
      <c r="C24" s="2">
        <v>21</v>
      </c>
      <c r="D24" s="2" t="s">
        <v>42</v>
      </c>
      <c r="E24" s="2" t="s">
        <v>49</v>
      </c>
      <c r="F24" s="2">
        <v>83</v>
      </c>
      <c r="G24" s="2" t="s">
        <v>22</v>
      </c>
      <c r="H24" s="9">
        <v>45442</v>
      </c>
    </row>
    <row r="25" spans="2:8" ht="15" customHeight="1" x14ac:dyDescent="0.25">
      <c r="B25" s="2" t="s">
        <v>11</v>
      </c>
      <c r="C25" s="2">
        <v>22</v>
      </c>
      <c r="D25" s="2" t="s">
        <v>44</v>
      </c>
      <c r="E25" s="2" t="s">
        <v>45</v>
      </c>
      <c r="F25" s="2">
        <v>90</v>
      </c>
      <c r="G25" s="2" t="s">
        <v>24</v>
      </c>
      <c r="H25" s="9">
        <v>45458</v>
      </c>
    </row>
    <row r="26" spans="2:8" ht="15" customHeight="1" x14ac:dyDescent="0.25">
      <c r="B26" s="2" t="s">
        <v>12</v>
      </c>
      <c r="C26" s="2">
        <v>20</v>
      </c>
      <c r="D26" s="2" t="s">
        <v>42</v>
      </c>
      <c r="E26" s="2" t="s">
        <v>48</v>
      </c>
      <c r="F26" s="2">
        <v>82</v>
      </c>
      <c r="G26" s="2" t="s">
        <v>25</v>
      </c>
      <c r="H26" s="9">
        <v>45474</v>
      </c>
    </row>
    <row r="27" spans="2:8" ht="15" customHeight="1" x14ac:dyDescent="0.25">
      <c r="B27" s="2" t="s">
        <v>13</v>
      </c>
      <c r="C27" s="2">
        <v>21</v>
      </c>
      <c r="D27" s="2" t="s">
        <v>44</v>
      </c>
      <c r="E27" s="2" t="s">
        <v>49</v>
      </c>
      <c r="F27" s="2">
        <v>95</v>
      </c>
      <c r="G27" s="2" t="s">
        <v>23</v>
      </c>
      <c r="H27" s="9">
        <v>45493</v>
      </c>
    </row>
    <row r="28" spans="2:8" ht="15" customHeight="1" x14ac:dyDescent="0.25">
      <c r="B28" s="2" t="s">
        <v>14</v>
      </c>
      <c r="C28" s="2">
        <v>22</v>
      </c>
      <c r="D28" s="2" t="s">
        <v>47</v>
      </c>
      <c r="E28" s="2" t="s">
        <v>43</v>
      </c>
      <c r="F28" s="2">
        <v>75</v>
      </c>
      <c r="G28" s="2" t="s">
        <v>22</v>
      </c>
      <c r="H28" s="9">
        <v>45519</v>
      </c>
    </row>
    <row r="29" spans="2:8" ht="15" customHeight="1" x14ac:dyDescent="0.25">
      <c r="B29" s="2" t="s">
        <v>15</v>
      </c>
      <c r="C29" s="2">
        <v>20</v>
      </c>
      <c r="D29" s="2" t="s">
        <v>42</v>
      </c>
      <c r="E29" s="2" t="s">
        <v>45</v>
      </c>
      <c r="F29" s="2">
        <v>88</v>
      </c>
      <c r="G29" s="2" t="s">
        <v>24</v>
      </c>
      <c r="H29" s="9">
        <v>45540</v>
      </c>
    </row>
    <row r="32" spans="2:8" ht="15" customHeight="1" x14ac:dyDescent="0.25">
      <c r="B32" s="11" t="s">
        <v>52</v>
      </c>
      <c r="C32" s="11"/>
      <c r="D32" s="11"/>
      <c r="E32" s="11"/>
      <c r="F32" s="11"/>
      <c r="G32" s="11"/>
      <c r="H32" s="11"/>
    </row>
    <row r="34" spans="2:8" ht="15" customHeight="1" x14ac:dyDescent="0.25">
      <c r="B34" s="8" t="s">
        <v>38</v>
      </c>
      <c r="C34" s="8" t="s">
        <v>1</v>
      </c>
      <c r="D34" s="8" t="s">
        <v>39</v>
      </c>
      <c r="E34" s="8" t="s">
        <v>40</v>
      </c>
      <c r="F34" s="8" t="s">
        <v>53</v>
      </c>
      <c r="G34" s="8" t="s">
        <v>41</v>
      </c>
      <c r="H34" s="8" t="s">
        <v>3</v>
      </c>
    </row>
    <row r="35" spans="2:8" ht="15" customHeight="1" x14ac:dyDescent="0.25">
      <c r="B35" s="2" t="s">
        <v>6</v>
      </c>
      <c r="C35" s="2">
        <v>20</v>
      </c>
      <c r="D35" s="2" t="s">
        <v>42</v>
      </c>
      <c r="E35" s="2" t="s">
        <v>43</v>
      </c>
      <c r="F35" s="2">
        <v>85</v>
      </c>
      <c r="G35" s="9">
        <v>45306</v>
      </c>
      <c r="H35" s="2" t="s">
        <v>22</v>
      </c>
    </row>
    <row r="36" spans="2:8" ht="15" customHeight="1" x14ac:dyDescent="0.25">
      <c r="B36" s="2" t="s">
        <v>7</v>
      </c>
      <c r="C36" s="2">
        <v>21</v>
      </c>
      <c r="D36" s="2" t="s">
        <v>44</v>
      </c>
      <c r="E36" s="2" t="s">
        <v>45</v>
      </c>
      <c r="F36" s="2">
        <v>92</v>
      </c>
      <c r="G36" s="9">
        <v>45332</v>
      </c>
      <c r="H36" s="2" t="s">
        <v>24</v>
      </c>
    </row>
    <row r="37" spans="2:8" ht="15" customHeight="1" x14ac:dyDescent="0.25">
      <c r="B37" s="2" t="s">
        <v>46</v>
      </c>
      <c r="C37" s="2">
        <v>22</v>
      </c>
      <c r="D37" s="2" t="s">
        <v>47</v>
      </c>
      <c r="E37" s="2" t="s">
        <v>48</v>
      </c>
      <c r="F37" s="2">
        <v>78</v>
      </c>
      <c r="G37" s="9">
        <v>45356</v>
      </c>
      <c r="H37" s="2" t="s">
        <v>25</v>
      </c>
    </row>
    <row r="38" spans="2:8" ht="15" customHeight="1" x14ac:dyDescent="0.25">
      <c r="B38" s="2" t="s">
        <v>9</v>
      </c>
      <c r="C38" s="2">
        <v>20</v>
      </c>
      <c r="D38" s="2" t="s">
        <v>44</v>
      </c>
      <c r="E38" s="2" t="s">
        <v>43</v>
      </c>
      <c r="F38" s="2">
        <v>88</v>
      </c>
      <c r="G38" s="9">
        <v>45402</v>
      </c>
      <c r="H38" s="2" t="s">
        <v>23</v>
      </c>
    </row>
    <row r="39" spans="2:8" ht="15" customHeight="1" x14ac:dyDescent="0.25">
      <c r="B39" s="2" t="s">
        <v>10</v>
      </c>
      <c r="C39" s="2">
        <v>21</v>
      </c>
      <c r="D39" s="2" t="s">
        <v>42</v>
      </c>
      <c r="E39" s="2" t="s">
        <v>49</v>
      </c>
      <c r="F39" s="2">
        <v>83</v>
      </c>
      <c r="G39" s="9">
        <v>45442</v>
      </c>
      <c r="H39" s="2" t="s">
        <v>22</v>
      </c>
    </row>
    <row r="40" spans="2:8" ht="15" customHeight="1" x14ac:dyDescent="0.25">
      <c r="B40" s="2" t="s">
        <v>11</v>
      </c>
      <c r="C40" s="2">
        <v>22</v>
      </c>
      <c r="D40" s="2" t="s">
        <v>44</v>
      </c>
      <c r="E40" s="2" t="s">
        <v>45</v>
      </c>
      <c r="F40" s="2">
        <v>90</v>
      </c>
      <c r="G40" s="9">
        <v>45458</v>
      </c>
      <c r="H40" s="2" t="s">
        <v>24</v>
      </c>
    </row>
    <row r="41" spans="2:8" ht="15" customHeight="1" x14ac:dyDescent="0.25">
      <c r="B41" s="2" t="s">
        <v>12</v>
      </c>
      <c r="C41" s="2">
        <v>20</v>
      </c>
      <c r="D41" s="2" t="s">
        <v>42</v>
      </c>
      <c r="E41" s="2" t="s">
        <v>48</v>
      </c>
      <c r="F41" s="2">
        <v>82</v>
      </c>
      <c r="G41" s="9">
        <v>45474</v>
      </c>
      <c r="H41" s="2" t="s">
        <v>25</v>
      </c>
    </row>
    <row r="42" spans="2:8" ht="15" customHeight="1" x14ac:dyDescent="0.25">
      <c r="B42" s="2" t="s">
        <v>13</v>
      </c>
      <c r="C42" s="2">
        <v>21</v>
      </c>
      <c r="D42" s="2" t="s">
        <v>44</v>
      </c>
      <c r="E42" s="2" t="s">
        <v>49</v>
      </c>
      <c r="F42" s="2">
        <v>95</v>
      </c>
      <c r="G42" s="9">
        <v>45493</v>
      </c>
      <c r="H42" s="2" t="s">
        <v>23</v>
      </c>
    </row>
    <row r="43" spans="2:8" ht="15" customHeight="1" x14ac:dyDescent="0.25">
      <c r="B43" s="2" t="s">
        <v>14</v>
      </c>
      <c r="C43" s="2">
        <v>22</v>
      </c>
      <c r="D43" s="2" t="s">
        <v>47</v>
      </c>
      <c r="E43" s="2" t="s">
        <v>43</v>
      </c>
      <c r="F43" s="2">
        <v>75</v>
      </c>
      <c r="G43" s="9">
        <v>45519</v>
      </c>
      <c r="H43" s="2" t="s">
        <v>22</v>
      </c>
    </row>
    <row r="44" spans="2:8" ht="15" customHeight="1" x14ac:dyDescent="0.25">
      <c r="B44" s="2" t="s">
        <v>15</v>
      </c>
      <c r="C44" s="2">
        <v>20</v>
      </c>
      <c r="D44" s="2" t="s">
        <v>42</v>
      </c>
      <c r="E44" s="2" t="s">
        <v>45</v>
      </c>
      <c r="F44" s="2">
        <v>88</v>
      </c>
      <c r="G44" s="9">
        <v>45540</v>
      </c>
      <c r="H44" s="2" t="s">
        <v>24</v>
      </c>
    </row>
    <row r="46" spans="2:8" ht="15" customHeight="1" x14ac:dyDescent="0.25">
      <c r="B46" s="11" t="s">
        <v>54</v>
      </c>
      <c r="C46" s="11"/>
      <c r="D46" s="11"/>
      <c r="E46" s="11"/>
      <c r="F46" s="11"/>
      <c r="G46" s="11"/>
      <c r="H46" s="11"/>
    </row>
    <row r="48" spans="2:8" ht="15" customHeight="1" x14ac:dyDescent="0.25">
      <c r="B48" s="8" t="s">
        <v>38</v>
      </c>
      <c r="C48" s="8" t="s">
        <v>1</v>
      </c>
      <c r="D48" s="8" t="s">
        <v>39</v>
      </c>
      <c r="E48" s="8" t="s">
        <v>40</v>
      </c>
      <c r="F48" s="8" t="s">
        <v>53</v>
      </c>
      <c r="G48" s="8" t="s">
        <v>41</v>
      </c>
      <c r="H48" s="8" t="s">
        <v>3</v>
      </c>
    </row>
    <row r="49" spans="2:8" ht="15" customHeight="1" x14ac:dyDescent="0.25">
      <c r="B49" s="2" t="s">
        <v>6</v>
      </c>
      <c r="C49" s="2">
        <v>20</v>
      </c>
      <c r="D49" s="2" t="s">
        <v>42</v>
      </c>
      <c r="E49" s="2" t="s">
        <v>43</v>
      </c>
      <c r="F49" s="2">
        <v>85</v>
      </c>
      <c r="G49" s="9">
        <v>45306</v>
      </c>
      <c r="H49" s="2" t="s">
        <v>22</v>
      </c>
    </row>
    <row r="50" spans="2:8" ht="15" customHeight="1" x14ac:dyDescent="0.25">
      <c r="B50" s="2" t="s">
        <v>7</v>
      </c>
      <c r="C50" s="2">
        <v>21</v>
      </c>
      <c r="D50" s="2" t="s">
        <v>44</v>
      </c>
      <c r="E50" s="2" t="s">
        <v>45</v>
      </c>
      <c r="F50" s="2">
        <v>92</v>
      </c>
      <c r="G50" s="9">
        <v>45332</v>
      </c>
      <c r="H50" s="2" t="s">
        <v>24</v>
      </c>
    </row>
    <row r="51" spans="2:8" ht="15" customHeight="1" x14ac:dyDescent="0.25">
      <c r="B51" s="2" t="s">
        <v>46</v>
      </c>
      <c r="C51" s="2">
        <v>22</v>
      </c>
      <c r="D51" s="2" t="s">
        <v>47</v>
      </c>
      <c r="E51" s="2" t="s">
        <v>48</v>
      </c>
      <c r="F51" s="2">
        <v>78</v>
      </c>
      <c r="G51" s="9">
        <v>45356</v>
      </c>
      <c r="H51" s="2" t="s">
        <v>25</v>
      </c>
    </row>
    <row r="52" spans="2:8" ht="15" customHeight="1" x14ac:dyDescent="0.25">
      <c r="B52" s="2" t="s">
        <v>9</v>
      </c>
      <c r="C52" s="2">
        <v>20</v>
      </c>
      <c r="D52" s="2" t="s">
        <v>44</v>
      </c>
      <c r="E52" s="2" t="s">
        <v>43</v>
      </c>
      <c r="F52" s="2">
        <v>88</v>
      </c>
      <c r="G52" s="9">
        <v>45402</v>
      </c>
      <c r="H52" s="2" t="s">
        <v>23</v>
      </c>
    </row>
    <row r="53" spans="2:8" ht="15" customHeight="1" x14ac:dyDescent="0.25">
      <c r="B53" s="2" t="s">
        <v>10</v>
      </c>
      <c r="C53" s="2">
        <v>21</v>
      </c>
      <c r="D53" s="2" t="s">
        <v>42</v>
      </c>
      <c r="E53" s="2" t="s">
        <v>49</v>
      </c>
      <c r="F53" s="2">
        <v>83</v>
      </c>
      <c r="G53" s="9">
        <v>45442</v>
      </c>
      <c r="H53" s="2" t="s">
        <v>22</v>
      </c>
    </row>
    <row r="54" spans="2:8" ht="15" customHeight="1" x14ac:dyDescent="0.25">
      <c r="B54" s="2" t="s">
        <v>11</v>
      </c>
      <c r="C54" s="2">
        <v>22</v>
      </c>
      <c r="D54" s="2" t="s">
        <v>44</v>
      </c>
      <c r="E54" s="2" t="s">
        <v>45</v>
      </c>
      <c r="F54" s="2">
        <v>90</v>
      </c>
      <c r="G54" s="9">
        <v>45458</v>
      </c>
      <c r="H54" s="2" t="s">
        <v>24</v>
      </c>
    </row>
    <row r="55" spans="2:8" ht="15" customHeight="1" x14ac:dyDescent="0.25">
      <c r="B55" s="2" t="s">
        <v>12</v>
      </c>
      <c r="C55" s="2">
        <v>20</v>
      </c>
      <c r="D55" s="2" t="s">
        <v>42</v>
      </c>
      <c r="E55" s="2" t="s">
        <v>48</v>
      </c>
      <c r="F55" s="2">
        <v>82</v>
      </c>
      <c r="G55" s="9">
        <v>45474</v>
      </c>
      <c r="H55" s="2" t="s">
        <v>25</v>
      </c>
    </row>
    <row r="56" spans="2:8" ht="15" customHeight="1" x14ac:dyDescent="0.25">
      <c r="B56" s="2" t="s">
        <v>13</v>
      </c>
      <c r="C56" s="2">
        <v>21</v>
      </c>
      <c r="D56" s="2" t="s">
        <v>44</v>
      </c>
      <c r="E56" s="2" t="s">
        <v>49</v>
      </c>
      <c r="F56" s="2">
        <v>95</v>
      </c>
      <c r="G56" s="9">
        <v>45493</v>
      </c>
      <c r="H56" s="2" t="s">
        <v>23</v>
      </c>
    </row>
    <row r="57" spans="2:8" ht="15" customHeight="1" x14ac:dyDescent="0.25">
      <c r="B57" s="2" t="s">
        <v>14</v>
      </c>
      <c r="C57" s="2">
        <v>22</v>
      </c>
      <c r="D57" s="2" t="s">
        <v>47</v>
      </c>
      <c r="E57" s="2" t="s">
        <v>43</v>
      </c>
      <c r="F57" s="2">
        <v>75</v>
      </c>
      <c r="G57" s="9">
        <v>45519</v>
      </c>
      <c r="H57" s="2" t="s">
        <v>22</v>
      </c>
    </row>
    <row r="58" spans="2:8" ht="15" customHeight="1" x14ac:dyDescent="0.25">
      <c r="B58" s="2" t="s">
        <v>15</v>
      </c>
      <c r="C58" s="2">
        <v>20</v>
      </c>
      <c r="D58" s="2" t="s">
        <v>42</v>
      </c>
      <c r="E58" s="2" t="s">
        <v>45</v>
      </c>
      <c r="F58" s="2">
        <v>88</v>
      </c>
      <c r="G58" s="9">
        <v>45540</v>
      </c>
      <c r="H58" s="2" t="s">
        <v>24</v>
      </c>
    </row>
    <row r="60" spans="2:8" ht="15" customHeight="1" x14ac:dyDescent="0.25">
      <c r="B60" s="11" t="s">
        <v>55</v>
      </c>
      <c r="C60" s="11"/>
      <c r="D60" s="11"/>
      <c r="E60" s="11"/>
      <c r="F60" s="11"/>
      <c r="G60" s="11"/>
      <c r="H60" s="11"/>
    </row>
    <row r="62" spans="2:8" ht="15" customHeight="1" x14ac:dyDescent="0.25">
      <c r="B62" s="8" t="s">
        <v>38</v>
      </c>
      <c r="C62" s="8" t="s">
        <v>1</v>
      </c>
      <c r="D62" s="8" t="s">
        <v>39</v>
      </c>
      <c r="E62" s="8" t="s">
        <v>40</v>
      </c>
      <c r="F62" s="8" t="s">
        <v>53</v>
      </c>
      <c r="G62" s="8" t="s">
        <v>41</v>
      </c>
      <c r="H62" s="8" t="s">
        <v>3</v>
      </c>
    </row>
    <row r="63" spans="2:8" ht="15" customHeight="1" x14ac:dyDescent="0.25">
      <c r="B63" s="2" t="s">
        <v>6</v>
      </c>
      <c r="C63" s="2">
        <v>20</v>
      </c>
      <c r="D63" s="2" t="s">
        <v>42</v>
      </c>
      <c r="E63" s="2" t="s">
        <v>43</v>
      </c>
      <c r="F63" s="2">
        <v>85</v>
      </c>
      <c r="G63" s="9">
        <v>45306</v>
      </c>
      <c r="H63" s="2" t="s">
        <v>22</v>
      </c>
    </row>
    <row r="64" spans="2:8" ht="15" customHeight="1" x14ac:dyDescent="0.25">
      <c r="B64" s="2" t="s">
        <v>7</v>
      </c>
      <c r="C64" s="2">
        <v>21</v>
      </c>
      <c r="D64" s="2" t="s">
        <v>44</v>
      </c>
      <c r="E64" s="2" t="s">
        <v>45</v>
      </c>
      <c r="F64" s="2">
        <v>92</v>
      </c>
      <c r="G64" s="9">
        <v>45332</v>
      </c>
      <c r="H64" s="2" t="s">
        <v>24</v>
      </c>
    </row>
    <row r="65" spans="2:8" ht="15" customHeight="1" x14ac:dyDescent="0.25">
      <c r="B65" s="2" t="s">
        <v>46</v>
      </c>
      <c r="C65" s="2">
        <v>22</v>
      </c>
      <c r="D65" s="2" t="s">
        <v>47</v>
      </c>
      <c r="E65" s="2" t="s">
        <v>48</v>
      </c>
      <c r="F65" s="2">
        <v>78</v>
      </c>
      <c r="G65" s="9">
        <v>45356</v>
      </c>
      <c r="H65" s="2" t="s">
        <v>25</v>
      </c>
    </row>
    <row r="66" spans="2:8" ht="15" customHeight="1" x14ac:dyDescent="0.25">
      <c r="B66" s="2" t="s">
        <v>9</v>
      </c>
      <c r="C66" s="2">
        <v>20</v>
      </c>
      <c r="D66" s="2" t="s">
        <v>44</v>
      </c>
      <c r="E66" s="2" t="s">
        <v>43</v>
      </c>
      <c r="F66" s="2">
        <v>88</v>
      </c>
      <c r="G66" s="9">
        <v>45402</v>
      </c>
      <c r="H66" s="2" t="s">
        <v>23</v>
      </c>
    </row>
    <row r="67" spans="2:8" ht="15" customHeight="1" x14ac:dyDescent="0.25">
      <c r="B67" s="2" t="s">
        <v>10</v>
      </c>
      <c r="C67" s="2">
        <v>21</v>
      </c>
      <c r="D67" s="2" t="s">
        <v>42</v>
      </c>
      <c r="E67" s="2" t="s">
        <v>49</v>
      </c>
      <c r="F67" s="2">
        <v>83</v>
      </c>
      <c r="G67" s="9">
        <v>45442</v>
      </c>
      <c r="H67" s="2" t="s">
        <v>22</v>
      </c>
    </row>
    <row r="68" spans="2:8" ht="15" customHeight="1" x14ac:dyDescent="0.25">
      <c r="B68" s="2" t="s">
        <v>11</v>
      </c>
      <c r="C68" s="2">
        <v>22</v>
      </c>
      <c r="D68" s="2" t="s">
        <v>44</v>
      </c>
      <c r="E68" s="2" t="s">
        <v>45</v>
      </c>
      <c r="F68" s="2">
        <v>90</v>
      </c>
      <c r="G68" s="9">
        <v>45458</v>
      </c>
      <c r="H68" s="2" t="s">
        <v>24</v>
      </c>
    </row>
    <row r="69" spans="2:8" ht="15" customHeight="1" x14ac:dyDescent="0.25">
      <c r="B69" s="2" t="s">
        <v>12</v>
      </c>
      <c r="C69" s="2">
        <v>20</v>
      </c>
      <c r="D69" s="2" t="s">
        <v>42</v>
      </c>
      <c r="E69" s="2" t="s">
        <v>48</v>
      </c>
      <c r="F69" s="2">
        <v>82</v>
      </c>
      <c r="G69" s="9">
        <v>45474</v>
      </c>
      <c r="H69" s="2" t="s">
        <v>25</v>
      </c>
    </row>
    <row r="70" spans="2:8" ht="15" customHeight="1" x14ac:dyDescent="0.25">
      <c r="B70" s="2" t="s">
        <v>13</v>
      </c>
      <c r="C70" s="2">
        <v>21</v>
      </c>
      <c r="D70" s="2" t="s">
        <v>44</v>
      </c>
      <c r="E70" s="2" t="s">
        <v>49</v>
      </c>
      <c r="F70" s="2">
        <v>95</v>
      </c>
      <c r="G70" s="9">
        <v>45493</v>
      </c>
      <c r="H70" s="2" t="s">
        <v>23</v>
      </c>
    </row>
    <row r="71" spans="2:8" ht="15" customHeight="1" x14ac:dyDescent="0.25">
      <c r="B71" s="2" t="s">
        <v>14</v>
      </c>
      <c r="C71" s="2">
        <v>22</v>
      </c>
      <c r="D71" s="2" t="s">
        <v>47</v>
      </c>
      <c r="E71" s="2" t="s">
        <v>43</v>
      </c>
      <c r="F71" s="2">
        <v>75</v>
      </c>
      <c r="G71" s="9">
        <v>45519</v>
      </c>
      <c r="H71" s="2" t="s">
        <v>22</v>
      </c>
    </row>
    <row r="72" spans="2:8" ht="15" customHeight="1" x14ac:dyDescent="0.25">
      <c r="B72" s="2" t="s">
        <v>15</v>
      </c>
      <c r="C72" s="2">
        <v>20</v>
      </c>
      <c r="D72" s="2" t="s">
        <v>42</v>
      </c>
      <c r="E72" s="2" t="s">
        <v>45</v>
      </c>
      <c r="F72" s="2">
        <v>88</v>
      </c>
      <c r="G72" s="9">
        <v>45540</v>
      </c>
      <c r="H72" s="2" t="s">
        <v>24</v>
      </c>
    </row>
    <row r="74" spans="2:8" ht="15" customHeight="1" x14ac:dyDescent="0.25">
      <c r="B74" s="11" t="s">
        <v>56</v>
      </c>
      <c r="C74" s="11"/>
      <c r="D74" s="11"/>
      <c r="E74" s="11"/>
      <c r="F74" s="11"/>
      <c r="G74" s="11"/>
      <c r="H74" s="11"/>
    </row>
    <row r="76" spans="2:8" ht="15" customHeight="1" x14ac:dyDescent="0.25">
      <c r="B76" s="8" t="s">
        <v>38</v>
      </c>
      <c r="C76" s="8" t="s">
        <v>1</v>
      </c>
      <c r="D76" s="8" t="s">
        <v>39</v>
      </c>
      <c r="E76" s="8" t="s">
        <v>40</v>
      </c>
      <c r="F76" s="8" t="s">
        <v>53</v>
      </c>
      <c r="G76" s="8" t="s">
        <v>41</v>
      </c>
      <c r="H76" s="8" t="s">
        <v>3</v>
      </c>
    </row>
    <row r="77" spans="2:8" ht="15" customHeight="1" x14ac:dyDescent="0.25">
      <c r="B77" s="2" t="s">
        <v>6</v>
      </c>
      <c r="C77" s="2">
        <v>20</v>
      </c>
      <c r="D77" s="2" t="s">
        <v>42</v>
      </c>
      <c r="E77" s="2" t="s">
        <v>43</v>
      </c>
      <c r="F77" s="2">
        <v>85</v>
      </c>
      <c r="G77" s="9">
        <v>45306</v>
      </c>
      <c r="H77" s="2" t="s">
        <v>22</v>
      </c>
    </row>
    <row r="78" spans="2:8" ht="15" customHeight="1" x14ac:dyDescent="0.25">
      <c r="B78" s="2" t="s">
        <v>7</v>
      </c>
      <c r="C78" s="2">
        <v>21</v>
      </c>
      <c r="D78" s="2" t="s">
        <v>44</v>
      </c>
      <c r="E78" s="2" t="s">
        <v>45</v>
      </c>
      <c r="F78" s="2">
        <v>92</v>
      </c>
      <c r="G78" s="9">
        <v>45332</v>
      </c>
      <c r="H78" s="2" t="s">
        <v>24</v>
      </c>
    </row>
    <row r="79" spans="2:8" ht="15" customHeight="1" x14ac:dyDescent="0.25">
      <c r="B79" s="2" t="s">
        <v>46</v>
      </c>
      <c r="C79" s="2">
        <v>22</v>
      </c>
      <c r="D79" s="2" t="s">
        <v>47</v>
      </c>
      <c r="E79" s="2" t="s">
        <v>48</v>
      </c>
      <c r="F79" s="2">
        <v>78</v>
      </c>
      <c r="G79" s="9">
        <v>45356</v>
      </c>
      <c r="H79" s="2" t="s">
        <v>25</v>
      </c>
    </row>
    <row r="80" spans="2:8" ht="15" customHeight="1" x14ac:dyDescent="0.25">
      <c r="B80" s="2" t="s">
        <v>9</v>
      </c>
      <c r="C80" s="2">
        <v>20</v>
      </c>
      <c r="D80" s="2" t="s">
        <v>44</v>
      </c>
      <c r="E80" s="2" t="s">
        <v>43</v>
      </c>
      <c r="F80" s="2">
        <v>88</v>
      </c>
      <c r="G80" s="9">
        <v>45402</v>
      </c>
      <c r="H80" s="2" t="s">
        <v>23</v>
      </c>
    </row>
    <row r="81" spans="2:8" ht="15" customHeight="1" x14ac:dyDescent="0.25">
      <c r="B81" s="2" t="s">
        <v>10</v>
      </c>
      <c r="C81" s="2">
        <v>21</v>
      </c>
      <c r="D81" s="2" t="s">
        <v>42</v>
      </c>
      <c r="E81" s="2" t="s">
        <v>49</v>
      </c>
      <c r="F81" s="2">
        <v>83</v>
      </c>
      <c r="G81" s="9">
        <v>45442</v>
      </c>
      <c r="H81" s="2" t="s">
        <v>22</v>
      </c>
    </row>
    <row r="82" spans="2:8" ht="15" customHeight="1" x14ac:dyDescent="0.25">
      <c r="B82" s="2" t="s">
        <v>11</v>
      </c>
      <c r="C82" s="2">
        <v>22</v>
      </c>
      <c r="D82" s="2" t="s">
        <v>44</v>
      </c>
      <c r="E82" s="2" t="s">
        <v>45</v>
      </c>
      <c r="F82" s="2">
        <v>90</v>
      </c>
      <c r="G82" s="9">
        <v>45458</v>
      </c>
      <c r="H82" s="2" t="s">
        <v>24</v>
      </c>
    </row>
    <row r="83" spans="2:8" ht="15" customHeight="1" x14ac:dyDescent="0.25">
      <c r="B83" s="2" t="s">
        <v>12</v>
      </c>
      <c r="C83" s="2">
        <v>20</v>
      </c>
      <c r="D83" s="2" t="s">
        <v>42</v>
      </c>
      <c r="E83" s="2" t="s">
        <v>48</v>
      </c>
      <c r="F83" s="2">
        <v>82</v>
      </c>
      <c r="G83" s="9">
        <v>45474</v>
      </c>
      <c r="H83" s="2" t="s">
        <v>25</v>
      </c>
    </row>
    <row r="84" spans="2:8" ht="15" customHeight="1" x14ac:dyDescent="0.25">
      <c r="B84" s="2" t="s">
        <v>13</v>
      </c>
      <c r="C84" s="2">
        <v>21</v>
      </c>
      <c r="D84" s="2" t="s">
        <v>44</v>
      </c>
      <c r="E84" s="2" t="s">
        <v>49</v>
      </c>
      <c r="F84" s="2">
        <v>95</v>
      </c>
      <c r="G84" s="9">
        <v>45493</v>
      </c>
      <c r="H84" s="2" t="s">
        <v>23</v>
      </c>
    </row>
    <row r="85" spans="2:8" ht="15" customHeight="1" x14ac:dyDescent="0.25">
      <c r="B85" s="2" t="s">
        <v>14</v>
      </c>
      <c r="C85" s="2">
        <v>22</v>
      </c>
      <c r="D85" s="2" t="s">
        <v>47</v>
      </c>
      <c r="E85" s="2" t="s">
        <v>43</v>
      </c>
      <c r="F85" s="2">
        <v>75</v>
      </c>
      <c r="G85" s="9">
        <v>45519</v>
      </c>
      <c r="H85" s="2" t="s">
        <v>22</v>
      </c>
    </row>
    <row r="86" spans="2:8" ht="15" customHeight="1" x14ac:dyDescent="0.25">
      <c r="B86" s="2" t="s">
        <v>15</v>
      </c>
      <c r="C86" s="2">
        <v>20</v>
      </c>
      <c r="D86" s="2" t="s">
        <v>42</v>
      </c>
      <c r="E86" s="2" t="s">
        <v>45</v>
      </c>
      <c r="F86" s="2">
        <v>88</v>
      </c>
      <c r="G86" s="9">
        <v>45540</v>
      </c>
      <c r="H86" s="2" t="s">
        <v>24</v>
      </c>
    </row>
    <row r="88" spans="2:8" ht="15" customHeight="1" x14ac:dyDescent="0.25">
      <c r="B88" s="11" t="s">
        <v>57</v>
      </c>
      <c r="C88" s="11"/>
      <c r="D88" s="11"/>
      <c r="E88" s="11"/>
      <c r="F88" s="11"/>
      <c r="G88" s="11"/>
      <c r="H88" s="11"/>
    </row>
    <row r="90" spans="2:8" ht="15" customHeight="1" x14ac:dyDescent="0.25">
      <c r="B90" s="8" t="s">
        <v>38</v>
      </c>
      <c r="C90" s="8" t="s">
        <v>1</v>
      </c>
      <c r="D90" s="8" t="s">
        <v>39</v>
      </c>
      <c r="E90" s="8" t="s">
        <v>40</v>
      </c>
      <c r="F90" s="8" t="s">
        <v>53</v>
      </c>
      <c r="G90" s="8" t="s">
        <v>41</v>
      </c>
      <c r="H90" s="8" t="s">
        <v>3</v>
      </c>
    </row>
    <row r="91" spans="2:8" ht="15" customHeight="1" x14ac:dyDescent="0.25">
      <c r="B91" s="2" t="s">
        <v>6</v>
      </c>
      <c r="C91" s="2">
        <v>20</v>
      </c>
      <c r="D91" s="2" t="s">
        <v>42</v>
      </c>
      <c r="E91" s="2" t="s">
        <v>43</v>
      </c>
      <c r="F91" s="2">
        <v>85</v>
      </c>
      <c r="G91" s="9">
        <v>45306</v>
      </c>
      <c r="H91" s="2" t="s">
        <v>22</v>
      </c>
    </row>
    <row r="92" spans="2:8" ht="15" customHeight="1" x14ac:dyDescent="0.25">
      <c r="B92" s="2" t="s">
        <v>7</v>
      </c>
      <c r="C92" s="2">
        <v>21</v>
      </c>
      <c r="D92" s="2" t="s">
        <v>44</v>
      </c>
      <c r="E92" s="2" t="s">
        <v>45</v>
      </c>
      <c r="F92" s="2">
        <v>92</v>
      </c>
      <c r="G92" s="9">
        <v>45332</v>
      </c>
      <c r="H92" s="2" t="s">
        <v>24</v>
      </c>
    </row>
    <row r="93" spans="2:8" ht="15" customHeight="1" x14ac:dyDescent="0.25">
      <c r="B93" s="2" t="s">
        <v>46</v>
      </c>
      <c r="C93" s="2">
        <v>22</v>
      </c>
      <c r="D93" s="2" t="s">
        <v>47</v>
      </c>
      <c r="E93" s="2" t="s">
        <v>48</v>
      </c>
      <c r="F93" s="2">
        <v>78</v>
      </c>
      <c r="G93" s="9">
        <v>45356</v>
      </c>
      <c r="H93" s="2" t="s">
        <v>25</v>
      </c>
    </row>
    <row r="94" spans="2:8" ht="15" customHeight="1" x14ac:dyDescent="0.25">
      <c r="B94" s="2" t="s">
        <v>9</v>
      </c>
      <c r="C94" s="2">
        <v>20</v>
      </c>
      <c r="D94" s="2" t="s">
        <v>44</v>
      </c>
      <c r="E94" s="2" t="s">
        <v>43</v>
      </c>
      <c r="F94" s="2">
        <v>88</v>
      </c>
      <c r="G94" s="9">
        <v>45402</v>
      </c>
      <c r="H94" s="2" t="s">
        <v>23</v>
      </c>
    </row>
    <row r="95" spans="2:8" ht="15" customHeight="1" x14ac:dyDescent="0.25">
      <c r="B95" s="2" t="s">
        <v>10</v>
      </c>
      <c r="C95" s="2">
        <v>21</v>
      </c>
      <c r="D95" s="2" t="s">
        <v>42</v>
      </c>
      <c r="E95" s="2" t="s">
        <v>49</v>
      </c>
      <c r="F95" s="2">
        <v>83</v>
      </c>
      <c r="G95" s="9">
        <v>45442</v>
      </c>
      <c r="H95" s="2" t="s">
        <v>22</v>
      </c>
    </row>
    <row r="96" spans="2:8" ht="15" customHeight="1" x14ac:dyDescent="0.25">
      <c r="B96" s="2" t="s">
        <v>11</v>
      </c>
      <c r="C96" s="2">
        <v>22</v>
      </c>
      <c r="D96" s="2" t="s">
        <v>44</v>
      </c>
      <c r="E96" s="2" t="s">
        <v>45</v>
      </c>
      <c r="F96" s="2">
        <v>90</v>
      </c>
      <c r="G96" s="9">
        <v>45458</v>
      </c>
      <c r="H96" s="2" t="s">
        <v>24</v>
      </c>
    </row>
    <row r="97" spans="2:8" ht="15" customHeight="1" x14ac:dyDescent="0.25">
      <c r="B97" s="2" t="s">
        <v>12</v>
      </c>
      <c r="C97" s="2">
        <v>20</v>
      </c>
      <c r="D97" s="2" t="s">
        <v>42</v>
      </c>
      <c r="E97" s="2" t="s">
        <v>48</v>
      </c>
      <c r="F97" s="2">
        <v>82</v>
      </c>
      <c r="G97" s="9">
        <v>45474</v>
      </c>
      <c r="H97" s="2" t="s">
        <v>25</v>
      </c>
    </row>
    <row r="98" spans="2:8" ht="15" customHeight="1" x14ac:dyDescent="0.25">
      <c r="B98" s="2" t="s">
        <v>13</v>
      </c>
      <c r="C98" s="2">
        <v>21</v>
      </c>
      <c r="D98" s="2" t="s">
        <v>44</v>
      </c>
      <c r="E98" s="2" t="s">
        <v>49</v>
      </c>
      <c r="F98" s="2">
        <v>95</v>
      </c>
      <c r="G98" s="9">
        <v>45493</v>
      </c>
      <c r="H98" s="2" t="s">
        <v>23</v>
      </c>
    </row>
    <row r="99" spans="2:8" ht="15" customHeight="1" x14ac:dyDescent="0.25">
      <c r="B99" s="2" t="s">
        <v>14</v>
      </c>
      <c r="C99" s="2">
        <v>22</v>
      </c>
      <c r="D99" s="2" t="s">
        <v>47</v>
      </c>
      <c r="E99" s="2" t="s">
        <v>43</v>
      </c>
      <c r="F99" s="2">
        <v>75</v>
      </c>
      <c r="G99" s="9">
        <v>45519</v>
      </c>
      <c r="H99" s="2" t="s">
        <v>22</v>
      </c>
    </row>
    <row r="100" spans="2:8" ht="15" customHeight="1" x14ac:dyDescent="0.25">
      <c r="B100" s="2" t="s">
        <v>15</v>
      </c>
      <c r="C100" s="2">
        <v>20</v>
      </c>
      <c r="D100" s="2" t="s">
        <v>42</v>
      </c>
      <c r="E100" s="2" t="s">
        <v>45</v>
      </c>
      <c r="F100" s="2">
        <v>88</v>
      </c>
      <c r="G100" s="9">
        <v>45540</v>
      </c>
      <c r="H100" s="2" t="s">
        <v>24</v>
      </c>
    </row>
    <row r="102" spans="2:8" ht="15" customHeight="1" x14ac:dyDescent="0.25">
      <c r="B102" s="11" t="s">
        <v>58</v>
      </c>
      <c r="C102" s="11"/>
      <c r="D102" s="11"/>
      <c r="E102" s="11"/>
      <c r="F102" s="11"/>
      <c r="G102" s="11"/>
      <c r="H102" s="11"/>
    </row>
    <row r="104" spans="2:8" ht="15" customHeight="1" x14ac:dyDescent="0.25">
      <c r="B104" s="8" t="s">
        <v>38</v>
      </c>
      <c r="C104" s="8" t="s">
        <v>1</v>
      </c>
      <c r="D104" s="8" t="s">
        <v>39</v>
      </c>
      <c r="E104" s="8" t="s">
        <v>40</v>
      </c>
      <c r="F104" s="8" t="s">
        <v>53</v>
      </c>
      <c r="G104" s="8" t="s">
        <v>41</v>
      </c>
      <c r="H104" s="8" t="s">
        <v>3</v>
      </c>
    </row>
    <row r="105" spans="2:8" ht="15" customHeight="1" x14ac:dyDescent="0.25">
      <c r="B105" s="2" t="s">
        <v>6</v>
      </c>
      <c r="C105" s="2">
        <v>20</v>
      </c>
      <c r="D105" s="2" t="s">
        <v>42</v>
      </c>
      <c r="E105" s="2" t="s">
        <v>43</v>
      </c>
      <c r="F105" s="2">
        <v>85</v>
      </c>
      <c r="G105" s="9">
        <v>45306</v>
      </c>
      <c r="H105" s="2" t="s">
        <v>22</v>
      </c>
    </row>
    <row r="106" spans="2:8" ht="15" customHeight="1" x14ac:dyDescent="0.25">
      <c r="B106" s="2" t="s">
        <v>7</v>
      </c>
      <c r="C106" s="2">
        <v>21</v>
      </c>
      <c r="D106" s="2" t="s">
        <v>44</v>
      </c>
      <c r="E106" s="2" t="s">
        <v>45</v>
      </c>
      <c r="F106" s="2">
        <v>92</v>
      </c>
      <c r="G106" s="9">
        <v>45332</v>
      </c>
      <c r="H106" s="2" t="s">
        <v>24</v>
      </c>
    </row>
    <row r="107" spans="2:8" ht="15" customHeight="1" x14ac:dyDescent="0.25">
      <c r="B107" s="2" t="s">
        <v>46</v>
      </c>
      <c r="C107" s="2">
        <v>22</v>
      </c>
      <c r="D107" s="2" t="s">
        <v>47</v>
      </c>
      <c r="E107" s="2" t="s">
        <v>48</v>
      </c>
      <c r="F107" s="2">
        <v>78</v>
      </c>
      <c r="G107" s="9">
        <v>45356</v>
      </c>
      <c r="H107" s="2" t="s">
        <v>25</v>
      </c>
    </row>
    <row r="108" spans="2:8" ht="15" customHeight="1" x14ac:dyDescent="0.25">
      <c r="B108" s="2" t="s">
        <v>9</v>
      </c>
      <c r="C108" s="2">
        <v>20</v>
      </c>
      <c r="D108" s="2" t="s">
        <v>44</v>
      </c>
      <c r="E108" s="2" t="s">
        <v>43</v>
      </c>
      <c r="F108" s="2">
        <v>88</v>
      </c>
      <c r="G108" s="9">
        <v>45402</v>
      </c>
      <c r="H108" s="2" t="s">
        <v>23</v>
      </c>
    </row>
    <row r="109" spans="2:8" ht="15" customHeight="1" x14ac:dyDescent="0.25">
      <c r="B109" s="2" t="s">
        <v>10</v>
      </c>
      <c r="C109" s="2">
        <v>21</v>
      </c>
      <c r="D109" s="2" t="s">
        <v>42</v>
      </c>
      <c r="E109" s="2" t="s">
        <v>49</v>
      </c>
      <c r="F109" s="2">
        <v>83</v>
      </c>
      <c r="G109" s="9">
        <v>45442</v>
      </c>
      <c r="H109" s="2" t="s">
        <v>22</v>
      </c>
    </row>
    <row r="110" spans="2:8" ht="15" customHeight="1" x14ac:dyDescent="0.25">
      <c r="B110" s="2" t="s">
        <v>11</v>
      </c>
      <c r="C110" s="2">
        <v>22</v>
      </c>
      <c r="D110" s="2" t="s">
        <v>44</v>
      </c>
      <c r="E110" s="2" t="s">
        <v>45</v>
      </c>
      <c r="F110" s="2">
        <v>90</v>
      </c>
      <c r="G110" s="9">
        <v>45458</v>
      </c>
      <c r="H110" s="2" t="s">
        <v>24</v>
      </c>
    </row>
    <row r="111" spans="2:8" ht="15" customHeight="1" x14ac:dyDescent="0.25">
      <c r="B111" s="2" t="s">
        <v>12</v>
      </c>
      <c r="C111" s="2">
        <v>20</v>
      </c>
      <c r="D111" s="2" t="s">
        <v>42</v>
      </c>
      <c r="E111" s="2" t="s">
        <v>48</v>
      </c>
      <c r="F111" s="2">
        <v>82</v>
      </c>
      <c r="G111" s="9">
        <v>45474</v>
      </c>
      <c r="H111" s="2" t="s">
        <v>25</v>
      </c>
    </row>
    <row r="112" spans="2:8" ht="15" customHeight="1" x14ac:dyDescent="0.25">
      <c r="B112" s="2" t="s">
        <v>13</v>
      </c>
      <c r="C112" s="2">
        <v>21</v>
      </c>
      <c r="D112" s="2" t="s">
        <v>44</v>
      </c>
      <c r="E112" s="2" t="s">
        <v>49</v>
      </c>
      <c r="F112" s="2">
        <v>95</v>
      </c>
      <c r="G112" s="9">
        <v>45493</v>
      </c>
      <c r="H112" s="2" t="s">
        <v>23</v>
      </c>
    </row>
    <row r="113" spans="2:8" ht="15" customHeight="1" x14ac:dyDescent="0.25">
      <c r="B113" s="2" t="s">
        <v>14</v>
      </c>
      <c r="C113" s="2">
        <v>22</v>
      </c>
      <c r="D113" s="2" t="s">
        <v>47</v>
      </c>
      <c r="E113" s="2" t="s">
        <v>43</v>
      </c>
      <c r="F113" s="2">
        <v>75</v>
      </c>
      <c r="G113" s="9">
        <v>45519</v>
      </c>
      <c r="H113" s="2" t="s">
        <v>22</v>
      </c>
    </row>
    <row r="114" spans="2:8" ht="15" customHeight="1" x14ac:dyDescent="0.25">
      <c r="B114" s="2" t="s">
        <v>15</v>
      </c>
      <c r="C114" s="2">
        <v>20</v>
      </c>
      <c r="D114" s="2" t="s">
        <v>42</v>
      </c>
      <c r="E114" s="2" t="s">
        <v>45</v>
      </c>
      <c r="F114" s="2">
        <v>88</v>
      </c>
      <c r="G114" s="9">
        <v>45540</v>
      </c>
      <c r="H114" s="2" t="s">
        <v>24</v>
      </c>
    </row>
    <row r="116" spans="2:8" ht="15" customHeight="1" x14ac:dyDescent="0.25">
      <c r="B116" s="11" t="s">
        <v>59</v>
      </c>
      <c r="C116" s="11"/>
      <c r="D116" s="11"/>
      <c r="E116" s="11"/>
      <c r="F116" s="11"/>
      <c r="G116" s="11"/>
      <c r="H116" s="11"/>
    </row>
    <row r="118" spans="2:8" ht="15" customHeight="1" x14ac:dyDescent="0.25">
      <c r="B118" s="8" t="s">
        <v>38</v>
      </c>
      <c r="C118" s="8" t="s">
        <v>1</v>
      </c>
      <c r="D118" s="8" t="s">
        <v>39</v>
      </c>
      <c r="E118" s="8" t="s">
        <v>40</v>
      </c>
      <c r="F118" s="8" t="s">
        <v>53</v>
      </c>
      <c r="G118" s="8" t="s">
        <v>41</v>
      </c>
      <c r="H118" s="8" t="s">
        <v>3</v>
      </c>
    </row>
    <row r="119" spans="2:8" ht="15" customHeight="1" x14ac:dyDescent="0.25">
      <c r="B119" s="2" t="s">
        <v>6</v>
      </c>
      <c r="C119" s="2">
        <v>20</v>
      </c>
      <c r="D119" s="2" t="s">
        <v>42</v>
      </c>
      <c r="E119" s="2" t="s">
        <v>43</v>
      </c>
      <c r="F119" s="2">
        <v>85</v>
      </c>
      <c r="G119" s="9">
        <v>45306</v>
      </c>
      <c r="H119" s="2" t="s">
        <v>22</v>
      </c>
    </row>
    <row r="120" spans="2:8" ht="15" customHeight="1" x14ac:dyDescent="0.25">
      <c r="B120" s="2" t="s">
        <v>7</v>
      </c>
      <c r="C120" s="2">
        <v>21</v>
      </c>
      <c r="D120" s="2" t="s">
        <v>44</v>
      </c>
      <c r="E120" s="2" t="s">
        <v>45</v>
      </c>
      <c r="F120" s="2">
        <v>92</v>
      </c>
      <c r="G120" s="9">
        <v>45332</v>
      </c>
      <c r="H120" s="2" t="s">
        <v>24</v>
      </c>
    </row>
    <row r="121" spans="2:8" ht="15" customHeight="1" x14ac:dyDescent="0.25">
      <c r="B121" s="2" t="s">
        <v>46</v>
      </c>
      <c r="C121" s="2">
        <v>22</v>
      </c>
      <c r="D121" s="2" t="s">
        <v>47</v>
      </c>
      <c r="E121" s="2" t="s">
        <v>48</v>
      </c>
      <c r="F121" s="2">
        <v>78</v>
      </c>
      <c r="G121" s="9">
        <v>45356</v>
      </c>
      <c r="H121" s="2" t="s">
        <v>25</v>
      </c>
    </row>
    <row r="122" spans="2:8" ht="15" customHeight="1" x14ac:dyDescent="0.25">
      <c r="B122" s="2" t="s">
        <v>9</v>
      </c>
      <c r="C122" s="2">
        <v>20</v>
      </c>
      <c r="D122" s="2" t="s">
        <v>44</v>
      </c>
      <c r="E122" s="2" t="s">
        <v>43</v>
      </c>
      <c r="F122" s="2">
        <v>88</v>
      </c>
      <c r="G122" s="9">
        <v>45402</v>
      </c>
      <c r="H122" s="2" t="s">
        <v>23</v>
      </c>
    </row>
    <row r="123" spans="2:8" ht="15" customHeight="1" x14ac:dyDescent="0.25">
      <c r="B123" s="2" t="s">
        <v>10</v>
      </c>
      <c r="C123" s="2">
        <v>21</v>
      </c>
      <c r="D123" s="2" t="s">
        <v>42</v>
      </c>
      <c r="E123" s="2" t="s">
        <v>49</v>
      </c>
      <c r="F123" s="2">
        <v>83</v>
      </c>
      <c r="G123" s="9">
        <v>45442</v>
      </c>
      <c r="H123" s="2" t="s">
        <v>22</v>
      </c>
    </row>
    <row r="124" spans="2:8" ht="15" customHeight="1" x14ac:dyDescent="0.25">
      <c r="B124" s="2" t="s">
        <v>11</v>
      </c>
      <c r="C124" s="2">
        <v>22</v>
      </c>
      <c r="D124" s="2" t="s">
        <v>44</v>
      </c>
      <c r="E124" s="2" t="s">
        <v>45</v>
      </c>
      <c r="F124" s="2">
        <v>90</v>
      </c>
      <c r="G124" s="9">
        <v>45458</v>
      </c>
      <c r="H124" s="2" t="s">
        <v>24</v>
      </c>
    </row>
    <row r="125" spans="2:8" ht="15" customHeight="1" x14ac:dyDescent="0.25">
      <c r="B125" s="2" t="s">
        <v>12</v>
      </c>
      <c r="C125" s="2">
        <v>20</v>
      </c>
      <c r="D125" s="2" t="s">
        <v>42</v>
      </c>
      <c r="E125" s="2" t="s">
        <v>48</v>
      </c>
      <c r="F125" s="2">
        <v>82</v>
      </c>
      <c r="G125" s="9">
        <v>45474</v>
      </c>
      <c r="H125" s="2" t="s">
        <v>25</v>
      </c>
    </row>
    <row r="126" spans="2:8" ht="15" customHeight="1" x14ac:dyDescent="0.25">
      <c r="B126" s="2" t="s">
        <v>13</v>
      </c>
      <c r="C126" s="2">
        <v>21</v>
      </c>
      <c r="D126" s="2" t="s">
        <v>44</v>
      </c>
      <c r="E126" s="2" t="s">
        <v>49</v>
      </c>
      <c r="F126" s="2">
        <v>95</v>
      </c>
      <c r="G126" s="9">
        <v>45493</v>
      </c>
      <c r="H126" s="2" t="s">
        <v>23</v>
      </c>
    </row>
    <row r="127" spans="2:8" ht="15" customHeight="1" x14ac:dyDescent="0.25">
      <c r="B127" s="2" t="s">
        <v>14</v>
      </c>
      <c r="C127" s="2">
        <v>22</v>
      </c>
      <c r="D127" s="2" t="s">
        <v>47</v>
      </c>
      <c r="E127" s="2" t="s">
        <v>43</v>
      </c>
      <c r="F127" s="2">
        <v>75</v>
      </c>
      <c r="G127" s="9">
        <v>45519</v>
      </c>
      <c r="H127" s="2" t="s">
        <v>22</v>
      </c>
    </row>
    <row r="128" spans="2:8" ht="15" customHeight="1" x14ac:dyDescent="0.25">
      <c r="B128" s="2" t="s">
        <v>15</v>
      </c>
      <c r="C128" s="2">
        <v>20</v>
      </c>
      <c r="D128" s="2" t="s">
        <v>42</v>
      </c>
      <c r="E128" s="2" t="s">
        <v>45</v>
      </c>
      <c r="F128" s="2">
        <v>88</v>
      </c>
      <c r="G128" s="9">
        <v>45540</v>
      </c>
      <c r="H128" s="2" t="s">
        <v>24</v>
      </c>
    </row>
    <row r="130" spans="2:8" ht="15" customHeight="1" x14ac:dyDescent="0.25">
      <c r="B130" s="11" t="s">
        <v>60</v>
      </c>
      <c r="C130" s="11"/>
      <c r="D130" s="11"/>
      <c r="E130" s="11"/>
      <c r="F130" s="11"/>
      <c r="G130" s="11"/>
      <c r="H130" s="11"/>
    </row>
    <row r="132" spans="2:8" ht="13.8" x14ac:dyDescent="0.25">
      <c r="B132" s="8" t="s">
        <v>38</v>
      </c>
      <c r="C132" s="8" t="s">
        <v>1</v>
      </c>
      <c r="D132" s="8" t="s">
        <v>39</v>
      </c>
      <c r="E132" s="8" t="s">
        <v>40</v>
      </c>
      <c r="F132" s="8" t="s">
        <v>53</v>
      </c>
      <c r="G132" s="8" t="s">
        <v>41</v>
      </c>
      <c r="H132" s="8" t="s">
        <v>3</v>
      </c>
    </row>
    <row r="133" spans="2:8" ht="13.8" x14ac:dyDescent="0.25">
      <c r="B133" s="2" t="s">
        <v>6</v>
      </c>
      <c r="C133" s="2">
        <v>20</v>
      </c>
      <c r="D133" s="2" t="s">
        <v>42</v>
      </c>
      <c r="E133" s="2" t="s">
        <v>43</v>
      </c>
      <c r="F133" s="2">
        <v>85</v>
      </c>
      <c r="G133" s="9">
        <v>45306</v>
      </c>
      <c r="H133" s="2" t="s">
        <v>22</v>
      </c>
    </row>
    <row r="134" spans="2:8" ht="13.8" x14ac:dyDescent="0.25">
      <c r="B134" s="2" t="s">
        <v>7</v>
      </c>
      <c r="C134" s="2">
        <v>21</v>
      </c>
      <c r="D134" s="2" t="s">
        <v>44</v>
      </c>
      <c r="E134" s="2" t="s">
        <v>45</v>
      </c>
      <c r="F134" s="2">
        <v>92</v>
      </c>
      <c r="G134" s="9">
        <v>45332</v>
      </c>
      <c r="H134" s="2" t="s">
        <v>24</v>
      </c>
    </row>
    <row r="135" spans="2:8" ht="13.8" x14ac:dyDescent="0.25">
      <c r="B135" s="2" t="s">
        <v>46</v>
      </c>
      <c r="C135" s="2">
        <v>22</v>
      </c>
      <c r="D135" s="2" t="s">
        <v>47</v>
      </c>
      <c r="E135" s="2" t="s">
        <v>48</v>
      </c>
      <c r="F135" s="2">
        <v>78</v>
      </c>
      <c r="G135" s="9">
        <v>45356</v>
      </c>
      <c r="H135" s="2" t="s">
        <v>25</v>
      </c>
    </row>
    <row r="136" spans="2:8" ht="13.8" x14ac:dyDescent="0.25">
      <c r="B136" s="2" t="s">
        <v>9</v>
      </c>
      <c r="C136" s="2">
        <v>20</v>
      </c>
      <c r="D136" s="2" t="s">
        <v>44</v>
      </c>
      <c r="E136" s="2" t="s">
        <v>43</v>
      </c>
      <c r="F136" s="2">
        <v>88</v>
      </c>
      <c r="G136" s="9">
        <v>45402</v>
      </c>
      <c r="H136" s="2" t="s">
        <v>23</v>
      </c>
    </row>
    <row r="137" spans="2:8" ht="13.8" x14ac:dyDescent="0.25">
      <c r="B137" s="2" t="s">
        <v>10</v>
      </c>
      <c r="C137" s="2">
        <v>21</v>
      </c>
      <c r="D137" s="2" t="s">
        <v>42</v>
      </c>
      <c r="E137" s="2" t="s">
        <v>49</v>
      </c>
      <c r="F137" s="2">
        <v>83</v>
      </c>
      <c r="G137" s="9">
        <v>45442</v>
      </c>
      <c r="H137" s="2" t="s">
        <v>22</v>
      </c>
    </row>
    <row r="138" spans="2:8" ht="13.8" x14ac:dyDescent="0.25">
      <c r="B138" s="2" t="s">
        <v>11</v>
      </c>
      <c r="C138" s="2">
        <v>22</v>
      </c>
      <c r="D138" s="2" t="s">
        <v>44</v>
      </c>
      <c r="E138" s="2" t="s">
        <v>45</v>
      </c>
      <c r="F138" s="2">
        <v>90</v>
      </c>
      <c r="G138" s="9">
        <v>45458</v>
      </c>
      <c r="H138" s="2" t="s">
        <v>24</v>
      </c>
    </row>
    <row r="139" spans="2:8" ht="13.8" x14ac:dyDescent="0.25">
      <c r="B139" s="2" t="s">
        <v>12</v>
      </c>
      <c r="C139" s="2">
        <v>20</v>
      </c>
      <c r="D139" s="2" t="s">
        <v>42</v>
      </c>
      <c r="E139" s="2" t="s">
        <v>48</v>
      </c>
      <c r="F139" s="2">
        <v>82</v>
      </c>
      <c r="G139" s="9">
        <v>45474</v>
      </c>
      <c r="H139" s="2" t="s">
        <v>25</v>
      </c>
    </row>
    <row r="140" spans="2:8" ht="13.8" x14ac:dyDescent="0.25">
      <c r="B140" s="2" t="s">
        <v>13</v>
      </c>
      <c r="C140" s="2">
        <v>21</v>
      </c>
      <c r="D140" s="2" t="s">
        <v>44</v>
      </c>
      <c r="E140" s="2" t="s">
        <v>49</v>
      </c>
      <c r="F140" s="2">
        <v>95</v>
      </c>
      <c r="G140" s="9">
        <v>45493</v>
      </c>
      <c r="H140" s="2" t="s">
        <v>23</v>
      </c>
    </row>
    <row r="141" spans="2:8" ht="13.8" x14ac:dyDescent="0.25">
      <c r="B141" s="2" t="s">
        <v>14</v>
      </c>
      <c r="C141" s="2">
        <v>22</v>
      </c>
      <c r="D141" s="2" t="s">
        <v>47</v>
      </c>
      <c r="E141" s="2" t="s">
        <v>43</v>
      </c>
      <c r="F141" s="2">
        <v>75</v>
      </c>
      <c r="G141" s="9">
        <v>45519</v>
      </c>
      <c r="H141" s="2" t="s">
        <v>22</v>
      </c>
    </row>
    <row r="142" spans="2:8" ht="13.8" x14ac:dyDescent="0.25">
      <c r="B142" s="2" t="s">
        <v>15</v>
      </c>
      <c r="C142" s="2">
        <v>20</v>
      </c>
      <c r="D142" s="2" t="s">
        <v>42</v>
      </c>
      <c r="E142" s="2" t="s">
        <v>45</v>
      </c>
      <c r="F142" s="2">
        <v>88</v>
      </c>
      <c r="G142" s="9">
        <v>45540</v>
      </c>
      <c r="H142" s="2" t="s">
        <v>24</v>
      </c>
    </row>
    <row r="143" spans="2:8" ht="13.8" x14ac:dyDescent="0.25"/>
    <row r="144" spans="2:8" ht="13.8" x14ac:dyDescent="0.25"/>
    <row r="145" ht="13.8" x14ac:dyDescent="0.25"/>
    <row r="146" ht="13.8" x14ac:dyDescent="0.25"/>
    <row r="147" ht="13.8" x14ac:dyDescent="0.25"/>
    <row r="148" ht="13.8" x14ac:dyDescent="0.25"/>
    <row r="149" ht="13.8" x14ac:dyDescent="0.25"/>
  </sheetData>
  <mergeCells count="10">
    <mergeCell ref="B88:H88"/>
    <mergeCell ref="B102:H102"/>
    <mergeCell ref="B116:H116"/>
    <mergeCell ref="B130:H130"/>
    <mergeCell ref="B2:H2"/>
    <mergeCell ref="B17:H17"/>
    <mergeCell ref="B32:H32"/>
    <mergeCell ref="B46:H46"/>
    <mergeCell ref="B60:H60"/>
    <mergeCell ref="B74:H7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E31AF-E389-4949-A6DE-23B494E012BF}">
  <dimension ref="B2:H160"/>
  <sheetViews>
    <sheetView showGridLines="0" zoomScale="146" workbookViewId="0"/>
  </sheetViews>
  <sheetFormatPr defaultRowHeight="15" customHeight="1" x14ac:dyDescent="0.3"/>
  <cols>
    <col min="1" max="1" width="8.88671875" style="12"/>
    <col min="2" max="2" width="16.5546875" style="12" bestFit="1" customWidth="1"/>
    <col min="3" max="3" width="8.44140625" style="12" bestFit="1" customWidth="1"/>
    <col min="4" max="4" width="15" style="12" bestFit="1" customWidth="1"/>
    <col min="5" max="5" width="12.109375" style="12" bestFit="1" customWidth="1"/>
    <col min="6" max="6" width="10.44140625" style="12" bestFit="1" customWidth="1"/>
    <col min="7" max="7" width="11" style="12" bestFit="1" customWidth="1"/>
    <col min="8" max="8" width="13.109375" style="12" bestFit="1" customWidth="1"/>
    <col min="9" max="16384" width="8.88671875" style="12"/>
  </cols>
  <sheetData>
    <row r="2" spans="2:8" ht="15" customHeight="1" x14ac:dyDescent="0.3">
      <c r="B2" s="62" t="s">
        <v>108</v>
      </c>
      <c r="C2" s="62"/>
      <c r="D2" s="62"/>
      <c r="E2" s="62"/>
      <c r="F2" s="62"/>
      <c r="G2" s="62"/>
      <c r="H2" s="62"/>
    </row>
    <row r="4" spans="2:8" ht="15" customHeight="1" x14ac:dyDescent="0.3">
      <c r="B4" s="4" t="s">
        <v>102</v>
      </c>
      <c r="C4" s="4" t="s">
        <v>1</v>
      </c>
      <c r="D4" s="4" t="s">
        <v>2</v>
      </c>
      <c r="E4" s="4" t="s">
        <v>103</v>
      </c>
      <c r="F4" s="4" t="s">
        <v>64</v>
      </c>
      <c r="G4" s="4" t="s">
        <v>3</v>
      </c>
      <c r="H4" s="4" t="s">
        <v>104</v>
      </c>
    </row>
    <row r="5" spans="2:8" ht="15" customHeight="1" x14ac:dyDescent="0.3">
      <c r="B5" s="1" t="s">
        <v>6</v>
      </c>
      <c r="C5" s="1">
        <v>45</v>
      </c>
      <c r="D5" s="1" t="s">
        <v>43</v>
      </c>
      <c r="E5" s="1" t="s">
        <v>105</v>
      </c>
      <c r="F5" s="1">
        <v>85000</v>
      </c>
      <c r="G5" s="1" t="s">
        <v>22</v>
      </c>
      <c r="H5" s="3">
        <v>40193</v>
      </c>
    </row>
    <row r="6" spans="2:8" ht="15" customHeight="1" x14ac:dyDescent="0.3">
      <c r="B6" s="1" t="s">
        <v>7</v>
      </c>
      <c r="C6" s="1">
        <v>38</v>
      </c>
      <c r="D6" s="1" t="s">
        <v>45</v>
      </c>
      <c r="E6" s="1" t="s">
        <v>106</v>
      </c>
      <c r="F6" s="1">
        <v>75000</v>
      </c>
      <c r="G6" s="1" t="s">
        <v>24</v>
      </c>
      <c r="H6" s="3">
        <v>40949</v>
      </c>
    </row>
    <row r="7" spans="2:8" ht="15" customHeight="1" x14ac:dyDescent="0.3">
      <c r="B7" s="1" t="s">
        <v>46</v>
      </c>
      <c r="C7" s="1">
        <v>50</v>
      </c>
      <c r="D7" s="1" t="s">
        <v>48</v>
      </c>
      <c r="E7" s="1" t="s">
        <v>105</v>
      </c>
      <c r="F7" s="1">
        <v>92000</v>
      </c>
      <c r="G7" s="1" t="s">
        <v>25</v>
      </c>
      <c r="H7" s="3">
        <v>39512</v>
      </c>
    </row>
    <row r="8" spans="2:8" ht="15" customHeight="1" x14ac:dyDescent="0.3">
      <c r="B8" s="1" t="s">
        <v>9</v>
      </c>
      <c r="C8" s="1">
        <v>35</v>
      </c>
      <c r="D8" s="1" t="s">
        <v>43</v>
      </c>
      <c r="E8" s="1" t="s">
        <v>107</v>
      </c>
      <c r="F8" s="1">
        <v>60000</v>
      </c>
      <c r="G8" s="1" t="s">
        <v>23</v>
      </c>
      <c r="H8" s="3">
        <v>42114</v>
      </c>
    </row>
    <row r="9" spans="2:8" ht="15" customHeight="1" x14ac:dyDescent="0.3">
      <c r="B9" s="1" t="s">
        <v>10</v>
      </c>
      <c r="C9" s="1">
        <v>40</v>
      </c>
      <c r="D9" s="1" t="s">
        <v>49</v>
      </c>
      <c r="E9" s="1" t="s">
        <v>105</v>
      </c>
      <c r="F9" s="1">
        <v>87000</v>
      </c>
      <c r="G9" s="1" t="s">
        <v>22</v>
      </c>
      <c r="H9" s="3">
        <v>40693</v>
      </c>
    </row>
    <row r="10" spans="2:8" ht="15" customHeight="1" x14ac:dyDescent="0.3">
      <c r="B10" s="1" t="s">
        <v>11</v>
      </c>
      <c r="C10" s="1">
        <v>45</v>
      </c>
      <c r="D10" s="1" t="s">
        <v>45</v>
      </c>
      <c r="E10" s="1" t="s">
        <v>105</v>
      </c>
      <c r="F10" s="1">
        <v>90000</v>
      </c>
      <c r="G10" s="1" t="s">
        <v>24</v>
      </c>
      <c r="H10" s="3">
        <v>39979</v>
      </c>
    </row>
    <row r="11" spans="2:8" ht="15" customHeight="1" x14ac:dyDescent="0.3">
      <c r="B11" s="1" t="s">
        <v>12</v>
      </c>
      <c r="C11" s="1">
        <v>37</v>
      </c>
      <c r="D11" s="1" t="s">
        <v>48</v>
      </c>
      <c r="E11" s="1" t="s">
        <v>106</v>
      </c>
      <c r="F11" s="1">
        <v>70000</v>
      </c>
      <c r="G11" s="1" t="s">
        <v>25</v>
      </c>
      <c r="H11" s="3">
        <v>41456</v>
      </c>
    </row>
    <row r="12" spans="2:8" ht="15" customHeight="1" x14ac:dyDescent="0.3">
      <c r="B12" s="1" t="s">
        <v>13</v>
      </c>
      <c r="C12" s="1">
        <v>42</v>
      </c>
      <c r="D12" s="1" t="s">
        <v>49</v>
      </c>
      <c r="E12" s="1" t="s">
        <v>106</v>
      </c>
      <c r="F12" s="1">
        <v>72000</v>
      </c>
      <c r="G12" s="1" t="s">
        <v>23</v>
      </c>
      <c r="H12" s="3">
        <v>41110</v>
      </c>
    </row>
    <row r="13" spans="2:8" ht="15" customHeight="1" x14ac:dyDescent="0.3">
      <c r="B13" s="1" t="s">
        <v>14</v>
      </c>
      <c r="C13" s="1">
        <v>48</v>
      </c>
      <c r="D13" s="1" t="s">
        <v>43</v>
      </c>
      <c r="E13" s="1" t="s">
        <v>105</v>
      </c>
      <c r="F13" s="1">
        <v>88000</v>
      </c>
      <c r="G13" s="1" t="s">
        <v>22</v>
      </c>
      <c r="H13" s="3">
        <v>39309</v>
      </c>
    </row>
    <row r="14" spans="2:8" ht="15" customHeight="1" x14ac:dyDescent="0.3">
      <c r="B14" s="1" t="s">
        <v>15</v>
      </c>
      <c r="C14" s="1">
        <v>36</v>
      </c>
      <c r="D14" s="1" t="s">
        <v>45</v>
      </c>
      <c r="E14" s="1" t="s">
        <v>107</v>
      </c>
      <c r="F14" s="1">
        <v>65000</v>
      </c>
      <c r="G14" s="1" t="s">
        <v>24</v>
      </c>
      <c r="H14" s="3">
        <v>42618</v>
      </c>
    </row>
    <row r="15" spans="2:8" ht="15" customHeight="1" x14ac:dyDescent="0.3">
      <c r="B15" s="60" t="s">
        <v>16</v>
      </c>
      <c r="C15" s="1">
        <v>39</v>
      </c>
      <c r="D15" s="1" t="s">
        <v>48</v>
      </c>
      <c r="E15" s="1" t="s">
        <v>107</v>
      </c>
      <c r="F15" s="1">
        <v>68000</v>
      </c>
      <c r="G15" s="1" t="s">
        <v>25</v>
      </c>
      <c r="H15" s="3">
        <v>41927</v>
      </c>
    </row>
    <row r="16" spans="2:8" ht="15" customHeight="1" x14ac:dyDescent="0.3">
      <c r="B16" s="60" t="s">
        <v>17</v>
      </c>
      <c r="C16" s="1">
        <v>44</v>
      </c>
      <c r="D16" s="1" t="s">
        <v>49</v>
      </c>
      <c r="E16" s="1" t="s">
        <v>105</v>
      </c>
      <c r="F16" s="1">
        <v>89000</v>
      </c>
      <c r="G16" s="1" t="s">
        <v>23</v>
      </c>
      <c r="H16" s="3">
        <v>40492</v>
      </c>
    </row>
    <row r="18" spans="2:8" ht="15" customHeight="1" x14ac:dyDescent="0.3">
      <c r="B18" s="62" t="s">
        <v>109</v>
      </c>
      <c r="C18" s="62"/>
      <c r="D18" s="62"/>
      <c r="E18" s="62"/>
      <c r="F18" s="62"/>
      <c r="G18" s="62"/>
      <c r="H18" s="62"/>
    </row>
    <row r="20" spans="2:8" ht="15" customHeight="1" x14ac:dyDescent="0.3">
      <c r="B20" s="4" t="s">
        <v>102</v>
      </c>
      <c r="C20" s="4" t="s">
        <v>1</v>
      </c>
      <c r="D20" s="4" t="s">
        <v>2</v>
      </c>
      <c r="E20" s="4" t="s">
        <v>103</v>
      </c>
      <c r="F20" s="4" t="s">
        <v>64</v>
      </c>
      <c r="G20" s="4" t="s">
        <v>3</v>
      </c>
      <c r="H20" s="4" t="s">
        <v>104</v>
      </c>
    </row>
    <row r="21" spans="2:8" ht="15" customHeight="1" x14ac:dyDescent="0.3">
      <c r="B21" s="1" t="s">
        <v>6</v>
      </c>
      <c r="C21" s="1">
        <v>45</v>
      </c>
      <c r="D21" s="1" t="s">
        <v>43</v>
      </c>
      <c r="E21" s="1" t="s">
        <v>105</v>
      </c>
      <c r="F21" s="1">
        <v>85000</v>
      </c>
      <c r="G21" s="1" t="s">
        <v>22</v>
      </c>
      <c r="H21" s="3">
        <v>40193</v>
      </c>
    </row>
    <row r="22" spans="2:8" ht="15" customHeight="1" x14ac:dyDescent="0.3">
      <c r="B22" s="1" t="s">
        <v>7</v>
      </c>
      <c r="C22" s="1">
        <v>38</v>
      </c>
      <c r="D22" s="1" t="s">
        <v>45</v>
      </c>
      <c r="E22" s="1" t="s">
        <v>106</v>
      </c>
      <c r="F22" s="1">
        <v>75000</v>
      </c>
      <c r="G22" s="1" t="s">
        <v>24</v>
      </c>
      <c r="H22" s="3">
        <v>40949</v>
      </c>
    </row>
    <row r="23" spans="2:8" ht="15" customHeight="1" x14ac:dyDescent="0.3">
      <c r="B23" s="1" t="s">
        <v>46</v>
      </c>
      <c r="C23" s="1">
        <v>50</v>
      </c>
      <c r="D23" s="1" t="s">
        <v>48</v>
      </c>
      <c r="E23" s="1" t="s">
        <v>105</v>
      </c>
      <c r="F23" s="1">
        <v>92000</v>
      </c>
      <c r="G23" s="1" t="s">
        <v>25</v>
      </c>
      <c r="H23" s="3">
        <v>39512</v>
      </c>
    </row>
    <row r="24" spans="2:8" ht="15" customHeight="1" x14ac:dyDescent="0.3">
      <c r="B24" s="1" t="s">
        <v>9</v>
      </c>
      <c r="C24" s="1">
        <v>35</v>
      </c>
      <c r="D24" s="1" t="s">
        <v>43</v>
      </c>
      <c r="E24" s="1" t="s">
        <v>107</v>
      </c>
      <c r="F24" s="1">
        <v>60000</v>
      </c>
      <c r="G24" s="1" t="s">
        <v>23</v>
      </c>
      <c r="H24" s="3">
        <v>42114</v>
      </c>
    </row>
    <row r="25" spans="2:8" ht="15" customHeight="1" x14ac:dyDescent="0.3">
      <c r="B25" s="1" t="s">
        <v>10</v>
      </c>
      <c r="C25" s="1">
        <v>40</v>
      </c>
      <c r="D25" s="1" t="s">
        <v>49</v>
      </c>
      <c r="E25" s="1" t="s">
        <v>105</v>
      </c>
      <c r="F25" s="1">
        <v>87000</v>
      </c>
      <c r="G25" s="1" t="s">
        <v>22</v>
      </c>
      <c r="H25" s="3">
        <v>40693</v>
      </c>
    </row>
    <row r="26" spans="2:8" ht="15" customHeight="1" x14ac:dyDescent="0.3">
      <c r="B26" s="1" t="s">
        <v>11</v>
      </c>
      <c r="C26" s="1">
        <v>45</v>
      </c>
      <c r="D26" s="1" t="s">
        <v>45</v>
      </c>
      <c r="E26" s="1" t="s">
        <v>105</v>
      </c>
      <c r="F26" s="1">
        <v>90000</v>
      </c>
      <c r="G26" s="1" t="s">
        <v>24</v>
      </c>
      <c r="H26" s="3">
        <v>39979</v>
      </c>
    </row>
    <row r="27" spans="2:8" ht="15" customHeight="1" x14ac:dyDescent="0.3">
      <c r="B27" s="1" t="s">
        <v>12</v>
      </c>
      <c r="C27" s="1">
        <v>37</v>
      </c>
      <c r="D27" s="1" t="s">
        <v>48</v>
      </c>
      <c r="E27" s="1" t="s">
        <v>106</v>
      </c>
      <c r="F27" s="1">
        <v>70000</v>
      </c>
      <c r="G27" s="1" t="s">
        <v>25</v>
      </c>
      <c r="H27" s="3">
        <v>41456</v>
      </c>
    </row>
    <row r="28" spans="2:8" ht="15" customHeight="1" x14ac:dyDescent="0.3">
      <c r="B28" s="1" t="s">
        <v>13</v>
      </c>
      <c r="C28" s="1">
        <v>42</v>
      </c>
      <c r="D28" s="1" t="s">
        <v>49</v>
      </c>
      <c r="E28" s="1" t="s">
        <v>106</v>
      </c>
      <c r="F28" s="1">
        <v>72000</v>
      </c>
      <c r="G28" s="1" t="s">
        <v>23</v>
      </c>
      <c r="H28" s="3">
        <v>41110</v>
      </c>
    </row>
    <row r="29" spans="2:8" ht="15" customHeight="1" x14ac:dyDescent="0.3">
      <c r="B29" s="1" t="s">
        <v>14</v>
      </c>
      <c r="C29" s="1">
        <v>48</v>
      </c>
      <c r="D29" s="1" t="s">
        <v>43</v>
      </c>
      <c r="E29" s="1" t="s">
        <v>105</v>
      </c>
      <c r="F29" s="1">
        <v>88000</v>
      </c>
      <c r="G29" s="1" t="s">
        <v>22</v>
      </c>
      <c r="H29" s="3">
        <v>39309</v>
      </c>
    </row>
    <row r="30" spans="2:8" ht="15" customHeight="1" x14ac:dyDescent="0.3">
      <c r="B30" s="1" t="s">
        <v>15</v>
      </c>
      <c r="C30" s="1">
        <v>36</v>
      </c>
      <c r="D30" s="1" t="s">
        <v>45</v>
      </c>
      <c r="E30" s="1" t="s">
        <v>107</v>
      </c>
      <c r="F30" s="1">
        <v>65000</v>
      </c>
      <c r="G30" s="1" t="s">
        <v>24</v>
      </c>
      <c r="H30" s="3">
        <v>42618</v>
      </c>
    </row>
    <row r="31" spans="2:8" ht="15" customHeight="1" x14ac:dyDescent="0.3">
      <c r="B31" s="60" t="s">
        <v>16</v>
      </c>
      <c r="C31" s="1">
        <v>39</v>
      </c>
      <c r="D31" s="1" t="s">
        <v>48</v>
      </c>
      <c r="E31" s="1" t="s">
        <v>107</v>
      </c>
      <c r="F31" s="1">
        <v>68000</v>
      </c>
      <c r="G31" s="1" t="s">
        <v>25</v>
      </c>
      <c r="H31" s="3">
        <v>41927</v>
      </c>
    </row>
    <row r="32" spans="2:8" ht="15" customHeight="1" x14ac:dyDescent="0.3">
      <c r="B32" s="60" t="s">
        <v>17</v>
      </c>
      <c r="C32" s="1">
        <v>44</v>
      </c>
      <c r="D32" s="1" t="s">
        <v>49</v>
      </c>
      <c r="E32" s="1" t="s">
        <v>105</v>
      </c>
      <c r="F32" s="1">
        <v>89000</v>
      </c>
      <c r="G32" s="1" t="s">
        <v>23</v>
      </c>
      <c r="H32" s="3">
        <v>40492</v>
      </c>
    </row>
    <row r="34" spans="2:8" ht="15" customHeight="1" x14ac:dyDescent="0.3">
      <c r="B34" s="62" t="s">
        <v>110</v>
      </c>
      <c r="C34" s="62"/>
      <c r="D34" s="62"/>
      <c r="E34" s="62"/>
      <c r="F34" s="62"/>
      <c r="G34" s="62"/>
      <c r="H34" s="62"/>
    </row>
    <row r="36" spans="2:8" ht="15" customHeight="1" x14ac:dyDescent="0.3">
      <c r="B36" s="4" t="s">
        <v>102</v>
      </c>
      <c r="C36" s="4" t="s">
        <v>1</v>
      </c>
      <c r="D36" s="4" t="s">
        <v>2</v>
      </c>
      <c r="E36" s="4" t="s">
        <v>103</v>
      </c>
      <c r="F36" s="4" t="s">
        <v>64</v>
      </c>
      <c r="G36" s="4" t="s">
        <v>3</v>
      </c>
      <c r="H36" s="4" t="s">
        <v>104</v>
      </c>
    </row>
    <row r="37" spans="2:8" ht="15" customHeight="1" x14ac:dyDescent="0.3">
      <c r="B37" s="1" t="s">
        <v>6</v>
      </c>
      <c r="C37" s="1">
        <v>45</v>
      </c>
      <c r="D37" s="1" t="s">
        <v>43</v>
      </c>
      <c r="E37" s="1" t="s">
        <v>105</v>
      </c>
      <c r="F37" s="1">
        <v>85000</v>
      </c>
      <c r="G37" s="1" t="s">
        <v>22</v>
      </c>
      <c r="H37" s="3">
        <v>40193</v>
      </c>
    </row>
    <row r="38" spans="2:8" ht="15" customHeight="1" x14ac:dyDescent="0.3">
      <c r="B38" s="1" t="s">
        <v>7</v>
      </c>
      <c r="C38" s="1">
        <v>38</v>
      </c>
      <c r="D38" s="1" t="s">
        <v>45</v>
      </c>
      <c r="E38" s="1" t="s">
        <v>106</v>
      </c>
      <c r="F38" s="1">
        <v>75000</v>
      </c>
      <c r="G38" s="1" t="s">
        <v>24</v>
      </c>
      <c r="H38" s="3">
        <v>40949</v>
      </c>
    </row>
    <row r="39" spans="2:8" ht="15" customHeight="1" x14ac:dyDescent="0.3">
      <c r="B39" s="1" t="s">
        <v>46</v>
      </c>
      <c r="C39" s="1">
        <v>50</v>
      </c>
      <c r="D39" s="1" t="s">
        <v>48</v>
      </c>
      <c r="E39" s="1" t="s">
        <v>105</v>
      </c>
      <c r="F39" s="1">
        <v>92000</v>
      </c>
      <c r="G39" s="1" t="s">
        <v>25</v>
      </c>
      <c r="H39" s="3">
        <v>39512</v>
      </c>
    </row>
    <row r="40" spans="2:8" ht="15" customHeight="1" x14ac:dyDescent="0.3">
      <c r="B40" s="1" t="s">
        <v>9</v>
      </c>
      <c r="C40" s="1">
        <v>35</v>
      </c>
      <c r="D40" s="1" t="s">
        <v>43</v>
      </c>
      <c r="E40" s="1" t="s">
        <v>107</v>
      </c>
      <c r="F40" s="1">
        <v>60000</v>
      </c>
      <c r="G40" s="1" t="s">
        <v>23</v>
      </c>
      <c r="H40" s="3">
        <v>42114</v>
      </c>
    </row>
    <row r="41" spans="2:8" ht="15" customHeight="1" x14ac:dyDescent="0.3">
      <c r="B41" s="1" t="s">
        <v>10</v>
      </c>
      <c r="C41" s="1">
        <v>40</v>
      </c>
      <c r="D41" s="1" t="s">
        <v>49</v>
      </c>
      <c r="E41" s="1" t="s">
        <v>105</v>
      </c>
      <c r="F41" s="1">
        <v>87000</v>
      </c>
      <c r="G41" s="1" t="s">
        <v>22</v>
      </c>
      <c r="H41" s="3">
        <v>40693</v>
      </c>
    </row>
    <row r="42" spans="2:8" ht="15" customHeight="1" x14ac:dyDescent="0.3">
      <c r="B42" s="1" t="s">
        <v>11</v>
      </c>
      <c r="C42" s="1">
        <v>45</v>
      </c>
      <c r="D42" s="1" t="s">
        <v>45</v>
      </c>
      <c r="E42" s="1" t="s">
        <v>105</v>
      </c>
      <c r="F42" s="1">
        <v>90000</v>
      </c>
      <c r="G42" s="1" t="s">
        <v>24</v>
      </c>
      <c r="H42" s="3">
        <v>39979</v>
      </c>
    </row>
    <row r="43" spans="2:8" ht="15" customHeight="1" x14ac:dyDescent="0.3">
      <c r="B43" s="1" t="s">
        <v>12</v>
      </c>
      <c r="C43" s="1">
        <v>37</v>
      </c>
      <c r="D43" s="1" t="s">
        <v>48</v>
      </c>
      <c r="E43" s="1" t="s">
        <v>106</v>
      </c>
      <c r="F43" s="1">
        <v>70000</v>
      </c>
      <c r="G43" s="1" t="s">
        <v>25</v>
      </c>
      <c r="H43" s="3">
        <v>41456</v>
      </c>
    </row>
    <row r="44" spans="2:8" ht="15" customHeight="1" x14ac:dyDescent="0.3">
      <c r="B44" s="1" t="s">
        <v>13</v>
      </c>
      <c r="C44" s="1">
        <v>42</v>
      </c>
      <c r="D44" s="1" t="s">
        <v>49</v>
      </c>
      <c r="E44" s="1" t="s">
        <v>106</v>
      </c>
      <c r="F44" s="1">
        <v>72000</v>
      </c>
      <c r="G44" s="1" t="s">
        <v>23</v>
      </c>
      <c r="H44" s="3">
        <v>41110</v>
      </c>
    </row>
    <row r="45" spans="2:8" ht="15" customHeight="1" x14ac:dyDescent="0.3">
      <c r="B45" s="1" t="s">
        <v>14</v>
      </c>
      <c r="C45" s="1">
        <v>48</v>
      </c>
      <c r="D45" s="1" t="s">
        <v>43</v>
      </c>
      <c r="E45" s="1" t="s">
        <v>105</v>
      </c>
      <c r="F45" s="1">
        <v>88000</v>
      </c>
      <c r="G45" s="1" t="s">
        <v>22</v>
      </c>
      <c r="H45" s="3">
        <v>39309</v>
      </c>
    </row>
    <row r="46" spans="2:8" ht="15" customHeight="1" x14ac:dyDescent="0.3">
      <c r="B46" s="1" t="s">
        <v>15</v>
      </c>
      <c r="C46" s="1">
        <v>36</v>
      </c>
      <c r="D46" s="1" t="s">
        <v>45</v>
      </c>
      <c r="E46" s="1" t="s">
        <v>107</v>
      </c>
      <c r="F46" s="1">
        <v>65000</v>
      </c>
      <c r="G46" s="1" t="s">
        <v>24</v>
      </c>
      <c r="H46" s="3">
        <v>42618</v>
      </c>
    </row>
    <row r="47" spans="2:8" ht="15" customHeight="1" x14ac:dyDescent="0.3">
      <c r="B47" s="60" t="s">
        <v>16</v>
      </c>
      <c r="C47" s="1">
        <v>39</v>
      </c>
      <c r="D47" s="1" t="s">
        <v>48</v>
      </c>
      <c r="E47" s="1" t="s">
        <v>107</v>
      </c>
      <c r="F47" s="1">
        <v>68000</v>
      </c>
      <c r="G47" s="1" t="s">
        <v>25</v>
      </c>
      <c r="H47" s="3">
        <v>41927</v>
      </c>
    </row>
    <row r="48" spans="2:8" ht="15" customHeight="1" x14ac:dyDescent="0.3">
      <c r="B48" s="60" t="s">
        <v>17</v>
      </c>
      <c r="C48" s="1">
        <v>44</v>
      </c>
      <c r="D48" s="1" t="s">
        <v>49</v>
      </c>
      <c r="E48" s="1" t="s">
        <v>105</v>
      </c>
      <c r="F48" s="1">
        <v>89000</v>
      </c>
      <c r="G48" s="1" t="s">
        <v>23</v>
      </c>
      <c r="H48" s="3">
        <v>40492</v>
      </c>
    </row>
    <row r="50" spans="2:8" ht="15" customHeight="1" x14ac:dyDescent="0.3">
      <c r="B50" s="62" t="s">
        <v>111</v>
      </c>
      <c r="C50" s="62"/>
      <c r="D50" s="62"/>
      <c r="E50" s="62"/>
      <c r="F50" s="62"/>
      <c r="G50" s="62"/>
      <c r="H50" s="62"/>
    </row>
    <row r="52" spans="2:8" ht="15" customHeight="1" x14ac:dyDescent="0.3">
      <c r="B52" s="4" t="s">
        <v>102</v>
      </c>
      <c r="C52" s="4" t="s">
        <v>1</v>
      </c>
      <c r="D52" s="4" t="s">
        <v>2</v>
      </c>
      <c r="E52" s="4" t="s">
        <v>103</v>
      </c>
      <c r="F52" s="4" t="s">
        <v>64</v>
      </c>
      <c r="G52" s="4" t="s">
        <v>3</v>
      </c>
      <c r="H52" s="4" t="s">
        <v>104</v>
      </c>
    </row>
    <row r="53" spans="2:8" ht="15" customHeight="1" x14ac:dyDescent="0.3">
      <c r="B53" s="1" t="s">
        <v>6</v>
      </c>
      <c r="C53" s="1">
        <v>45</v>
      </c>
      <c r="D53" s="1" t="s">
        <v>43</v>
      </c>
      <c r="E53" s="1" t="s">
        <v>105</v>
      </c>
      <c r="F53" s="1">
        <v>85000</v>
      </c>
      <c r="G53" s="1" t="s">
        <v>22</v>
      </c>
      <c r="H53" s="3">
        <v>40193</v>
      </c>
    </row>
    <row r="54" spans="2:8" ht="15" customHeight="1" x14ac:dyDescent="0.3">
      <c r="B54" s="1" t="s">
        <v>7</v>
      </c>
      <c r="C54" s="1">
        <v>38</v>
      </c>
      <c r="D54" s="1" t="s">
        <v>45</v>
      </c>
      <c r="E54" s="1" t="s">
        <v>106</v>
      </c>
      <c r="F54" s="1">
        <v>75000</v>
      </c>
      <c r="G54" s="1" t="s">
        <v>24</v>
      </c>
      <c r="H54" s="3">
        <v>40949</v>
      </c>
    </row>
    <row r="55" spans="2:8" ht="15" customHeight="1" x14ac:dyDescent="0.3">
      <c r="B55" s="1" t="s">
        <v>46</v>
      </c>
      <c r="C55" s="1">
        <v>50</v>
      </c>
      <c r="D55" s="1" t="s">
        <v>48</v>
      </c>
      <c r="E55" s="1" t="s">
        <v>105</v>
      </c>
      <c r="F55" s="1">
        <v>92000</v>
      </c>
      <c r="G55" s="1" t="s">
        <v>25</v>
      </c>
      <c r="H55" s="3">
        <v>39512</v>
      </c>
    </row>
    <row r="56" spans="2:8" ht="15" customHeight="1" x14ac:dyDescent="0.3">
      <c r="B56" s="1" t="s">
        <v>9</v>
      </c>
      <c r="C56" s="1">
        <v>35</v>
      </c>
      <c r="D56" s="1" t="s">
        <v>43</v>
      </c>
      <c r="E56" s="1" t="s">
        <v>107</v>
      </c>
      <c r="F56" s="1">
        <v>60000</v>
      </c>
      <c r="G56" s="1" t="s">
        <v>23</v>
      </c>
      <c r="H56" s="3">
        <v>42114</v>
      </c>
    </row>
    <row r="57" spans="2:8" ht="15" customHeight="1" x14ac:dyDescent="0.3">
      <c r="B57" s="1" t="s">
        <v>10</v>
      </c>
      <c r="C57" s="1">
        <v>40</v>
      </c>
      <c r="D57" s="1" t="s">
        <v>49</v>
      </c>
      <c r="E57" s="1" t="s">
        <v>105</v>
      </c>
      <c r="F57" s="1">
        <v>87000</v>
      </c>
      <c r="G57" s="1" t="s">
        <v>22</v>
      </c>
      <c r="H57" s="3">
        <v>40693</v>
      </c>
    </row>
    <row r="58" spans="2:8" ht="15" customHeight="1" x14ac:dyDescent="0.3">
      <c r="B58" s="1" t="s">
        <v>11</v>
      </c>
      <c r="C58" s="1">
        <v>45</v>
      </c>
      <c r="D58" s="1" t="s">
        <v>45</v>
      </c>
      <c r="E58" s="1" t="s">
        <v>105</v>
      </c>
      <c r="F58" s="1">
        <v>90000</v>
      </c>
      <c r="G58" s="1" t="s">
        <v>24</v>
      </c>
      <c r="H58" s="3">
        <v>39979</v>
      </c>
    </row>
    <row r="59" spans="2:8" ht="15" customHeight="1" x14ac:dyDescent="0.3">
      <c r="B59" s="1" t="s">
        <v>12</v>
      </c>
      <c r="C59" s="1">
        <v>37</v>
      </c>
      <c r="D59" s="1" t="s">
        <v>48</v>
      </c>
      <c r="E59" s="1" t="s">
        <v>106</v>
      </c>
      <c r="F59" s="1">
        <v>70000</v>
      </c>
      <c r="G59" s="1" t="s">
        <v>25</v>
      </c>
      <c r="H59" s="3">
        <v>41456</v>
      </c>
    </row>
    <row r="60" spans="2:8" ht="15" customHeight="1" x14ac:dyDescent="0.3">
      <c r="B60" s="1" t="s">
        <v>13</v>
      </c>
      <c r="C60" s="1">
        <v>42</v>
      </c>
      <c r="D60" s="1" t="s">
        <v>49</v>
      </c>
      <c r="E60" s="1" t="s">
        <v>106</v>
      </c>
      <c r="F60" s="1">
        <v>72000</v>
      </c>
      <c r="G60" s="1" t="s">
        <v>23</v>
      </c>
      <c r="H60" s="3">
        <v>41110</v>
      </c>
    </row>
    <row r="61" spans="2:8" ht="15" customHeight="1" x14ac:dyDescent="0.3">
      <c r="B61" s="1" t="s">
        <v>14</v>
      </c>
      <c r="C61" s="1">
        <v>48</v>
      </c>
      <c r="D61" s="1" t="s">
        <v>43</v>
      </c>
      <c r="E61" s="1" t="s">
        <v>105</v>
      </c>
      <c r="F61" s="1">
        <v>88000</v>
      </c>
      <c r="G61" s="1" t="s">
        <v>22</v>
      </c>
      <c r="H61" s="3">
        <v>39309</v>
      </c>
    </row>
    <row r="62" spans="2:8" ht="15" customHeight="1" x14ac:dyDescent="0.3">
      <c r="B62" s="1" t="s">
        <v>15</v>
      </c>
      <c r="C62" s="1">
        <v>36</v>
      </c>
      <c r="D62" s="1" t="s">
        <v>45</v>
      </c>
      <c r="E62" s="1" t="s">
        <v>107</v>
      </c>
      <c r="F62" s="1">
        <v>65000</v>
      </c>
      <c r="G62" s="1" t="s">
        <v>24</v>
      </c>
      <c r="H62" s="3">
        <v>42618</v>
      </c>
    </row>
    <row r="63" spans="2:8" ht="15" customHeight="1" x14ac:dyDescent="0.3">
      <c r="B63" s="60" t="s">
        <v>16</v>
      </c>
      <c r="C63" s="1">
        <v>39</v>
      </c>
      <c r="D63" s="1" t="s">
        <v>48</v>
      </c>
      <c r="E63" s="1" t="s">
        <v>107</v>
      </c>
      <c r="F63" s="1">
        <v>68000</v>
      </c>
      <c r="G63" s="1" t="s">
        <v>25</v>
      </c>
      <c r="H63" s="3">
        <v>41927</v>
      </c>
    </row>
    <row r="64" spans="2:8" ht="15" customHeight="1" x14ac:dyDescent="0.3">
      <c r="B64" s="60" t="s">
        <v>17</v>
      </c>
      <c r="C64" s="1">
        <v>44</v>
      </c>
      <c r="D64" s="1" t="s">
        <v>49</v>
      </c>
      <c r="E64" s="1" t="s">
        <v>105</v>
      </c>
      <c r="F64" s="1">
        <v>89000</v>
      </c>
      <c r="G64" s="1" t="s">
        <v>23</v>
      </c>
      <c r="H64" s="3">
        <v>40492</v>
      </c>
    </row>
    <row r="66" spans="2:8" ht="15" customHeight="1" x14ac:dyDescent="0.3">
      <c r="B66" s="62" t="s">
        <v>112</v>
      </c>
      <c r="C66" s="62"/>
      <c r="D66" s="62"/>
      <c r="E66" s="62"/>
      <c r="F66" s="62"/>
      <c r="G66" s="62"/>
      <c r="H66" s="62"/>
    </row>
    <row r="68" spans="2:8" ht="15" customHeight="1" x14ac:dyDescent="0.3">
      <c r="B68" s="4" t="s">
        <v>102</v>
      </c>
      <c r="C68" s="4" t="s">
        <v>1</v>
      </c>
      <c r="D68" s="4" t="s">
        <v>2</v>
      </c>
      <c r="E68" s="4" t="s">
        <v>103</v>
      </c>
      <c r="F68" s="4" t="s">
        <v>64</v>
      </c>
      <c r="G68" s="4" t="s">
        <v>3</v>
      </c>
      <c r="H68" s="4" t="s">
        <v>104</v>
      </c>
    </row>
    <row r="69" spans="2:8" ht="15" customHeight="1" x14ac:dyDescent="0.3">
      <c r="B69" s="1" t="s">
        <v>6</v>
      </c>
      <c r="C69" s="1">
        <v>45</v>
      </c>
      <c r="D69" s="1" t="s">
        <v>43</v>
      </c>
      <c r="E69" s="1" t="s">
        <v>105</v>
      </c>
      <c r="F69" s="1">
        <v>85000</v>
      </c>
      <c r="G69" s="1" t="s">
        <v>22</v>
      </c>
      <c r="H69" s="3">
        <v>40193</v>
      </c>
    </row>
    <row r="70" spans="2:8" ht="15" customHeight="1" x14ac:dyDescent="0.3">
      <c r="B70" s="1" t="s">
        <v>7</v>
      </c>
      <c r="C70" s="1">
        <v>38</v>
      </c>
      <c r="D70" s="1" t="s">
        <v>45</v>
      </c>
      <c r="E70" s="1" t="s">
        <v>106</v>
      </c>
      <c r="F70" s="1">
        <v>75000</v>
      </c>
      <c r="G70" s="1" t="s">
        <v>24</v>
      </c>
      <c r="H70" s="3">
        <v>40949</v>
      </c>
    </row>
    <row r="71" spans="2:8" ht="15" customHeight="1" x14ac:dyDescent="0.3">
      <c r="B71" s="1" t="s">
        <v>46</v>
      </c>
      <c r="C71" s="1">
        <v>50</v>
      </c>
      <c r="D71" s="1" t="s">
        <v>48</v>
      </c>
      <c r="E71" s="1" t="s">
        <v>105</v>
      </c>
      <c r="F71" s="1">
        <v>92000</v>
      </c>
      <c r="G71" s="1" t="s">
        <v>25</v>
      </c>
      <c r="H71" s="3">
        <v>39512</v>
      </c>
    </row>
    <row r="72" spans="2:8" ht="15" customHeight="1" x14ac:dyDescent="0.3">
      <c r="B72" s="1" t="s">
        <v>9</v>
      </c>
      <c r="C72" s="1">
        <v>35</v>
      </c>
      <c r="D72" s="1" t="s">
        <v>43</v>
      </c>
      <c r="E72" s="1" t="s">
        <v>107</v>
      </c>
      <c r="F72" s="1">
        <v>60000</v>
      </c>
      <c r="G72" s="1" t="s">
        <v>23</v>
      </c>
      <c r="H72" s="3">
        <v>42114</v>
      </c>
    </row>
    <row r="73" spans="2:8" ht="15" customHeight="1" x14ac:dyDescent="0.3">
      <c r="B73" s="1" t="s">
        <v>10</v>
      </c>
      <c r="C73" s="1">
        <v>40</v>
      </c>
      <c r="D73" s="1" t="s">
        <v>49</v>
      </c>
      <c r="E73" s="1" t="s">
        <v>105</v>
      </c>
      <c r="F73" s="1">
        <v>87000</v>
      </c>
      <c r="G73" s="1" t="s">
        <v>22</v>
      </c>
      <c r="H73" s="3">
        <v>40693</v>
      </c>
    </row>
    <row r="74" spans="2:8" ht="15" customHeight="1" x14ac:dyDescent="0.3">
      <c r="B74" s="1" t="s">
        <v>11</v>
      </c>
      <c r="C74" s="1">
        <v>45</v>
      </c>
      <c r="D74" s="1" t="s">
        <v>45</v>
      </c>
      <c r="E74" s="1" t="s">
        <v>105</v>
      </c>
      <c r="F74" s="1">
        <v>90000</v>
      </c>
      <c r="G74" s="1" t="s">
        <v>24</v>
      </c>
      <c r="H74" s="3">
        <v>39979</v>
      </c>
    </row>
    <row r="75" spans="2:8" ht="15" customHeight="1" x14ac:dyDescent="0.3">
      <c r="B75" s="1" t="s">
        <v>12</v>
      </c>
      <c r="C75" s="1">
        <v>37</v>
      </c>
      <c r="D75" s="1" t="s">
        <v>48</v>
      </c>
      <c r="E75" s="1" t="s">
        <v>106</v>
      </c>
      <c r="F75" s="1">
        <v>70000</v>
      </c>
      <c r="G75" s="1" t="s">
        <v>25</v>
      </c>
      <c r="H75" s="3">
        <v>41456</v>
      </c>
    </row>
    <row r="76" spans="2:8" ht="15" customHeight="1" x14ac:dyDescent="0.3">
      <c r="B76" s="1" t="s">
        <v>13</v>
      </c>
      <c r="C76" s="1">
        <v>42</v>
      </c>
      <c r="D76" s="1" t="s">
        <v>49</v>
      </c>
      <c r="E76" s="1" t="s">
        <v>106</v>
      </c>
      <c r="F76" s="1">
        <v>72000</v>
      </c>
      <c r="G76" s="1" t="s">
        <v>23</v>
      </c>
      <c r="H76" s="3">
        <v>41110</v>
      </c>
    </row>
    <row r="77" spans="2:8" ht="15" customHeight="1" x14ac:dyDescent="0.3">
      <c r="B77" s="1" t="s">
        <v>14</v>
      </c>
      <c r="C77" s="1">
        <v>48</v>
      </c>
      <c r="D77" s="1" t="s">
        <v>43</v>
      </c>
      <c r="E77" s="1" t="s">
        <v>105</v>
      </c>
      <c r="F77" s="1">
        <v>88000</v>
      </c>
      <c r="G77" s="1" t="s">
        <v>22</v>
      </c>
      <c r="H77" s="3">
        <v>39309</v>
      </c>
    </row>
    <row r="78" spans="2:8" ht="15" customHeight="1" x14ac:dyDescent="0.3">
      <c r="B78" s="1" t="s">
        <v>15</v>
      </c>
      <c r="C78" s="1">
        <v>36</v>
      </c>
      <c r="D78" s="1" t="s">
        <v>45</v>
      </c>
      <c r="E78" s="1" t="s">
        <v>107</v>
      </c>
      <c r="F78" s="1">
        <v>65000</v>
      </c>
      <c r="G78" s="1" t="s">
        <v>24</v>
      </c>
      <c r="H78" s="3">
        <v>42618</v>
      </c>
    </row>
    <row r="79" spans="2:8" ht="15" customHeight="1" x14ac:dyDescent="0.3">
      <c r="B79" s="60" t="s">
        <v>16</v>
      </c>
      <c r="C79" s="1">
        <v>39</v>
      </c>
      <c r="D79" s="1" t="s">
        <v>48</v>
      </c>
      <c r="E79" s="1" t="s">
        <v>107</v>
      </c>
      <c r="F79" s="1">
        <v>68000</v>
      </c>
      <c r="G79" s="1" t="s">
        <v>25</v>
      </c>
      <c r="H79" s="3">
        <v>41927</v>
      </c>
    </row>
    <row r="80" spans="2:8" ht="15" customHeight="1" x14ac:dyDescent="0.3">
      <c r="B80" s="60" t="s">
        <v>17</v>
      </c>
      <c r="C80" s="1">
        <v>44</v>
      </c>
      <c r="D80" s="1" t="s">
        <v>49</v>
      </c>
      <c r="E80" s="1" t="s">
        <v>105</v>
      </c>
      <c r="F80" s="1">
        <v>89000</v>
      </c>
      <c r="G80" s="1" t="s">
        <v>23</v>
      </c>
      <c r="H80" s="3">
        <v>40492</v>
      </c>
    </row>
    <row r="82" spans="2:8" ht="15" customHeight="1" x14ac:dyDescent="0.3">
      <c r="B82" s="62" t="s">
        <v>113</v>
      </c>
      <c r="C82" s="62"/>
      <c r="D82" s="62"/>
      <c r="E82" s="62"/>
      <c r="F82" s="62"/>
      <c r="G82" s="62"/>
      <c r="H82" s="62"/>
    </row>
    <row r="84" spans="2:8" ht="15" customHeight="1" x14ac:dyDescent="0.3">
      <c r="B84" s="4" t="s">
        <v>102</v>
      </c>
      <c r="C84" s="4" t="s">
        <v>1</v>
      </c>
      <c r="D84" s="4" t="s">
        <v>2</v>
      </c>
      <c r="E84" s="4" t="s">
        <v>103</v>
      </c>
      <c r="F84" s="4" t="s">
        <v>64</v>
      </c>
      <c r="G84" s="4" t="s">
        <v>3</v>
      </c>
      <c r="H84" s="4" t="s">
        <v>104</v>
      </c>
    </row>
    <row r="85" spans="2:8" ht="15" customHeight="1" x14ac:dyDescent="0.3">
      <c r="B85" s="1" t="s">
        <v>6</v>
      </c>
      <c r="C85" s="1">
        <v>45</v>
      </c>
      <c r="D85" s="1" t="s">
        <v>43</v>
      </c>
      <c r="E85" s="1" t="s">
        <v>105</v>
      </c>
      <c r="F85" s="1">
        <v>85000</v>
      </c>
      <c r="G85" s="1" t="s">
        <v>22</v>
      </c>
      <c r="H85" s="3">
        <v>40193</v>
      </c>
    </row>
    <row r="86" spans="2:8" ht="15" customHeight="1" x14ac:dyDescent="0.3">
      <c r="B86" s="1" t="s">
        <v>7</v>
      </c>
      <c r="C86" s="1">
        <v>38</v>
      </c>
      <c r="D86" s="1" t="s">
        <v>45</v>
      </c>
      <c r="E86" s="1" t="s">
        <v>106</v>
      </c>
      <c r="F86" s="1">
        <v>75000</v>
      </c>
      <c r="G86" s="1" t="s">
        <v>24</v>
      </c>
      <c r="H86" s="3">
        <v>40949</v>
      </c>
    </row>
    <row r="87" spans="2:8" ht="15" customHeight="1" x14ac:dyDescent="0.3">
      <c r="B87" s="1" t="s">
        <v>46</v>
      </c>
      <c r="C87" s="1">
        <v>50</v>
      </c>
      <c r="D87" s="1" t="s">
        <v>48</v>
      </c>
      <c r="E87" s="1" t="s">
        <v>105</v>
      </c>
      <c r="F87" s="1">
        <v>92000</v>
      </c>
      <c r="G87" s="1" t="s">
        <v>25</v>
      </c>
      <c r="H87" s="3">
        <v>39512</v>
      </c>
    </row>
    <row r="88" spans="2:8" ht="15" customHeight="1" x14ac:dyDescent="0.3">
      <c r="B88" s="1" t="s">
        <v>9</v>
      </c>
      <c r="C88" s="1">
        <v>35</v>
      </c>
      <c r="D88" s="1" t="s">
        <v>43</v>
      </c>
      <c r="E88" s="1" t="s">
        <v>107</v>
      </c>
      <c r="F88" s="1">
        <v>60000</v>
      </c>
      <c r="G88" s="1" t="s">
        <v>23</v>
      </c>
      <c r="H88" s="3">
        <v>42114</v>
      </c>
    </row>
    <row r="89" spans="2:8" ht="15" customHeight="1" x14ac:dyDescent="0.3">
      <c r="B89" s="1" t="s">
        <v>10</v>
      </c>
      <c r="C89" s="1">
        <v>40</v>
      </c>
      <c r="D89" s="1" t="s">
        <v>49</v>
      </c>
      <c r="E89" s="1" t="s">
        <v>105</v>
      </c>
      <c r="F89" s="1">
        <v>87000</v>
      </c>
      <c r="G89" s="1" t="s">
        <v>22</v>
      </c>
      <c r="H89" s="3">
        <v>40693</v>
      </c>
    </row>
    <row r="90" spans="2:8" ht="15" customHeight="1" x14ac:dyDescent="0.3">
      <c r="B90" s="1" t="s">
        <v>11</v>
      </c>
      <c r="C90" s="1">
        <v>45</v>
      </c>
      <c r="D90" s="1" t="s">
        <v>45</v>
      </c>
      <c r="E90" s="1" t="s">
        <v>105</v>
      </c>
      <c r="F90" s="1">
        <v>90000</v>
      </c>
      <c r="G90" s="1" t="s">
        <v>24</v>
      </c>
      <c r="H90" s="3">
        <v>39979</v>
      </c>
    </row>
    <row r="91" spans="2:8" ht="15" customHeight="1" x14ac:dyDescent="0.3">
      <c r="B91" s="1" t="s">
        <v>12</v>
      </c>
      <c r="C91" s="1">
        <v>37</v>
      </c>
      <c r="D91" s="1" t="s">
        <v>48</v>
      </c>
      <c r="E91" s="1" t="s">
        <v>106</v>
      </c>
      <c r="F91" s="1">
        <v>70000</v>
      </c>
      <c r="G91" s="1" t="s">
        <v>25</v>
      </c>
      <c r="H91" s="3">
        <v>41456</v>
      </c>
    </row>
    <row r="92" spans="2:8" ht="15" customHeight="1" x14ac:dyDescent="0.3">
      <c r="B92" s="1" t="s">
        <v>13</v>
      </c>
      <c r="C92" s="1">
        <v>42</v>
      </c>
      <c r="D92" s="1" t="s">
        <v>49</v>
      </c>
      <c r="E92" s="1" t="s">
        <v>106</v>
      </c>
      <c r="F92" s="1">
        <v>72000</v>
      </c>
      <c r="G92" s="1" t="s">
        <v>23</v>
      </c>
      <c r="H92" s="3">
        <v>41110</v>
      </c>
    </row>
    <row r="93" spans="2:8" ht="15" customHeight="1" x14ac:dyDescent="0.3">
      <c r="B93" s="1" t="s">
        <v>14</v>
      </c>
      <c r="C93" s="1">
        <v>48</v>
      </c>
      <c r="D93" s="1" t="s">
        <v>43</v>
      </c>
      <c r="E93" s="1" t="s">
        <v>105</v>
      </c>
      <c r="F93" s="1">
        <v>88000</v>
      </c>
      <c r="G93" s="1" t="s">
        <v>22</v>
      </c>
      <c r="H93" s="3">
        <v>39309</v>
      </c>
    </row>
    <row r="94" spans="2:8" ht="15" customHeight="1" x14ac:dyDescent="0.3">
      <c r="B94" s="1" t="s">
        <v>15</v>
      </c>
      <c r="C94" s="1">
        <v>36</v>
      </c>
      <c r="D94" s="1" t="s">
        <v>45</v>
      </c>
      <c r="E94" s="1" t="s">
        <v>107</v>
      </c>
      <c r="F94" s="1">
        <v>65000</v>
      </c>
      <c r="G94" s="1" t="s">
        <v>24</v>
      </c>
      <c r="H94" s="3">
        <v>42618</v>
      </c>
    </row>
    <row r="95" spans="2:8" ht="15" customHeight="1" x14ac:dyDescent="0.3">
      <c r="B95" s="60" t="s">
        <v>16</v>
      </c>
      <c r="C95" s="1">
        <v>39</v>
      </c>
      <c r="D95" s="1" t="s">
        <v>48</v>
      </c>
      <c r="E95" s="1" t="s">
        <v>107</v>
      </c>
      <c r="F95" s="1">
        <v>68000</v>
      </c>
      <c r="G95" s="1" t="s">
        <v>25</v>
      </c>
      <c r="H95" s="3">
        <v>41927</v>
      </c>
    </row>
    <row r="96" spans="2:8" ht="15" customHeight="1" x14ac:dyDescent="0.3">
      <c r="B96" s="60" t="s">
        <v>17</v>
      </c>
      <c r="C96" s="1">
        <v>44</v>
      </c>
      <c r="D96" s="1" t="s">
        <v>49</v>
      </c>
      <c r="E96" s="1" t="s">
        <v>105</v>
      </c>
      <c r="F96" s="1">
        <v>89000</v>
      </c>
      <c r="G96" s="1" t="s">
        <v>23</v>
      </c>
      <c r="H96" s="3">
        <v>40492</v>
      </c>
    </row>
    <row r="98" spans="2:8" ht="15" customHeight="1" x14ac:dyDescent="0.3">
      <c r="B98" s="62" t="s">
        <v>114</v>
      </c>
      <c r="C98" s="62"/>
      <c r="D98" s="62"/>
      <c r="E98" s="62"/>
      <c r="F98" s="62"/>
      <c r="G98" s="62"/>
      <c r="H98" s="62"/>
    </row>
    <row r="100" spans="2:8" ht="15" customHeight="1" x14ac:dyDescent="0.3">
      <c r="B100" s="4" t="s">
        <v>102</v>
      </c>
      <c r="C100" s="4" t="s">
        <v>1</v>
      </c>
      <c r="D100" s="4" t="s">
        <v>2</v>
      </c>
      <c r="E100" s="4" t="s">
        <v>103</v>
      </c>
      <c r="F100" s="4" t="s">
        <v>64</v>
      </c>
      <c r="G100" s="4" t="s">
        <v>3</v>
      </c>
      <c r="H100" s="4" t="s">
        <v>104</v>
      </c>
    </row>
    <row r="101" spans="2:8" ht="15" customHeight="1" x14ac:dyDescent="0.3">
      <c r="B101" s="1" t="s">
        <v>6</v>
      </c>
      <c r="C101" s="1">
        <v>45</v>
      </c>
      <c r="D101" s="1" t="s">
        <v>43</v>
      </c>
      <c r="E101" s="1" t="s">
        <v>105</v>
      </c>
      <c r="F101" s="1">
        <v>85000</v>
      </c>
      <c r="G101" s="1" t="s">
        <v>22</v>
      </c>
      <c r="H101" s="3">
        <v>40193</v>
      </c>
    </row>
    <row r="102" spans="2:8" ht="15" customHeight="1" x14ac:dyDescent="0.3">
      <c r="B102" s="1" t="s">
        <v>7</v>
      </c>
      <c r="C102" s="1">
        <v>38</v>
      </c>
      <c r="D102" s="1" t="s">
        <v>45</v>
      </c>
      <c r="E102" s="1" t="s">
        <v>106</v>
      </c>
      <c r="F102" s="1">
        <v>75000</v>
      </c>
      <c r="G102" s="1" t="s">
        <v>24</v>
      </c>
      <c r="H102" s="3">
        <v>40949</v>
      </c>
    </row>
    <row r="103" spans="2:8" ht="15" customHeight="1" x14ac:dyDescent="0.3">
      <c r="B103" s="1" t="s">
        <v>46</v>
      </c>
      <c r="C103" s="1">
        <v>50</v>
      </c>
      <c r="D103" s="1" t="s">
        <v>48</v>
      </c>
      <c r="E103" s="1" t="s">
        <v>105</v>
      </c>
      <c r="F103" s="1">
        <v>92000</v>
      </c>
      <c r="G103" s="1" t="s">
        <v>25</v>
      </c>
      <c r="H103" s="3">
        <v>39512</v>
      </c>
    </row>
    <row r="104" spans="2:8" ht="15" customHeight="1" x14ac:dyDescent="0.3">
      <c r="B104" s="1" t="s">
        <v>9</v>
      </c>
      <c r="C104" s="1">
        <v>35</v>
      </c>
      <c r="D104" s="1" t="s">
        <v>43</v>
      </c>
      <c r="E104" s="1" t="s">
        <v>107</v>
      </c>
      <c r="F104" s="1">
        <v>60000</v>
      </c>
      <c r="G104" s="1" t="s">
        <v>23</v>
      </c>
      <c r="H104" s="3">
        <v>42114</v>
      </c>
    </row>
    <row r="105" spans="2:8" ht="15" customHeight="1" x14ac:dyDescent="0.3">
      <c r="B105" s="1" t="s">
        <v>10</v>
      </c>
      <c r="C105" s="1">
        <v>40</v>
      </c>
      <c r="D105" s="1" t="s">
        <v>49</v>
      </c>
      <c r="E105" s="1" t="s">
        <v>105</v>
      </c>
      <c r="F105" s="1">
        <v>87000</v>
      </c>
      <c r="G105" s="1" t="s">
        <v>22</v>
      </c>
      <c r="H105" s="3">
        <v>40693</v>
      </c>
    </row>
    <row r="106" spans="2:8" ht="15" customHeight="1" x14ac:dyDescent="0.3">
      <c r="B106" s="1" t="s">
        <v>11</v>
      </c>
      <c r="C106" s="1">
        <v>45</v>
      </c>
      <c r="D106" s="1" t="s">
        <v>45</v>
      </c>
      <c r="E106" s="1" t="s">
        <v>105</v>
      </c>
      <c r="F106" s="1">
        <v>90000</v>
      </c>
      <c r="G106" s="1" t="s">
        <v>24</v>
      </c>
      <c r="H106" s="3">
        <v>39979</v>
      </c>
    </row>
    <row r="107" spans="2:8" ht="15" customHeight="1" x14ac:dyDescent="0.3">
      <c r="B107" s="1" t="s">
        <v>12</v>
      </c>
      <c r="C107" s="1">
        <v>37</v>
      </c>
      <c r="D107" s="1" t="s">
        <v>48</v>
      </c>
      <c r="E107" s="1" t="s">
        <v>106</v>
      </c>
      <c r="F107" s="1">
        <v>70000</v>
      </c>
      <c r="G107" s="1" t="s">
        <v>25</v>
      </c>
      <c r="H107" s="3">
        <v>41456</v>
      </c>
    </row>
    <row r="108" spans="2:8" ht="15" customHeight="1" x14ac:dyDescent="0.3">
      <c r="B108" s="1" t="s">
        <v>13</v>
      </c>
      <c r="C108" s="1">
        <v>42</v>
      </c>
      <c r="D108" s="1" t="s">
        <v>49</v>
      </c>
      <c r="E108" s="1" t="s">
        <v>106</v>
      </c>
      <c r="F108" s="1">
        <v>72000</v>
      </c>
      <c r="G108" s="1" t="s">
        <v>23</v>
      </c>
      <c r="H108" s="3">
        <v>41110</v>
      </c>
    </row>
    <row r="109" spans="2:8" ht="15" customHeight="1" x14ac:dyDescent="0.3">
      <c r="B109" s="1" t="s">
        <v>14</v>
      </c>
      <c r="C109" s="1">
        <v>48</v>
      </c>
      <c r="D109" s="1" t="s">
        <v>43</v>
      </c>
      <c r="E109" s="1" t="s">
        <v>105</v>
      </c>
      <c r="F109" s="1">
        <v>88000</v>
      </c>
      <c r="G109" s="1" t="s">
        <v>22</v>
      </c>
      <c r="H109" s="3">
        <v>39309</v>
      </c>
    </row>
    <row r="110" spans="2:8" ht="15" customHeight="1" x14ac:dyDescent="0.3">
      <c r="B110" s="1" t="s">
        <v>15</v>
      </c>
      <c r="C110" s="1">
        <v>36</v>
      </c>
      <c r="D110" s="1" t="s">
        <v>45</v>
      </c>
      <c r="E110" s="1" t="s">
        <v>107</v>
      </c>
      <c r="F110" s="1">
        <v>65000</v>
      </c>
      <c r="G110" s="1" t="s">
        <v>24</v>
      </c>
      <c r="H110" s="3">
        <v>42618</v>
      </c>
    </row>
    <row r="111" spans="2:8" ht="15" customHeight="1" x14ac:dyDescent="0.3">
      <c r="B111" s="60" t="s">
        <v>16</v>
      </c>
      <c r="C111" s="1">
        <v>39</v>
      </c>
      <c r="D111" s="1" t="s">
        <v>48</v>
      </c>
      <c r="E111" s="1" t="s">
        <v>107</v>
      </c>
      <c r="F111" s="1">
        <v>68000</v>
      </c>
      <c r="G111" s="1" t="s">
        <v>25</v>
      </c>
      <c r="H111" s="3">
        <v>41927</v>
      </c>
    </row>
    <row r="112" spans="2:8" ht="15" customHeight="1" x14ac:dyDescent="0.3">
      <c r="B112" s="60" t="s">
        <v>17</v>
      </c>
      <c r="C112" s="1">
        <v>44</v>
      </c>
      <c r="D112" s="1" t="s">
        <v>49</v>
      </c>
      <c r="E112" s="1" t="s">
        <v>105</v>
      </c>
      <c r="F112" s="1">
        <v>89000</v>
      </c>
      <c r="G112" s="1" t="s">
        <v>23</v>
      </c>
      <c r="H112" s="3">
        <v>40492</v>
      </c>
    </row>
    <row r="114" spans="2:8" ht="15" customHeight="1" x14ac:dyDescent="0.3">
      <c r="B114" s="62" t="s">
        <v>115</v>
      </c>
      <c r="C114" s="62"/>
      <c r="D114" s="62"/>
      <c r="E114" s="62"/>
      <c r="F114" s="62"/>
      <c r="G114" s="62"/>
      <c r="H114" s="62"/>
    </row>
    <row r="116" spans="2:8" ht="15" customHeight="1" x14ac:dyDescent="0.3">
      <c r="B116" s="4" t="s">
        <v>102</v>
      </c>
      <c r="C116" s="4" t="s">
        <v>1</v>
      </c>
      <c r="D116" s="4" t="s">
        <v>2</v>
      </c>
      <c r="E116" s="4" t="s">
        <v>103</v>
      </c>
      <c r="F116" s="4" t="s">
        <v>64</v>
      </c>
      <c r="G116" s="4" t="s">
        <v>3</v>
      </c>
      <c r="H116" s="4" t="s">
        <v>104</v>
      </c>
    </row>
    <row r="117" spans="2:8" ht="15" customHeight="1" x14ac:dyDescent="0.3">
      <c r="B117" s="1" t="s">
        <v>6</v>
      </c>
      <c r="C117" s="1">
        <v>45</v>
      </c>
      <c r="D117" s="1" t="s">
        <v>43</v>
      </c>
      <c r="E117" s="1" t="s">
        <v>105</v>
      </c>
      <c r="F117" s="1">
        <v>85000</v>
      </c>
      <c r="G117" s="1" t="s">
        <v>22</v>
      </c>
      <c r="H117" s="3">
        <v>40193</v>
      </c>
    </row>
    <row r="118" spans="2:8" ht="15" customHeight="1" x14ac:dyDescent="0.3">
      <c r="B118" s="1" t="s">
        <v>7</v>
      </c>
      <c r="C118" s="1">
        <v>38</v>
      </c>
      <c r="D118" s="1" t="s">
        <v>45</v>
      </c>
      <c r="E118" s="1" t="s">
        <v>106</v>
      </c>
      <c r="F118" s="1">
        <v>75000</v>
      </c>
      <c r="G118" s="1" t="s">
        <v>24</v>
      </c>
      <c r="H118" s="3">
        <v>40949</v>
      </c>
    </row>
    <row r="119" spans="2:8" ht="15" customHeight="1" x14ac:dyDescent="0.3">
      <c r="B119" s="1" t="s">
        <v>46</v>
      </c>
      <c r="C119" s="1">
        <v>50</v>
      </c>
      <c r="D119" s="1" t="s">
        <v>48</v>
      </c>
      <c r="E119" s="1" t="s">
        <v>105</v>
      </c>
      <c r="F119" s="1">
        <v>92000</v>
      </c>
      <c r="G119" s="1" t="s">
        <v>25</v>
      </c>
      <c r="H119" s="3">
        <v>39512</v>
      </c>
    </row>
    <row r="120" spans="2:8" ht="15" customHeight="1" x14ac:dyDescent="0.3">
      <c r="B120" s="1" t="s">
        <v>9</v>
      </c>
      <c r="C120" s="1">
        <v>35</v>
      </c>
      <c r="D120" s="1" t="s">
        <v>43</v>
      </c>
      <c r="E120" s="1" t="s">
        <v>107</v>
      </c>
      <c r="F120" s="1">
        <v>60000</v>
      </c>
      <c r="G120" s="1" t="s">
        <v>23</v>
      </c>
      <c r="H120" s="3">
        <v>42114</v>
      </c>
    </row>
    <row r="121" spans="2:8" ht="15" customHeight="1" x14ac:dyDescent="0.3">
      <c r="B121" s="1" t="s">
        <v>10</v>
      </c>
      <c r="C121" s="1">
        <v>40</v>
      </c>
      <c r="D121" s="1" t="s">
        <v>49</v>
      </c>
      <c r="E121" s="1" t="s">
        <v>105</v>
      </c>
      <c r="F121" s="1">
        <v>87000</v>
      </c>
      <c r="G121" s="1" t="s">
        <v>22</v>
      </c>
      <c r="H121" s="3">
        <v>40693</v>
      </c>
    </row>
    <row r="122" spans="2:8" ht="15" customHeight="1" x14ac:dyDescent="0.3">
      <c r="B122" s="1" t="s">
        <v>11</v>
      </c>
      <c r="C122" s="1">
        <v>45</v>
      </c>
      <c r="D122" s="1" t="s">
        <v>45</v>
      </c>
      <c r="E122" s="1" t="s">
        <v>105</v>
      </c>
      <c r="F122" s="1">
        <v>90000</v>
      </c>
      <c r="G122" s="1" t="s">
        <v>24</v>
      </c>
      <c r="H122" s="3">
        <v>39979</v>
      </c>
    </row>
    <row r="123" spans="2:8" ht="15" customHeight="1" x14ac:dyDescent="0.3">
      <c r="B123" s="1" t="s">
        <v>12</v>
      </c>
      <c r="C123" s="1">
        <v>37</v>
      </c>
      <c r="D123" s="1" t="s">
        <v>48</v>
      </c>
      <c r="E123" s="1" t="s">
        <v>106</v>
      </c>
      <c r="F123" s="1">
        <v>70000</v>
      </c>
      <c r="G123" s="1" t="s">
        <v>25</v>
      </c>
      <c r="H123" s="3">
        <v>41456</v>
      </c>
    </row>
    <row r="124" spans="2:8" ht="15" customHeight="1" x14ac:dyDescent="0.3">
      <c r="B124" s="1" t="s">
        <v>13</v>
      </c>
      <c r="C124" s="1">
        <v>42</v>
      </c>
      <c r="D124" s="1" t="s">
        <v>49</v>
      </c>
      <c r="E124" s="1" t="s">
        <v>106</v>
      </c>
      <c r="F124" s="1">
        <v>72000</v>
      </c>
      <c r="G124" s="1" t="s">
        <v>23</v>
      </c>
      <c r="H124" s="3">
        <v>41110</v>
      </c>
    </row>
    <row r="125" spans="2:8" ht="15" customHeight="1" x14ac:dyDescent="0.3">
      <c r="B125" s="1" t="s">
        <v>14</v>
      </c>
      <c r="C125" s="1">
        <v>48</v>
      </c>
      <c r="D125" s="1" t="s">
        <v>43</v>
      </c>
      <c r="E125" s="1" t="s">
        <v>105</v>
      </c>
      <c r="F125" s="1">
        <v>88000</v>
      </c>
      <c r="G125" s="1" t="s">
        <v>22</v>
      </c>
      <c r="H125" s="3">
        <v>39309</v>
      </c>
    </row>
    <row r="126" spans="2:8" ht="15" customHeight="1" x14ac:dyDescent="0.3">
      <c r="B126" s="1" t="s">
        <v>15</v>
      </c>
      <c r="C126" s="1">
        <v>36</v>
      </c>
      <c r="D126" s="1" t="s">
        <v>45</v>
      </c>
      <c r="E126" s="1" t="s">
        <v>107</v>
      </c>
      <c r="F126" s="1">
        <v>65000</v>
      </c>
      <c r="G126" s="1" t="s">
        <v>24</v>
      </c>
      <c r="H126" s="3">
        <v>42618</v>
      </c>
    </row>
    <row r="127" spans="2:8" ht="15" customHeight="1" x14ac:dyDescent="0.3">
      <c r="B127" s="60" t="s">
        <v>16</v>
      </c>
      <c r="C127" s="1">
        <v>39</v>
      </c>
      <c r="D127" s="1" t="s">
        <v>48</v>
      </c>
      <c r="E127" s="1" t="s">
        <v>107</v>
      </c>
      <c r="F127" s="1">
        <v>68000</v>
      </c>
      <c r="G127" s="1" t="s">
        <v>25</v>
      </c>
      <c r="H127" s="3">
        <v>41927</v>
      </c>
    </row>
    <row r="128" spans="2:8" ht="15" customHeight="1" x14ac:dyDescent="0.3">
      <c r="B128" s="60" t="s">
        <v>17</v>
      </c>
      <c r="C128" s="1">
        <v>44</v>
      </c>
      <c r="D128" s="1" t="s">
        <v>49</v>
      </c>
      <c r="E128" s="1" t="s">
        <v>105</v>
      </c>
      <c r="F128" s="1">
        <v>89000</v>
      </c>
      <c r="G128" s="1" t="s">
        <v>23</v>
      </c>
      <c r="H128" s="3">
        <v>40492</v>
      </c>
    </row>
    <row r="130" spans="2:8" ht="15" customHeight="1" x14ac:dyDescent="0.3">
      <c r="B130" s="62" t="s">
        <v>116</v>
      </c>
      <c r="C130" s="62"/>
      <c r="D130" s="62"/>
      <c r="E130" s="62"/>
      <c r="F130" s="62"/>
      <c r="G130" s="62"/>
      <c r="H130" s="62"/>
    </row>
    <row r="132" spans="2:8" ht="15" customHeight="1" x14ac:dyDescent="0.3">
      <c r="B132" s="4" t="s">
        <v>102</v>
      </c>
      <c r="C132" s="4" t="s">
        <v>1</v>
      </c>
      <c r="D132" s="4" t="s">
        <v>2</v>
      </c>
      <c r="E132" s="4" t="s">
        <v>103</v>
      </c>
      <c r="F132" s="4" t="s">
        <v>64</v>
      </c>
      <c r="G132" s="4" t="s">
        <v>3</v>
      </c>
      <c r="H132" s="4" t="s">
        <v>104</v>
      </c>
    </row>
    <row r="133" spans="2:8" ht="15" customHeight="1" x14ac:dyDescent="0.3">
      <c r="B133" s="1" t="s">
        <v>6</v>
      </c>
      <c r="C133" s="1">
        <v>45</v>
      </c>
      <c r="D133" s="1" t="s">
        <v>43</v>
      </c>
      <c r="E133" s="1" t="s">
        <v>105</v>
      </c>
      <c r="F133" s="1">
        <v>85000</v>
      </c>
      <c r="G133" s="1" t="s">
        <v>22</v>
      </c>
      <c r="H133" s="3">
        <v>40193</v>
      </c>
    </row>
    <row r="134" spans="2:8" ht="15" customHeight="1" x14ac:dyDescent="0.3">
      <c r="B134" s="1" t="s">
        <v>7</v>
      </c>
      <c r="C134" s="1">
        <v>38</v>
      </c>
      <c r="D134" s="1" t="s">
        <v>45</v>
      </c>
      <c r="E134" s="1" t="s">
        <v>106</v>
      </c>
      <c r="F134" s="1">
        <v>75000</v>
      </c>
      <c r="G134" s="1" t="s">
        <v>24</v>
      </c>
      <c r="H134" s="3">
        <v>40949</v>
      </c>
    </row>
    <row r="135" spans="2:8" ht="15" customHeight="1" x14ac:dyDescent="0.3">
      <c r="B135" s="1" t="s">
        <v>46</v>
      </c>
      <c r="C135" s="1">
        <v>50</v>
      </c>
      <c r="D135" s="1" t="s">
        <v>48</v>
      </c>
      <c r="E135" s="1" t="s">
        <v>105</v>
      </c>
      <c r="F135" s="1">
        <v>92000</v>
      </c>
      <c r="G135" s="1" t="s">
        <v>25</v>
      </c>
      <c r="H135" s="3">
        <v>39512</v>
      </c>
    </row>
    <row r="136" spans="2:8" ht="15" customHeight="1" x14ac:dyDescent="0.3">
      <c r="B136" s="1" t="s">
        <v>9</v>
      </c>
      <c r="C136" s="1">
        <v>35</v>
      </c>
      <c r="D136" s="1" t="s">
        <v>43</v>
      </c>
      <c r="E136" s="1" t="s">
        <v>107</v>
      </c>
      <c r="F136" s="1">
        <v>60000</v>
      </c>
      <c r="G136" s="1" t="s">
        <v>23</v>
      </c>
      <c r="H136" s="3">
        <v>42114</v>
      </c>
    </row>
    <row r="137" spans="2:8" ht="15" customHeight="1" x14ac:dyDescent="0.3">
      <c r="B137" s="1" t="s">
        <v>10</v>
      </c>
      <c r="C137" s="1">
        <v>40</v>
      </c>
      <c r="D137" s="1" t="s">
        <v>49</v>
      </c>
      <c r="E137" s="1" t="s">
        <v>105</v>
      </c>
      <c r="F137" s="1">
        <v>87000</v>
      </c>
      <c r="G137" s="1" t="s">
        <v>22</v>
      </c>
      <c r="H137" s="3">
        <v>40693</v>
      </c>
    </row>
    <row r="138" spans="2:8" ht="15" customHeight="1" x14ac:dyDescent="0.3">
      <c r="B138" s="1" t="s">
        <v>11</v>
      </c>
      <c r="C138" s="1">
        <v>45</v>
      </c>
      <c r="D138" s="1" t="s">
        <v>45</v>
      </c>
      <c r="E138" s="1" t="s">
        <v>105</v>
      </c>
      <c r="F138" s="1">
        <v>90000</v>
      </c>
      <c r="G138" s="1" t="s">
        <v>24</v>
      </c>
      <c r="H138" s="3">
        <v>39979</v>
      </c>
    </row>
    <row r="139" spans="2:8" ht="15" customHeight="1" x14ac:dyDescent="0.3">
      <c r="B139" s="1" t="s">
        <v>12</v>
      </c>
      <c r="C139" s="1">
        <v>37</v>
      </c>
      <c r="D139" s="1" t="s">
        <v>48</v>
      </c>
      <c r="E139" s="1" t="s">
        <v>106</v>
      </c>
      <c r="F139" s="1">
        <v>70000</v>
      </c>
      <c r="G139" s="1" t="s">
        <v>25</v>
      </c>
      <c r="H139" s="3">
        <v>41456</v>
      </c>
    </row>
    <row r="140" spans="2:8" ht="15" customHeight="1" x14ac:dyDescent="0.3">
      <c r="B140" s="1" t="s">
        <v>13</v>
      </c>
      <c r="C140" s="1">
        <v>42</v>
      </c>
      <c r="D140" s="1" t="s">
        <v>49</v>
      </c>
      <c r="E140" s="1" t="s">
        <v>106</v>
      </c>
      <c r="F140" s="1">
        <v>72000</v>
      </c>
      <c r="G140" s="1" t="s">
        <v>23</v>
      </c>
      <c r="H140" s="3">
        <v>41110</v>
      </c>
    </row>
    <row r="141" spans="2:8" ht="15" customHeight="1" x14ac:dyDescent="0.3">
      <c r="B141" s="1" t="s">
        <v>14</v>
      </c>
      <c r="C141" s="1">
        <v>48</v>
      </c>
      <c r="D141" s="1" t="s">
        <v>43</v>
      </c>
      <c r="E141" s="1" t="s">
        <v>105</v>
      </c>
      <c r="F141" s="1">
        <v>88000</v>
      </c>
      <c r="G141" s="1" t="s">
        <v>22</v>
      </c>
      <c r="H141" s="3">
        <v>39309</v>
      </c>
    </row>
    <row r="142" spans="2:8" ht="15" customHeight="1" x14ac:dyDescent="0.3">
      <c r="B142" s="1" t="s">
        <v>15</v>
      </c>
      <c r="C142" s="1">
        <v>36</v>
      </c>
      <c r="D142" s="1" t="s">
        <v>45</v>
      </c>
      <c r="E142" s="1" t="s">
        <v>107</v>
      </c>
      <c r="F142" s="1">
        <v>65000</v>
      </c>
      <c r="G142" s="1" t="s">
        <v>24</v>
      </c>
      <c r="H142" s="3">
        <v>42618</v>
      </c>
    </row>
    <row r="143" spans="2:8" ht="15" customHeight="1" x14ac:dyDescent="0.3">
      <c r="B143" s="60" t="s">
        <v>16</v>
      </c>
      <c r="C143" s="1">
        <v>39</v>
      </c>
      <c r="D143" s="1" t="s">
        <v>48</v>
      </c>
      <c r="E143" s="1" t="s">
        <v>107</v>
      </c>
      <c r="F143" s="1">
        <v>68000</v>
      </c>
      <c r="G143" s="1" t="s">
        <v>25</v>
      </c>
      <c r="H143" s="3">
        <v>41927</v>
      </c>
    </row>
    <row r="144" spans="2:8" ht="15" customHeight="1" x14ac:dyDescent="0.3">
      <c r="B144" s="60" t="s">
        <v>17</v>
      </c>
      <c r="C144" s="1">
        <v>44</v>
      </c>
      <c r="D144" s="1" t="s">
        <v>49</v>
      </c>
      <c r="E144" s="1" t="s">
        <v>105</v>
      </c>
      <c r="F144" s="1">
        <v>89000</v>
      </c>
      <c r="G144" s="1" t="s">
        <v>23</v>
      </c>
      <c r="H144" s="3">
        <v>40492</v>
      </c>
    </row>
    <row r="146" spans="2:8" ht="15" customHeight="1" x14ac:dyDescent="0.3">
      <c r="B146" s="62" t="s">
        <v>117</v>
      </c>
      <c r="C146" s="62"/>
      <c r="D146" s="62"/>
      <c r="E146" s="62"/>
      <c r="F146" s="62"/>
      <c r="G146" s="62"/>
      <c r="H146" s="62"/>
    </row>
    <row r="148" spans="2:8" ht="15" customHeight="1" x14ac:dyDescent="0.3">
      <c r="B148" s="4" t="s">
        <v>102</v>
      </c>
      <c r="C148" s="4" t="s">
        <v>1</v>
      </c>
      <c r="D148" s="4" t="s">
        <v>2</v>
      </c>
      <c r="E148" s="4" t="s">
        <v>103</v>
      </c>
      <c r="F148" s="4" t="s">
        <v>64</v>
      </c>
      <c r="G148" s="4" t="s">
        <v>3</v>
      </c>
      <c r="H148" s="4" t="s">
        <v>104</v>
      </c>
    </row>
    <row r="149" spans="2:8" ht="15" customHeight="1" x14ac:dyDescent="0.3">
      <c r="B149" s="1" t="s">
        <v>6</v>
      </c>
      <c r="C149" s="1">
        <v>45</v>
      </c>
      <c r="D149" s="1" t="s">
        <v>43</v>
      </c>
      <c r="E149" s="1" t="s">
        <v>105</v>
      </c>
      <c r="F149" s="1">
        <v>85000</v>
      </c>
      <c r="G149" s="1" t="s">
        <v>22</v>
      </c>
      <c r="H149" s="3">
        <v>40193</v>
      </c>
    </row>
    <row r="150" spans="2:8" ht="15" customHeight="1" x14ac:dyDescent="0.3">
      <c r="B150" s="1" t="s">
        <v>7</v>
      </c>
      <c r="C150" s="1">
        <v>38</v>
      </c>
      <c r="D150" s="1" t="s">
        <v>45</v>
      </c>
      <c r="E150" s="1" t="s">
        <v>106</v>
      </c>
      <c r="F150" s="1">
        <v>75000</v>
      </c>
      <c r="G150" s="1" t="s">
        <v>24</v>
      </c>
      <c r="H150" s="3">
        <v>40949</v>
      </c>
    </row>
    <row r="151" spans="2:8" ht="15" customHeight="1" x14ac:dyDescent="0.3">
      <c r="B151" s="1" t="s">
        <v>46</v>
      </c>
      <c r="C151" s="1">
        <v>50</v>
      </c>
      <c r="D151" s="1" t="s">
        <v>48</v>
      </c>
      <c r="E151" s="1" t="s">
        <v>105</v>
      </c>
      <c r="F151" s="1">
        <v>92000</v>
      </c>
      <c r="G151" s="1" t="s">
        <v>25</v>
      </c>
      <c r="H151" s="3">
        <v>39512</v>
      </c>
    </row>
    <row r="152" spans="2:8" ht="15" customHeight="1" x14ac:dyDescent="0.3">
      <c r="B152" s="1" t="s">
        <v>9</v>
      </c>
      <c r="C152" s="1">
        <v>35</v>
      </c>
      <c r="D152" s="1" t="s">
        <v>43</v>
      </c>
      <c r="E152" s="1" t="s">
        <v>107</v>
      </c>
      <c r="F152" s="1">
        <v>60000</v>
      </c>
      <c r="G152" s="1" t="s">
        <v>23</v>
      </c>
      <c r="H152" s="3">
        <v>42114</v>
      </c>
    </row>
    <row r="153" spans="2:8" ht="15" customHeight="1" x14ac:dyDescent="0.3">
      <c r="B153" s="1" t="s">
        <v>10</v>
      </c>
      <c r="C153" s="1">
        <v>40</v>
      </c>
      <c r="D153" s="1" t="s">
        <v>49</v>
      </c>
      <c r="E153" s="1" t="s">
        <v>105</v>
      </c>
      <c r="F153" s="1">
        <v>87000</v>
      </c>
      <c r="G153" s="1" t="s">
        <v>22</v>
      </c>
      <c r="H153" s="3">
        <v>40693</v>
      </c>
    </row>
    <row r="154" spans="2:8" ht="15" customHeight="1" x14ac:dyDescent="0.3">
      <c r="B154" s="1" t="s">
        <v>11</v>
      </c>
      <c r="C154" s="1">
        <v>45</v>
      </c>
      <c r="D154" s="1" t="s">
        <v>45</v>
      </c>
      <c r="E154" s="1" t="s">
        <v>105</v>
      </c>
      <c r="F154" s="1">
        <v>90000</v>
      </c>
      <c r="G154" s="1" t="s">
        <v>24</v>
      </c>
      <c r="H154" s="3">
        <v>39979</v>
      </c>
    </row>
    <row r="155" spans="2:8" ht="15" customHeight="1" x14ac:dyDescent="0.3">
      <c r="B155" s="1" t="s">
        <v>12</v>
      </c>
      <c r="C155" s="1">
        <v>37</v>
      </c>
      <c r="D155" s="1" t="s">
        <v>48</v>
      </c>
      <c r="E155" s="1" t="s">
        <v>106</v>
      </c>
      <c r="F155" s="1">
        <v>70000</v>
      </c>
      <c r="G155" s="1" t="s">
        <v>25</v>
      </c>
      <c r="H155" s="3">
        <v>41456</v>
      </c>
    </row>
    <row r="156" spans="2:8" ht="15" customHeight="1" x14ac:dyDescent="0.3">
      <c r="B156" s="1" t="s">
        <v>13</v>
      </c>
      <c r="C156" s="1">
        <v>42</v>
      </c>
      <c r="D156" s="1" t="s">
        <v>49</v>
      </c>
      <c r="E156" s="1" t="s">
        <v>106</v>
      </c>
      <c r="F156" s="1">
        <v>72000</v>
      </c>
      <c r="G156" s="1" t="s">
        <v>23</v>
      </c>
      <c r="H156" s="3">
        <v>41110</v>
      </c>
    </row>
    <row r="157" spans="2:8" ht="15" customHeight="1" x14ac:dyDescent="0.3">
      <c r="B157" s="1" t="s">
        <v>14</v>
      </c>
      <c r="C157" s="1">
        <v>48</v>
      </c>
      <c r="D157" s="1" t="s">
        <v>43</v>
      </c>
      <c r="E157" s="1" t="s">
        <v>105</v>
      </c>
      <c r="F157" s="1">
        <v>88000</v>
      </c>
      <c r="G157" s="1" t="s">
        <v>22</v>
      </c>
      <c r="H157" s="3">
        <v>39309</v>
      </c>
    </row>
    <row r="158" spans="2:8" ht="15" customHeight="1" x14ac:dyDescent="0.3">
      <c r="B158" s="1" t="s">
        <v>15</v>
      </c>
      <c r="C158" s="1">
        <v>36</v>
      </c>
      <c r="D158" s="1" t="s">
        <v>45</v>
      </c>
      <c r="E158" s="1" t="s">
        <v>107</v>
      </c>
      <c r="F158" s="1">
        <v>65000</v>
      </c>
      <c r="G158" s="1" t="s">
        <v>24</v>
      </c>
      <c r="H158" s="3">
        <v>42618</v>
      </c>
    </row>
    <row r="159" spans="2:8" ht="15" customHeight="1" x14ac:dyDescent="0.3">
      <c r="B159" s="60" t="s">
        <v>16</v>
      </c>
      <c r="C159" s="1">
        <v>39</v>
      </c>
      <c r="D159" s="1" t="s">
        <v>48</v>
      </c>
      <c r="E159" s="1" t="s">
        <v>107</v>
      </c>
      <c r="F159" s="1">
        <v>68000</v>
      </c>
      <c r="G159" s="1" t="s">
        <v>25</v>
      </c>
      <c r="H159" s="3">
        <v>41927</v>
      </c>
    </row>
    <row r="160" spans="2:8" ht="15" customHeight="1" x14ac:dyDescent="0.3">
      <c r="B160" s="60" t="s">
        <v>17</v>
      </c>
      <c r="C160" s="1">
        <v>44</v>
      </c>
      <c r="D160" s="1" t="s">
        <v>49</v>
      </c>
      <c r="E160" s="1" t="s">
        <v>105</v>
      </c>
      <c r="F160" s="1">
        <v>89000</v>
      </c>
      <c r="G160" s="1" t="s">
        <v>23</v>
      </c>
      <c r="H160" s="3">
        <v>40492</v>
      </c>
    </row>
  </sheetData>
  <mergeCells count="10">
    <mergeCell ref="B98:H98"/>
    <mergeCell ref="B114:H114"/>
    <mergeCell ref="B130:H130"/>
    <mergeCell ref="B146:H146"/>
    <mergeCell ref="B2:H2"/>
    <mergeCell ref="B18:H18"/>
    <mergeCell ref="B34:H34"/>
    <mergeCell ref="B50:H50"/>
    <mergeCell ref="B66:H66"/>
    <mergeCell ref="B82:H8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5CA92-7BFA-4981-A14C-B1B475619977}">
  <dimension ref="B2:N160"/>
  <sheetViews>
    <sheetView showGridLines="0" zoomScale="127" workbookViewId="0">
      <selection activeCell="N157" sqref="N157"/>
    </sheetView>
  </sheetViews>
  <sheetFormatPr defaultRowHeight="15" customHeight="1" x14ac:dyDescent="0.3"/>
  <cols>
    <col min="1" max="1" width="8.88671875" style="12"/>
    <col min="2" max="2" width="12.44140625" style="12" bestFit="1" customWidth="1"/>
    <col min="3" max="3" width="18.44140625" style="12" bestFit="1" customWidth="1"/>
    <col min="4" max="4" width="11" style="12" bestFit="1" customWidth="1"/>
    <col min="5" max="5" width="11.88671875" style="12" bestFit="1" customWidth="1"/>
    <col min="6" max="6" width="12.44140625" style="12" bestFit="1" customWidth="1"/>
    <col min="7" max="7" width="13.5546875" style="12" bestFit="1" customWidth="1"/>
    <col min="8" max="8" width="14.21875" style="12" bestFit="1" customWidth="1"/>
    <col min="9" max="9" width="13" style="12" bestFit="1" customWidth="1"/>
    <col min="10" max="10" width="12.21875" style="12" bestFit="1" customWidth="1"/>
    <col min="11" max="11" width="22.5546875" style="12" bestFit="1" customWidth="1"/>
    <col min="12" max="12" width="13.5546875" style="12" bestFit="1" customWidth="1"/>
    <col min="13" max="13" width="12" style="12" bestFit="1" customWidth="1"/>
    <col min="14" max="14" width="11.5546875" style="12" bestFit="1" customWidth="1"/>
    <col min="15" max="16384" width="8.88671875" style="12"/>
  </cols>
  <sheetData>
    <row r="2" spans="2:10" ht="15" customHeight="1" x14ac:dyDescent="0.3">
      <c r="B2" s="62" t="s">
        <v>141</v>
      </c>
      <c r="C2" s="62"/>
      <c r="D2" s="62"/>
      <c r="E2" s="62"/>
      <c r="F2" s="62"/>
      <c r="G2" s="62"/>
      <c r="H2" s="62"/>
      <c r="I2" s="62"/>
    </row>
    <row r="4" spans="2:10" ht="15" customHeight="1" x14ac:dyDescent="0.3">
      <c r="B4" s="4" t="s">
        <v>118</v>
      </c>
      <c r="C4" s="4" t="s">
        <v>119</v>
      </c>
      <c r="D4" s="4" t="s">
        <v>3</v>
      </c>
      <c r="E4" s="4" t="s">
        <v>120</v>
      </c>
      <c r="F4" s="4" t="s">
        <v>121</v>
      </c>
      <c r="G4" s="4" t="s">
        <v>122</v>
      </c>
      <c r="H4" s="4" t="s">
        <v>123</v>
      </c>
      <c r="I4" s="4" t="s">
        <v>124</v>
      </c>
      <c r="J4" s="145" t="s">
        <v>224</v>
      </c>
    </row>
    <row r="5" spans="2:10" ht="15" customHeight="1" x14ac:dyDescent="0.3">
      <c r="B5" s="1">
        <v>1001</v>
      </c>
      <c r="C5" s="1" t="s">
        <v>125</v>
      </c>
      <c r="D5" s="1" t="s">
        <v>22</v>
      </c>
      <c r="E5" s="1" t="s">
        <v>126</v>
      </c>
      <c r="F5" s="1">
        <v>5</v>
      </c>
      <c r="G5" s="1">
        <v>1200</v>
      </c>
      <c r="H5" s="3">
        <v>45306</v>
      </c>
      <c r="I5" s="1" t="s">
        <v>6</v>
      </c>
      <c r="J5" s="1">
        <f>F5*G5</f>
        <v>6000</v>
      </c>
    </row>
    <row r="6" spans="2:10" ht="15" customHeight="1" x14ac:dyDescent="0.3">
      <c r="B6" s="1">
        <v>1002</v>
      </c>
      <c r="C6" s="1" t="s">
        <v>127</v>
      </c>
      <c r="D6" s="1" t="s">
        <v>24</v>
      </c>
      <c r="E6" s="1" t="s">
        <v>128</v>
      </c>
      <c r="F6" s="1">
        <v>10</v>
      </c>
      <c r="G6" s="1">
        <v>800</v>
      </c>
      <c r="H6" s="3">
        <v>44967</v>
      </c>
      <c r="I6" s="1" t="s">
        <v>7</v>
      </c>
      <c r="J6" s="1">
        <f t="shared" ref="J6:J16" si="0">F6*G6</f>
        <v>8000</v>
      </c>
    </row>
    <row r="7" spans="2:10" ht="15" customHeight="1" x14ac:dyDescent="0.3">
      <c r="B7" s="1">
        <v>1003</v>
      </c>
      <c r="C7" s="1" t="s">
        <v>129</v>
      </c>
      <c r="D7" s="1" t="s">
        <v>23</v>
      </c>
      <c r="E7" s="1" t="s">
        <v>130</v>
      </c>
      <c r="F7" s="1">
        <v>7</v>
      </c>
      <c r="G7" s="1">
        <v>400</v>
      </c>
      <c r="H7" s="3">
        <v>45356</v>
      </c>
      <c r="I7" s="1" t="s">
        <v>8</v>
      </c>
      <c r="J7" s="1">
        <f t="shared" si="0"/>
        <v>2800</v>
      </c>
    </row>
    <row r="8" spans="2:10" ht="15" customHeight="1" x14ac:dyDescent="0.3">
      <c r="B8" s="1">
        <v>1004</v>
      </c>
      <c r="C8" s="1" t="s">
        <v>17</v>
      </c>
      <c r="D8" s="1" t="s">
        <v>25</v>
      </c>
      <c r="E8" s="1" t="s">
        <v>131</v>
      </c>
      <c r="F8" s="1">
        <v>12</v>
      </c>
      <c r="G8" s="1">
        <v>150</v>
      </c>
      <c r="H8" s="3">
        <v>45402</v>
      </c>
      <c r="I8" s="1" t="s">
        <v>9</v>
      </c>
      <c r="J8" s="1">
        <f t="shared" si="0"/>
        <v>1800</v>
      </c>
    </row>
    <row r="9" spans="2:10" ht="15" customHeight="1" x14ac:dyDescent="0.3">
      <c r="B9" s="1">
        <v>1005</v>
      </c>
      <c r="C9" s="1" t="s">
        <v>132</v>
      </c>
      <c r="D9" s="1" t="s">
        <v>22</v>
      </c>
      <c r="E9" s="1" t="s">
        <v>133</v>
      </c>
      <c r="F9" s="1">
        <v>20</v>
      </c>
      <c r="G9" s="1">
        <v>50</v>
      </c>
      <c r="H9" s="3">
        <v>45442</v>
      </c>
      <c r="I9" s="1" t="s">
        <v>10</v>
      </c>
      <c r="J9" s="1">
        <f t="shared" si="0"/>
        <v>1000</v>
      </c>
    </row>
    <row r="10" spans="2:10" ht="15" customHeight="1" x14ac:dyDescent="0.3">
      <c r="B10" s="1">
        <v>1006</v>
      </c>
      <c r="C10" s="1" t="s">
        <v>134</v>
      </c>
      <c r="D10" s="1" t="s">
        <v>24</v>
      </c>
      <c r="E10" s="1" t="s">
        <v>126</v>
      </c>
      <c r="F10" s="1">
        <v>3</v>
      </c>
      <c r="G10" s="1">
        <v>1200</v>
      </c>
      <c r="H10" s="3">
        <v>45092</v>
      </c>
      <c r="I10" s="1" t="s">
        <v>11</v>
      </c>
      <c r="J10" s="1">
        <f t="shared" si="0"/>
        <v>3600</v>
      </c>
    </row>
    <row r="11" spans="2:10" ht="15" customHeight="1" x14ac:dyDescent="0.3">
      <c r="B11" s="1">
        <v>1007</v>
      </c>
      <c r="C11" s="1" t="s">
        <v>135</v>
      </c>
      <c r="D11" s="1" t="s">
        <v>23</v>
      </c>
      <c r="E11" s="1" t="s">
        <v>128</v>
      </c>
      <c r="F11" s="1">
        <v>8</v>
      </c>
      <c r="G11" s="1">
        <v>800</v>
      </c>
      <c r="H11" s="3">
        <v>45474</v>
      </c>
      <c r="I11" s="1" t="s">
        <v>12</v>
      </c>
      <c r="J11" s="1">
        <f t="shared" si="0"/>
        <v>6400</v>
      </c>
    </row>
    <row r="12" spans="2:10" ht="15" customHeight="1" x14ac:dyDescent="0.3">
      <c r="B12" s="1">
        <v>1008</v>
      </c>
      <c r="C12" s="1" t="s">
        <v>136</v>
      </c>
      <c r="D12" s="1" t="s">
        <v>25</v>
      </c>
      <c r="E12" s="1" t="s">
        <v>130</v>
      </c>
      <c r="F12" s="1">
        <v>5</v>
      </c>
      <c r="G12" s="1">
        <v>400</v>
      </c>
      <c r="H12" s="3">
        <v>45493</v>
      </c>
      <c r="I12" s="1" t="s">
        <v>13</v>
      </c>
      <c r="J12" s="1">
        <f t="shared" si="0"/>
        <v>2000</v>
      </c>
    </row>
    <row r="13" spans="2:10" ht="15" customHeight="1" x14ac:dyDescent="0.3">
      <c r="B13" s="1">
        <v>1009</v>
      </c>
      <c r="C13" s="1" t="s">
        <v>137</v>
      </c>
      <c r="D13" s="1" t="s">
        <v>22</v>
      </c>
      <c r="E13" s="1" t="s">
        <v>131</v>
      </c>
      <c r="F13" s="1">
        <v>10</v>
      </c>
      <c r="G13" s="1">
        <v>150</v>
      </c>
      <c r="H13" s="3">
        <v>45153</v>
      </c>
      <c r="I13" s="1" t="s">
        <v>14</v>
      </c>
      <c r="J13" s="1">
        <f t="shared" si="0"/>
        <v>1500</v>
      </c>
    </row>
    <row r="14" spans="2:10" ht="15" customHeight="1" x14ac:dyDescent="0.3">
      <c r="B14" s="1">
        <v>1010</v>
      </c>
      <c r="C14" s="1" t="s">
        <v>138</v>
      </c>
      <c r="D14" s="1" t="s">
        <v>24</v>
      </c>
      <c r="E14" s="1" t="s">
        <v>133</v>
      </c>
      <c r="F14" s="1">
        <v>15</v>
      </c>
      <c r="G14" s="1">
        <v>50</v>
      </c>
      <c r="H14" s="3">
        <v>45540</v>
      </c>
      <c r="I14" s="1" t="s">
        <v>15</v>
      </c>
      <c r="J14" s="1">
        <f t="shared" si="0"/>
        <v>750</v>
      </c>
    </row>
    <row r="15" spans="2:10" ht="15" customHeight="1" x14ac:dyDescent="0.3">
      <c r="B15" s="1">
        <v>1011</v>
      </c>
      <c r="C15" s="1" t="s">
        <v>139</v>
      </c>
      <c r="D15" s="1" t="s">
        <v>23</v>
      </c>
      <c r="E15" s="1" t="s">
        <v>126</v>
      </c>
      <c r="F15" s="1">
        <v>4</v>
      </c>
      <c r="G15" s="1">
        <v>1200</v>
      </c>
      <c r="H15" s="3">
        <v>45580</v>
      </c>
      <c r="I15" s="1" t="s">
        <v>16</v>
      </c>
      <c r="J15" s="1">
        <f t="shared" si="0"/>
        <v>4800</v>
      </c>
    </row>
    <row r="16" spans="2:10" ht="15" customHeight="1" x14ac:dyDescent="0.3">
      <c r="B16" s="1">
        <v>1012</v>
      </c>
      <c r="C16" s="1" t="s">
        <v>140</v>
      </c>
      <c r="D16" s="1" t="s">
        <v>25</v>
      </c>
      <c r="E16" s="1" t="s">
        <v>128</v>
      </c>
      <c r="F16" s="1">
        <v>9</v>
      </c>
      <c r="G16" s="1">
        <v>800</v>
      </c>
      <c r="H16" s="3">
        <v>45606</v>
      </c>
      <c r="I16" s="1" t="s">
        <v>17</v>
      </c>
      <c r="J16" s="1">
        <f t="shared" si="0"/>
        <v>7200</v>
      </c>
    </row>
    <row r="18" spans="2:13" ht="15" customHeight="1" x14ac:dyDescent="0.3">
      <c r="B18" s="62" t="s">
        <v>142</v>
      </c>
      <c r="C18" s="62"/>
      <c r="D18" s="62"/>
      <c r="E18" s="62"/>
      <c r="F18" s="62"/>
      <c r="G18" s="62"/>
      <c r="H18" s="62"/>
      <c r="I18" s="62"/>
    </row>
    <row r="20" spans="2:13" ht="15" customHeight="1" x14ac:dyDescent="0.3">
      <c r="B20" s="4" t="s">
        <v>118</v>
      </c>
      <c r="C20" s="4" t="s">
        <v>119</v>
      </c>
      <c r="D20" s="4" t="s">
        <v>3</v>
      </c>
      <c r="E20" s="4" t="s">
        <v>120</v>
      </c>
      <c r="F20" s="4" t="s">
        <v>121</v>
      </c>
      <c r="G20" s="4" t="s">
        <v>122</v>
      </c>
      <c r="H20" s="4" t="s">
        <v>123</v>
      </c>
      <c r="I20" s="4" t="s">
        <v>124</v>
      </c>
      <c r="J20" s="145" t="s">
        <v>224</v>
      </c>
      <c r="L20" s="145" t="s">
        <v>3</v>
      </c>
      <c r="M20" s="145" t="s">
        <v>225</v>
      </c>
    </row>
    <row r="21" spans="2:13" ht="15" customHeight="1" x14ac:dyDescent="0.3">
      <c r="B21" s="1">
        <v>1001</v>
      </c>
      <c r="C21" s="1" t="s">
        <v>125</v>
      </c>
      <c r="D21" s="1" t="s">
        <v>22</v>
      </c>
      <c r="E21" s="1" t="s">
        <v>126</v>
      </c>
      <c r="F21" s="1">
        <v>5</v>
      </c>
      <c r="G21" s="1">
        <v>1200</v>
      </c>
      <c r="H21" s="3">
        <v>45306</v>
      </c>
      <c r="I21" s="1" t="s">
        <v>6</v>
      </c>
      <c r="J21" s="1">
        <f>F21*G21</f>
        <v>6000</v>
      </c>
      <c r="L21" s="1" t="s">
        <v>22</v>
      </c>
      <c r="M21" s="146">
        <f>AVERAGEIFS($J$21:$J$32,$D$21:$D$32,$L21)</f>
        <v>2833.3333333333335</v>
      </c>
    </row>
    <row r="22" spans="2:13" ht="15" customHeight="1" x14ac:dyDescent="0.3">
      <c r="B22" s="1">
        <v>1002</v>
      </c>
      <c r="C22" s="1" t="s">
        <v>127</v>
      </c>
      <c r="D22" s="1" t="s">
        <v>24</v>
      </c>
      <c r="E22" s="1" t="s">
        <v>128</v>
      </c>
      <c r="F22" s="1">
        <v>10</v>
      </c>
      <c r="G22" s="1">
        <v>800</v>
      </c>
      <c r="H22" s="3">
        <v>44967</v>
      </c>
      <c r="I22" s="1" t="s">
        <v>7</v>
      </c>
      <c r="J22" s="1">
        <f t="shared" ref="J22:J32" si="1">F22*G22</f>
        <v>8000</v>
      </c>
      <c r="L22" s="1" t="s">
        <v>24</v>
      </c>
      <c r="M22" s="146">
        <f>AVERAGEIFS($J$21:$J$32,$D$21:$D$32,$L22)</f>
        <v>4116.666666666667</v>
      </c>
    </row>
    <row r="23" spans="2:13" ht="15" customHeight="1" x14ac:dyDescent="0.3">
      <c r="B23" s="1">
        <v>1003</v>
      </c>
      <c r="C23" s="1" t="s">
        <v>129</v>
      </c>
      <c r="D23" s="1" t="s">
        <v>23</v>
      </c>
      <c r="E23" s="1" t="s">
        <v>130</v>
      </c>
      <c r="F23" s="1">
        <v>7</v>
      </c>
      <c r="G23" s="1">
        <v>400</v>
      </c>
      <c r="H23" s="3">
        <v>45356</v>
      </c>
      <c r="I23" s="1" t="s">
        <v>8</v>
      </c>
      <c r="J23" s="1">
        <f t="shared" si="1"/>
        <v>2800</v>
      </c>
      <c r="L23" s="1" t="s">
        <v>23</v>
      </c>
      <c r="M23" s="146">
        <f>AVERAGEIFS($J$21:$J$32,$D$21:$D$32,$L23)</f>
        <v>4666.666666666667</v>
      </c>
    </row>
    <row r="24" spans="2:13" ht="15" customHeight="1" x14ac:dyDescent="0.3">
      <c r="B24" s="1">
        <v>1004</v>
      </c>
      <c r="C24" s="1" t="s">
        <v>17</v>
      </c>
      <c r="D24" s="1" t="s">
        <v>25</v>
      </c>
      <c r="E24" s="1" t="s">
        <v>131</v>
      </c>
      <c r="F24" s="1">
        <v>12</v>
      </c>
      <c r="G24" s="1">
        <v>150</v>
      </c>
      <c r="H24" s="3">
        <v>45402</v>
      </c>
      <c r="I24" s="1" t="s">
        <v>9</v>
      </c>
      <c r="J24" s="1">
        <f t="shared" si="1"/>
        <v>1800</v>
      </c>
      <c r="L24" s="1" t="s">
        <v>25</v>
      </c>
      <c r="M24" s="146">
        <f>AVERAGEIFS($J$21:$J$32,$D$21:$D$32,$L24)</f>
        <v>3666.6666666666665</v>
      </c>
    </row>
    <row r="25" spans="2:13" ht="15" customHeight="1" x14ac:dyDescent="0.3">
      <c r="B25" s="1">
        <v>1005</v>
      </c>
      <c r="C25" s="1" t="s">
        <v>132</v>
      </c>
      <c r="D25" s="1" t="s">
        <v>22</v>
      </c>
      <c r="E25" s="1" t="s">
        <v>133</v>
      </c>
      <c r="F25" s="1">
        <v>20</v>
      </c>
      <c r="G25" s="1">
        <v>50</v>
      </c>
      <c r="H25" s="3">
        <v>45442</v>
      </c>
      <c r="I25" s="1" t="s">
        <v>10</v>
      </c>
      <c r="J25" s="1">
        <f t="shared" si="1"/>
        <v>1000</v>
      </c>
    </row>
    <row r="26" spans="2:13" ht="15" customHeight="1" x14ac:dyDescent="0.3">
      <c r="B26" s="1">
        <v>1006</v>
      </c>
      <c r="C26" s="1" t="s">
        <v>134</v>
      </c>
      <c r="D26" s="1" t="s">
        <v>24</v>
      </c>
      <c r="E26" s="1" t="s">
        <v>126</v>
      </c>
      <c r="F26" s="1">
        <v>3</v>
      </c>
      <c r="G26" s="1">
        <v>1200</v>
      </c>
      <c r="H26" s="3">
        <v>45092</v>
      </c>
      <c r="I26" s="1" t="s">
        <v>11</v>
      </c>
      <c r="J26" s="1">
        <f t="shared" si="1"/>
        <v>3600</v>
      </c>
    </row>
    <row r="27" spans="2:13" ht="15" customHeight="1" x14ac:dyDescent="0.3">
      <c r="B27" s="1">
        <v>1007</v>
      </c>
      <c r="C27" s="1" t="s">
        <v>135</v>
      </c>
      <c r="D27" s="1" t="s">
        <v>23</v>
      </c>
      <c r="E27" s="1" t="s">
        <v>128</v>
      </c>
      <c r="F27" s="1">
        <v>8</v>
      </c>
      <c r="G27" s="1">
        <v>800</v>
      </c>
      <c r="H27" s="3">
        <v>45474</v>
      </c>
      <c r="I27" s="1" t="s">
        <v>12</v>
      </c>
      <c r="J27" s="1">
        <f t="shared" si="1"/>
        <v>6400</v>
      </c>
    </row>
    <row r="28" spans="2:13" ht="15" customHeight="1" x14ac:dyDescent="0.3">
      <c r="B28" s="1">
        <v>1008</v>
      </c>
      <c r="C28" s="1" t="s">
        <v>136</v>
      </c>
      <c r="D28" s="1" t="s">
        <v>25</v>
      </c>
      <c r="E28" s="1" t="s">
        <v>130</v>
      </c>
      <c r="F28" s="1">
        <v>5</v>
      </c>
      <c r="G28" s="1">
        <v>400</v>
      </c>
      <c r="H28" s="3">
        <v>45493</v>
      </c>
      <c r="I28" s="1" t="s">
        <v>13</v>
      </c>
      <c r="J28" s="1">
        <f t="shared" si="1"/>
        <v>2000</v>
      </c>
    </row>
    <row r="29" spans="2:13" ht="15" customHeight="1" x14ac:dyDescent="0.3">
      <c r="B29" s="1">
        <v>1009</v>
      </c>
      <c r="C29" s="1" t="s">
        <v>137</v>
      </c>
      <c r="D29" s="1" t="s">
        <v>22</v>
      </c>
      <c r="E29" s="1" t="s">
        <v>131</v>
      </c>
      <c r="F29" s="1">
        <v>10</v>
      </c>
      <c r="G29" s="1">
        <v>150</v>
      </c>
      <c r="H29" s="3">
        <v>45153</v>
      </c>
      <c r="I29" s="1" t="s">
        <v>14</v>
      </c>
      <c r="J29" s="1">
        <f t="shared" si="1"/>
        <v>1500</v>
      </c>
    </row>
    <row r="30" spans="2:13" ht="15" customHeight="1" x14ac:dyDescent="0.3">
      <c r="B30" s="1">
        <v>1010</v>
      </c>
      <c r="C30" s="1" t="s">
        <v>138</v>
      </c>
      <c r="D30" s="1" t="s">
        <v>24</v>
      </c>
      <c r="E30" s="1" t="s">
        <v>133</v>
      </c>
      <c r="F30" s="1">
        <v>15</v>
      </c>
      <c r="G30" s="1">
        <v>50</v>
      </c>
      <c r="H30" s="3">
        <v>45540</v>
      </c>
      <c r="I30" s="1" t="s">
        <v>15</v>
      </c>
      <c r="J30" s="1">
        <f t="shared" si="1"/>
        <v>750</v>
      </c>
    </row>
    <row r="31" spans="2:13" ht="15" customHeight="1" x14ac:dyDescent="0.3">
      <c r="B31" s="1">
        <v>1011</v>
      </c>
      <c r="C31" s="1" t="s">
        <v>139</v>
      </c>
      <c r="D31" s="1" t="s">
        <v>23</v>
      </c>
      <c r="E31" s="1" t="s">
        <v>126</v>
      </c>
      <c r="F31" s="1">
        <v>4</v>
      </c>
      <c r="G31" s="1">
        <v>1200</v>
      </c>
      <c r="H31" s="3">
        <v>45580</v>
      </c>
      <c r="I31" s="1" t="s">
        <v>16</v>
      </c>
      <c r="J31" s="1">
        <f t="shared" si="1"/>
        <v>4800</v>
      </c>
    </row>
    <row r="32" spans="2:13" ht="15" customHeight="1" x14ac:dyDescent="0.3">
      <c r="B32" s="1">
        <v>1012</v>
      </c>
      <c r="C32" s="1" t="s">
        <v>140</v>
      </c>
      <c r="D32" s="1" t="s">
        <v>25</v>
      </c>
      <c r="E32" s="1" t="s">
        <v>128</v>
      </c>
      <c r="F32" s="1">
        <v>9</v>
      </c>
      <c r="G32" s="1">
        <v>800</v>
      </c>
      <c r="H32" s="3">
        <v>45606</v>
      </c>
      <c r="I32" s="1" t="s">
        <v>17</v>
      </c>
      <c r="J32" s="1">
        <f t="shared" si="1"/>
        <v>7200</v>
      </c>
    </row>
    <row r="34" spans="2:11" ht="15" customHeight="1" x14ac:dyDescent="0.3">
      <c r="B34" s="62" t="s">
        <v>143</v>
      </c>
      <c r="C34" s="62"/>
      <c r="D34" s="62"/>
      <c r="E34" s="62"/>
      <c r="F34" s="62"/>
      <c r="G34" s="62"/>
      <c r="H34" s="62"/>
      <c r="I34" s="62"/>
    </row>
    <row r="36" spans="2:11" ht="15" customHeight="1" x14ac:dyDescent="0.3">
      <c r="B36" s="4" t="s">
        <v>118</v>
      </c>
      <c r="C36" s="4" t="s">
        <v>119</v>
      </c>
      <c r="D36" s="4" t="s">
        <v>3</v>
      </c>
      <c r="E36" s="4" t="s">
        <v>120</v>
      </c>
      <c r="F36" s="4" t="s">
        <v>121</v>
      </c>
      <c r="G36" s="4" t="s">
        <v>122</v>
      </c>
      <c r="H36" s="4" t="s">
        <v>123</v>
      </c>
      <c r="I36" s="4" t="s">
        <v>124</v>
      </c>
      <c r="J36" s="145" t="s">
        <v>226</v>
      </c>
      <c r="K36" s="145" t="s">
        <v>227</v>
      </c>
    </row>
    <row r="37" spans="2:11" ht="15" customHeight="1" x14ac:dyDescent="0.3">
      <c r="B37" s="1">
        <v>1001</v>
      </c>
      <c r="C37" s="1" t="s">
        <v>125</v>
      </c>
      <c r="D37" s="1" t="s">
        <v>22</v>
      </c>
      <c r="E37" s="1" t="s">
        <v>126</v>
      </c>
      <c r="F37" s="1">
        <v>5</v>
      </c>
      <c r="G37" s="1">
        <v>1200</v>
      </c>
      <c r="H37" s="3">
        <v>45306</v>
      </c>
      <c r="I37" s="1" t="s">
        <v>6</v>
      </c>
      <c r="J37" s="1" t="str">
        <f>TEXT($H37,"M")</f>
        <v>1</v>
      </c>
      <c r="K37" s="1" t="str">
        <f>TEXT($H37,"YYYY")</f>
        <v>2024</v>
      </c>
    </row>
    <row r="38" spans="2:11" ht="15" customHeight="1" x14ac:dyDescent="0.3">
      <c r="B38" s="1">
        <v>1002</v>
      </c>
      <c r="C38" s="1" t="s">
        <v>127</v>
      </c>
      <c r="D38" s="1" t="s">
        <v>24</v>
      </c>
      <c r="E38" s="1" t="s">
        <v>128</v>
      </c>
      <c r="F38" s="1">
        <v>10</v>
      </c>
      <c r="G38" s="1">
        <v>800</v>
      </c>
      <c r="H38" s="3">
        <v>44967</v>
      </c>
      <c r="I38" s="1" t="s">
        <v>7</v>
      </c>
      <c r="J38" s="1" t="str">
        <f t="shared" ref="J38:J48" si="2">TEXT($H38,"M")</f>
        <v>2</v>
      </c>
      <c r="K38" s="1" t="str">
        <f t="shared" ref="K38:K48" si="3">TEXT($H38,"YYYY")</f>
        <v>2023</v>
      </c>
    </row>
    <row r="39" spans="2:11" ht="15" customHeight="1" x14ac:dyDescent="0.3">
      <c r="B39" s="1">
        <v>1003</v>
      </c>
      <c r="C39" s="1" t="s">
        <v>129</v>
      </c>
      <c r="D39" s="1" t="s">
        <v>23</v>
      </c>
      <c r="E39" s="1" t="s">
        <v>130</v>
      </c>
      <c r="F39" s="1">
        <v>7</v>
      </c>
      <c r="G39" s="1">
        <v>400</v>
      </c>
      <c r="H39" s="3">
        <v>45356</v>
      </c>
      <c r="I39" s="1" t="s">
        <v>8</v>
      </c>
      <c r="J39" s="1" t="str">
        <f t="shared" si="2"/>
        <v>3</v>
      </c>
      <c r="K39" s="1" t="str">
        <f t="shared" si="3"/>
        <v>2024</v>
      </c>
    </row>
    <row r="40" spans="2:11" ht="15" customHeight="1" x14ac:dyDescent="0.3">
      <c r="B40" s="1">
        <v>1004</v>
      </c>
      <c r="C40" s="1" t="s">
        <v>17</v>
      </c>
      <c r="D40" s="1" t="s">
        <v>25</v>
      </c>
      <c r="E40" s="1" t="s">
        <v>131</v>
      </c>
      <c r="F40" s="1">
        <v>12</v>
      </c>
      <c r="G40" s="1">
        <v>150</v>
      </c>
      <c r="H40" s="3">
        <v>45402</v>
      </c>
      <c r="I40" s="1" t="s">
        <v>9</v>
      </c>
      <c r="J40" s="1" t="str">
        <f t="shared" si="2"/>
        <v>4</v>
      </c>
      <c r="K40" s="1" t="str">
        <f t="shared" si="3"/>
        <v>2024</v>
      </c>
    </row>
    <row r="41" spans="2:11" ht="15" customHeight="1" x14ac:dyDescent="0.3">
      <c r="B41" s="1">
        <v>1005</v>
      </c>
      <c r="C41" s="1" t="s">
        <v>132</v>
      </c>
      <c r="D41" s="1" t="s">
        <v>22</v>
      </c>
      <c r="E41" s="1" t="s">
        <v>133</v>
      </c>
      <c r="F41" s="1">
        <v>20</v>
      </c>
      <c r="G41" s="1">
        <v>50</v>
      </c>
      <c r="H41" s="3">
        <v>45442</v>
      </c>
      <c r="I41" s="1" t="s">
        <v>10</v>
      </c>
      <c r="J41" s="1" t="str">
        <f t="shared" si="2"/>
        <v>5</v>
      </c>
      <c r="K41" s="1" t="str">
        <f t="shared" si="3"/>
        <v>2024</v>
      </c>
    </row>
    <row r="42" spans="2:11" ht="15" customHeight="1" x14ac:dyDescent="0.3">
      <c r="B42" s="1">
        <v>1006</v>
      </c>
      <c r="C42" s="1" t="s">
        <v>134</v>
      </c>
      <c r="D42" s="1" t="s">
        <v>24</v>
      </c>
      <c r="E42" s="1" t="s">
        <v>126</v>
      </c>
      <c r="F42" s="1">
        <v>3</v>
      </c>
      <c r="G42" s="1">
        <v>1200</v>
      </c>
      <c r="H42" s="3">
        <v>45092</v>
      </c>
      <c r="I42" s="1" t="s">
        <v>11</v>
      </c>
      <c r="J42" s="1" t="str">
        <f t="shared" si="2"/>
        <v>6</v>
      </c>
      <c r="K42" s="1" t="str">
        <f t="shared" si="3"/>
        <v>2023</v>
      </c>
    </row>
    <row r="43" spans="2:11" ht="15" customHeight="1" x14ac:dyDescent="0.3">
      <c r="B43" s="1">
        <v>1007</v>
      </c>
      <c r="C43" s="1" t="s">
        <v>135</v>
      </c>
      <c r="D43" s="1" t="s">
        <v>23</v>
      </c>
      <c r="E43" s="1" t="s">
        <v>128</v>
      </c>
      <c r="F43" s="1">
        <v>8</v>
      </c>
      <c r="G43" s="1">
        <v>800</v>
      </c>
      <c r="H43" s="3">
        <v>45474</v>
      </c>
      <c r="I43" s="1" t="s">
        <v>12</v>
      </c>
      <c r="J43" s="1" t="str">
        <f t="shared" si="2"/>
        <v>7</v>
      </c>
      <c r="K43" s="1" t="str">
        <f t="shared" si="3"/>
        <v>2024</v>
      </c>
    </row>
    <row r="44" spans="2:11" ht="15" customHeight="1" x14ac:dyDescent="0.3">
      <c r="B44" s="1">
        <v>1008</v>
      </c>
      <c r="C44" s="1" t="s">
        <v>136</v>
      </c>
      <c r="D44" s="1" t="s">
        <v>25</v>
      </c>
      <c r="E44" s="1" t="s">
        <v>130</v>
      </c>
      <c r="F44" s="1">
        <v>5</v>
      </c>
      <c r="G44" s="1">
        <v>400</v>
      </c>
      <c r="H44" s="3">
        <v>45493</v>
      </c>
      <c r="I44" s="1" t="s">
        <v>13</v>
      </c>
      <c r="J44" s="1" t="str">
        <f t="shared" si="2"/>
        <v>7</v>
      </c>
      <c r="K44" s="1" t="str">
        <f t="shared" si="3"/>
        <v>2024</v>
      </c>
    </row>
    <row r="45" spans="2:11" ht="15" customHeight="1" x14ac:dyDescent="0.3">
      <c r="B45" s="1">
        <v>1009</v>
      </c>
      <c r="C45" s="1" t="s">
        <v>137</v>
      </c>
      <c r="D45" s="1" t="s">
        <v>22</v>
      </c>
      <c r="E45" s="1" t="s">
        <v>131</v>
      </c>
      <c r="F45" s="1">
        <v>10</v>
      </c>
      <c r="G45" s="1">
        <v>150</v>
      </c>
      <c r="H45" s="3">
        <v>45153</v>
      </c>
      <c r="I45" s="1" t="s">
        <v>14</v>
      </c>
      <c r="J45" s="1" t="str">
        <f t="shared" si="2"/>
        <v>8</v>
      </c>
      <c r="K45" s="1" t="str">
        <f t="shared" si="3"/>
        <v>2023</v>
      </c>
    </row>
    <row r="46" spans="2:11" ht="15" customHeight="1" x14ac:dyDescent="0.3">
      <c r="B46" s="1">
        <v>1010</v>
      </c>
      <c r="C46" s="1" t="s">
        <v>138</v>
      </c>
      <c r="D46" s="1" t="s">
        <v>24</v>
      </c>
      <c r="E46" s="1" t="s">
        <v>133</v>
      </c>
      <c r="F46" s="1">
        <v>15</v>
      </c>
      <c r="G46" s="1">
        <v>50</v>
      </c>
      <c r="H46" s="3">
        <v>45540</v>
      </c>
      <c r="I46" s="1" t="s">
        <v>15</v>
      </c>
      <c r="J46" s="1" t="str">
        <f t="shared" si="2"/>
        <v>9</v>
      </c>
      <c r="K46" s="1" t="str">
        <f t="shared" si="3"/>
        <v>2024</v>
      </c>
    </row>
    <row r="47" spans="2:11" ht="15" customHeight="1" x14ac:dyDescent="0.3">
      <c r="B47" s="1">
        <v>1011</v>
      </c>
      <c r="C47" s="1" t="s">
        <v>139</v>
      </c>
      <c r="D47" s="1" t="s">
        <v>23</v>
      </c>
      <c r="E47" s="1" t="s">
        <v>126</v>
      </c>
      <c r="F47" s="1">
        <v>4</v>
      </c>
      <c r="G47" s="1">
        <v>1200</v>
      </c>
      <c r="H47" s="3">
        <v>45580</v>
      </c>
      <c r="I47" s="1" t="s">
        <v>16</v>
      </c>
      <c r="J47" s="1" t="str">
        <f t="shared" si="2"/>
        <v>10</v>
      </c>
      <c r="K47" s="1" t="str">
        <f t="shared" si="3"/>
        <v>2024</v>
      </c>
    </row>
    <row r="48" spans="2:11" ht="15" customHeight="1" x14ac:dyDescent="0.3">
      <c r="B48" s="1">
        <v>1012</v>
      </c>
      <c r="C48" s="1" t="s">
        <v>140</v>
      </c>
      <c r="D48" s="1" t="s">
        <v>25</v>
      </c>
      <c r="E48" s="1" t="s">
        <v>128</v>
      </c>
      <c r="F48" s="1">
        <v>9</v>
      </c>
      <c r="G48" s="1">
        <v>800</v>
      </c>
      <c r="H48" s="3">
        <v>45606</v>
      </c>
      <c r="I48" s="1" t="s">
        <v>17</v>
      </c>
      <c r="J48" s="1" t="str">
        <f t="shared" si="2"/>
        <v>11</v>
      </c>
      <c r="K48" s="1" t="str">
        <f t="shared" si="3"/>
        <v>2024</v>
      </c>
    </row>
    <row r="50" spans="2:13" ht="15" customHeight="1" x14ac:dyDescent="0.3">
      <c r="B50" s="62" t="s">
        <v>144</v>
      </c>
      <c r="C50" s="62"/>
      <c r="D50" s="62"/>
      <c r="E50" s="62"/>
      <c r="F50" s="62"/>
      <c r="G50" s="62"/>
      <c r="H50" s="62"/>
      <c r="I50" s="62"/>
    </row>
    <row r="52" spans="2:13" ht="15" customHeight="1" x14ac:dyDescent="0.3">
      <c r="B52" s="4" t="s">
        <v>118</v>
      </c>
      <c r="C52" s="4" t="s">
        <v>119</v>
      </c>
      <c r="D52" s="4" t="s">
        <v>3</v>
      </c>
      <c r="E52" s="4" t="s">
        <v>120</v>
      </c>
      <c r="F52" s="4" t="s">
        <v>121</v>
      </c>
      <c r="G52" s="4" t="s">
        <v>122</v>
      </c>
      <c r="H52" s="4" t="s">
        <v>123</v>
      </c>
      <c r="I52" s="4" t="s">
        <v>124</v>
      </c>
      <c r="J52" s="145" t="s">
        <v>224</v>
      </c>
    </row>
    <row r="53" spans="2:13" ht="15" customHeight="1" x14ac:dyDescent="0.3">
      <c r="B53" s="1">
        <v>1001</v>
      </c>
      <c r="C53" s="1" t="s">
        <v>125</v>
      </c>
      <c r="D53" s="1" t="s">
        <v>22</v>
      </c>
      <c r="E53" s="1" t="s">
        <v>126</v>
      </c>
      <c r="F53" s="1">
        <v>5</v>
      </c>
      <c r="G53" s="1">
        <v>1200</v>
      </c>
      <c r="H53" s="3">
        <v>45306</v>
      </c>
      <c r="I53" s="1" t="s">
        <v>6</v>
      </c>
      <c r="J53" s="1">
        <f>G53*F53</f>
        <v>6000</v>
      </c>
      <c r="L53" s="63" t="s">
        <v>228</v>
      </c>
      <c r="M53" s="1">
        <f>MAX($J$53:$J$64)</f>
        <v>8000</v>
      </c>
    </row>
    <row r="54" spans="2:13" ht="15" customHeight="1" x14ac:dyDescent="0.3">
      <c r="B54" s="1">
        <v>1002</v>
      </c>
      <c r="C54" s="1" t="s">
        <v>127</v>
      </c>
      <c r="D54" s="1" t="s">
        <v>24</v>
      </c>
      <c r="E54" s="1" t="s">
        <v>128</v>
      </c>
      <c r="F54" s="1">
        <v>10</v>
      </c>
      <c r="G54" s="1">
        <v>800</v>
      </c>
      <c r="H54" s="3">
        <v>44967</v>
      </c>
      <c r="I54" s="1" t="s">
        <v>7</v>
      </c>
      <c r="J54" s="1">
        <f t="shared" ref="J54:J64" si="4">G54*F54</f>
        <v>8000</v>
      </c>
      <c r="L54" s="63" t="s">
        <v>229</v>
      </c>
      <c r="M54" s="1">
        <f>MIN($J$53:$J$64)</f>
        <v>750</v>
      </c>
    </row>
    <row r="55" spans="2:13" ht="15" customHeight="1" x14ac:dyDescent="0.3">
      <c r="B55" s="1">
        <v>1003</v>
      </c>
      <c r="C55" s="1" t="s">
        <v>129</v>
      </c>
      <c r="D55" s="1" t="s">
        <v>23</v>
      </c>
      <c r="E55" s="1" t="s">
        <v>130</v>
      </c>
      <c r="F55" s="1">
        <v>7</v>
      </c>
      <c r="G55" s="1">
        <v>400</v>
      </c>
      <c r="H55" s="3">
        <v>45356</v>
      </c>
      <c r="I55" s="1" t="s">
        <v>8</v>
      </c>
      <c r="J55" s="1">
        <f t="shared" si="4"/>
        <v>2800</v>
      </c>
    </row>
    <row r="56" spans="2:13" ht="15" customHeight="1" x14ac:dyDescent="0.3">
      <c r="B56" s="1">
        <v>1004</v>
      </c>
      <c r="C56" s="1" t="s">
        <v>17</v>
      </c>
      <c r="D56" s="1" t="s">
        <v>25</v>
      </c>
      <c r="E56" s="1" t="s">
        <v>131</v>
      </c>
      <c r="F56" s="1">
        <v>12</v>
      </c>
      <c r="G56" s="1">
        <v>150</v>
      </c>
      <c r="H56" s="3">
        <v>45402</v>
      </c>
      <c r="I56" s="1" t="s">
        <v>9</v>
      </c>
      <c r="J56" s="1">
        <f t="shared" si="4"/>
        <v>1800</v>
      </c>
    </row>
    <row r="57" spans="2:13" ht="15" customHeight="1" x14ac:dyDescent="0.3">
      <c r="B57" s="1">
        <v>1005</v>
      </c>
      <c r="C57" s="1" t="s">
        <v>132</v>
      </c>
      <c r="D57" s="1" t="s">
        <v>22</v>
      </c>
      <c r="E57" s="1" t="s">
        <v>133</v>
      </c>
      <c r="F57" s="1">
        <v>20</v>
      </c>
      <c r="G57" s="1">
        <v>50</v>
      </c>
      <c r="H57" s="3">
        <v>45442</v>
      </c>
      <c r="I57" s="1" t="s">
        <v>10</v>
      </c>
      <c r="J57" s="1">
        <f t="shared" si="4"/>
        <v>1000</v>
      </c>
    </row>
    <row r="58" spans="2:13" ht="15" customHeight="1" x14ac:dyDescent="0.3">
      <c r="B58" s="1">
        <v>1006</v>
      </c>
      <c r="C58" s="1" t="s">
        <v>134</v>
      </c>
      <c r="D58" s="1" t="s">
        <v>24</v>
      </c>
      <c r="E58" s="1" t="s">
        <v>126</v>
      </c>
      <c r="F58" s="1">
        <v>3</v>
      </c>
      <c r="G58" s="1">
        <v>1200</v>
      </c>
      <c r="H58" s="3">
        <v>45092</v>
      </c>
      <c r="I58" s="1" t="s">
        <v>11</v>
      </c>
      <c r="J58" s="1">
        <f t="shared" si="4"/>
        <v>3600</v>
      </c>
    </row>
    <row r="59" spans="2:13" ht="15" customHeight="1" x14ac:dyDescent="0.3">
      <c r="B59" s="1">
        <v>1007</v>
      </c>
      <c r="C59" s="1" t="s">
        <v>135</v>
      </c>
      <c r="D59" s="1" t="s">
        <v>23</v>
      </c>
      <c r="E59" s="1" t="s">
        <v>128</v>
      </c>
      <c r="F59" s="1">
        <v>8</v>
      </c>
      <c r="G59" s="1">
        <v>800</v>
      </c>
      <c r="H59" s="3">
        <v>45474</v>
      </c>
      <c r="I59" s="1" t="s">
        <v>12</v>
      </c>
      <c r="J59" s="1">
        <f t="shared" si="4"/>
        <v>6400</v>
      </c>
    </row>
    <row r="60" spans="2:13" ht="15" customHeight="1" x14ac:dyDescent="0.3">
      <c r="B60" s="1">
        <v>1008</v>
      </c>
      <c r="C60" s="1" t="s">
        <v>136</v>
      </c>
      <c r="D60" s="1" t="s">
        <v>25</v>
      </c>
      <c r="E60" s="1" t="s">
        <v>130</v>
      </c>
      <c r="F60" s="1">
        <v>5</v>
      </c>
      <c r="G60" s="1">
        <v>400</v>
      </c>
      <c r="H60" s="3">
        <v>45493</v>
      </c>
      <c r="I60" s="1" t="s">
        <v>13</v>
      </c>
      <c r="J60" s="1">
        <f t="shared" si="4"/>
        <v>2000</v>
      </c>
    </row>
    <row r="61" spans="2:13" ht="15" customHeight="1" x14ac:dyDescent="0.3">
      <c r="B61" s="1">
        <v>1009</v>
      </c>
      <c r="C61" s="1" t="s">
        <v>137</v>
      </c>
      <c r="D61" s="1" t="s">
        <v>22</v>
      </c>
      <c r="E61" s="1" t="s">
        <v>131</v>
      </c>
      <c r="F61" s="1">
        <v>10</v>
      </c>
      <c r="G61" s="1">
        <v>150</v>
      </c>
      <c r="H61" s="3">
        <v>45153</v>
      </c>
      <c r="I61" s="1" t="s">
        <v>14</v>
      </c>
      <c r="J61" s="1">
        <f t="shared" si="4"/>
        <v>1500</v>
      </c>
    </row>
    <row r="62" spans="2:13" ht="15" customHeight="1" x14ac:dyDescent="0.3">
      <c r="B62" s="1">
        <v>1010</v>
      </c>
      <c r="C62" s="1" t="s">
        <v>138</v>
      </c>
      <c r="D62" s="1" t="s">
        <v>24</v>
      </c>
      <c r="E62" s="1" t="s">
        <v>133</v>
      </c>
      <c r="F62" s="1">
        <v>15</v>
      </c>
      <c r="G62" s="1">
        <v>50</v>
      </c>
      <c r="H62" s="3">
        <v>45540</v>
      </c>
      <c r="I62" s="1" t="s">
        <v>15</v>
      </c>
      <c r="J62" s="1">
        <f t="shared" si="4"/>
        <v>750</v>
      </c>
    </row>
    <row r="63" spans="2:13" ht="15" customHeight="1" x14ac:dyDescent="0.3">
      <c r="B63" s="1">
        <v>1011</v>
      </c>
      <c r="C63" s="1" t="s">
        <v>139</v>
      </c>
      <c r="D63" s="1" t="s">
        <v>23</v>
      </c>
      <c r="E63" s="1" t="s">
        <v>126</v>
      </c>
      <c r="F63" s="1">
        <v>4</v>
      </c>
      <c r="G63" s="1">
        <v>1200</v>
      </c>
      <c r="H63" s="3">
        <v>45580</v>
      </c>
      <c r="I63" s="1" t="s">
        <v>16</v>
      </c>
      <c r="J63" s="1">
        <f t="shared" si="4"/>
        <v>4800</v>
      </c>
    </row>
    <row r="64" spans="2:13" ht="15" customHeight="1" x14ac:dyDescent="0.3">
      <c r="B64" s="1">
        <v>1012</v>
      </c>
      <c r="C64" s="1" t="s">
        <v>140</v>
      </c>
      <c r="D64" s="1" t="s">
        <v>25</v>
      </c>
      <c r="E64" s="1" t="s">
        <v>128</v>
      </c>
      <c r="F64" s="1">
        <v>9</v>
      </c>
      <c r="G64" s="1">
        <v>800</v>
      </c>
      <c r="H64" s="3">
        <v>45606</v>
      </c>
      <c r="I64" s="1" t="s">
        <v>17</v>
      </c>
      <c r="J64" s="1">
        <f t="shared" si="4"/>
        <v>7200</v>
      </c>
    </row>
    <row r="66" spans="2:12" ht="15" customHeight="1" x14ac:dyDescent="0.3">
      <c r="B66" s="62" t="s">
        <v>145</v>
      </c>
      <c r="C66" s="62"/>
      <c r="D66" s="62"/>
      <c r="E66" s="62"/>
      <c r="F66" s="62"/>
      <c r="G66" s="62"/>
      <c r="H66" s="62"/>
      <c r="I66" s="62"/>
    </row>
    <row r="68" spans="2:12" ht="15" customHeight="1" x14ac:dyDescent="0.3">
      <c r="B68" s="4" t="s">
        <v>118</v>
      </c>
      <c r="C68" s="4" t="s">
        <v>119</v>
      </c>
      <c r="D68" s="4" t="s">
        <v>3</v>
      </c>
      <c r="E68" s="4" t="s">
        <v>120</v>
      </c>
      <c r="F68" s="4" t="s">
        <v>121</v>
      </c>
      <c r="G68" s="4" t="s">
        <v>122</v>
      </c>
      <c r="H68" s="4" t="s">
        <v>123</v>
      </c>
      <c r="I68" s="4" t="s">
        <v>124</v>
      </c>
      <c r="K68" s="4" t="s">
        <v>124</v>
      </c>
      <c r="L68" s="4" t="s">
        <v>230</v>
      </c>
    </row>
    <row r="69" spans="2:12" ht="15" customHeight="1" x14ac:dyDescent="0.3">
      <c r="B69" s="1">
        <v>1001</v>
      </c>
      <c r="C69" s="1" t="s">
        <v>125</v>
      </c>
      <c r="D69" s="1" t="s">
        <v>22</v>
      </c>
      <c r="E69" s="1" t="s">
        <v>126</v>
      </c>
      <c r="F69" s="1">
        <v>5</v>
      </c>
      <c r="G69" s="1">
        <v>1200</v>
      </c>
      <c r="H69" s="3">
        <v>45306</v>
      </c>
      <c r="I69" s="1" t="s">
        <v>6</v>
      </c>
      <c r="K69" s="1" t="s">
        <v>6</v>
      </c>
      <c r="L69" s="1">
        <f>COUNTIF($I$69:$I$80,$K69)</f>
        <v>2</v>
      </c>
    </row>
    <row r="70" spans="2:12" ht="15" customHeight="1" x14ac:dyDescent="0.3">
      <c r="B70" s="1">
        <v>1002</v>
      </c>
      <c r="C70" s="1" t="s">
        <v>127</v>
      </c>
      <c r="D70" s="1" t="s">
        <v>24</v>
      </c>
      <c r="E70" s="1" t="s">
        <v>128</v>
      </c>
      <c r="F70" s="1">
        <v>10</v>
      </c>
      <c r="G70" s="1">
        <v>800</v>
      </c>
      <c r="H70" s="3">
        <v>44967</v>
      </c>
      <c r="I70" s="1" t="s">
        <v>7</v>
      </c>
      <c r="K70" s="1" t="s">
        <v>7</v>
      </c>
      <c r="L70" s="1">
        <f>COUNTIF($I$69:$I$80,$K70)</f>
        <v>3</v>
      </c>
    </row>
    <row r="71" spans="2:12" ht="15" customHeight="1" x14ac:dyDescent="0.3">
      <c r="B71" s="1">
        <v>1003</v>
      </c>
      <c r="C71" s="1" t="s">
        <v>129</v>
      </c>
      <c r="D71" s="1" t="s">
        <v>23</v>
      </c>
      <c r="E71" s="1" t="s">
        <v>130</v>
      </c>
      <c r="F71" s="1">
        <v>7</v>
      </c>
      <c r="G71" s="1">
        <v>400</v>
      </c>
      <c r="H71" s="3">
        <v>45356</v>
      </c>
      <c r="I71" s="1" t="s">
        <v>8</v>
      </c>
      <c r="K71" s="1" t="s">
        <v>8</v>
      </c>
      <c r="L71" s="1">
        <f t="shared" ref="L71:L73" si="5">COUNTIF($I$69:$I$80,$K71)</f>
        <v>2</v>
      </c>
    </row>
    <row r="72" spans="2:12" ht="15" customHeight="1" x14ac:dyDescent="0.3">
      <c r="B72" s="1">
        <v>1004</v>
      </c>
      <c r="C72" s="1" t="s">
        <v>17</v>
      </c>
      <c r="D72" s="1" t="s">
        <v>25</v>
      </c>
      <c r="E72" s="1" t="s">
        <v>131</v>
      </c>
      <c r="F72" s="1">
        <v>12</v>
      </c>
      <c r="G72" s="1">
        <v>150</v>
      </c>
      <c r="H72" s="3">
        <v>45402</v>
      </c>
      <c r="I72" s="1" t="s">
        <v>13</v>
      </c>
      <c r="K72" s="1" t="s">
        <v>13</v>
      </c>
      <c r="L72" s="1">
        <f t="shared" si="5"/>
        <v>4</v>
      </c>
    </row>
    <row r="73" spans="2:12" ht="15" customHeight="1" x14ac:dyDescent="0.3">
      <c r="B73" s="1">
        <v>1005</v>
      </c>
      <c r="C73" s="1" t="s">
        <v>132</v>
      </c>
      <c r="D73" s="1" t="s">
        <v>22</v>
      </c>
      <c r="E73" s="1" t="s">
        <v>133</v>
      </c>
      <c r="F73" s="1">
        <v>20</v>
      </c>
      <c r="G73" s="1">
        <v>50</v>
      </c>
      <c r="H73" s="3">
        <v>45442</v>
      </c>
      <c r="I73" s="1" t="s">
        <v>6</v>
      </c>
      <c r="K73" s="1" t="s">
        <v>17</v>
      </c>
      <c r="L73" s="1">
        <f t="shared" si="5"/>
        <v>1</v>
      </c>
    </row>
    <row r="74" spans="2:12" ht="15" customHeight="1" x14ac:dyDescent="0.3">
      <c r="B74" s="1">
        <v>1006</v>
      </c>
      <c r="C74" s="1" t="s">
        <v>134</v>
      </c>
      <c r="D74" s="1" t="s">
        <v>24</v>
      </c>
      <c r="E74" s="1" t="s">
        <v>126</v>
      </c>
      <c r="F74" s="1">
        <v>3</v>
      </c>
      <c r="G74" s="1">
        <v>1200</v>
      </c>
      <c r="H74" s="3">
        <v>45092</v>
      </c>
      <c r="I74" s="1" t="s">
        <v>8</v>
      </c>
      <c r="K74"/>
    </row>
    <row r="75" spans="2:12" ht="15" customHeight="1" x14ac:dyDescent="0.3">
      <c r="B75" s="1">
        <v>1007</v>
      </c>
      <c r="C75" s="1" t="s">
        <v>135</v>
      </c>
      <c r="D75" s="1" t="s">
        <v>23</v>
      </c>
      <c r="E75" s="1" t="s">
        <v>128</v>
      </c>
      <c r="F75" s="1">
        <v>8</v>
      </c>
      <c r="G75" s="1">
        <v>800</v>
      </c>
      <c r="H75" s="3">
        <v>45474</v>
      </c>
      <c r="I75" s="1" t="s">
        <v>7</v>
      </c>
      <c r="K75"/>
    </row>
    <row r="76" spans="2:12" ht="15" customHeight="1" x14ac:dyDescent="0.3">
      <c r="B76" s="1">
        <v>1008</v>
      </c>
      <c r="C76" s="1" t="s">
        <v>136</v>
      </c>
      <c r="D76" s="1" t="s">
        <v>25</v>
      </c>
      <c r="E76" s="1" t="s">
        <v>130</v>
      </c>
      <c r="F76" s="1">
        <v>5</v>
      </c>
      <c r="G76" s="1">
        <v>400</v>
      </c>
      <c r="H76" s="3">
        <v>45493</v>
      </c>
      <c r="I76" s="1" t="s">
        <v>13</v>
      </c>
      <c r="K76"/>
    </row>
    <row r="77" spans="2:12" ht="15" customHeight="1" x14ac:dyDescent="0.3">
      <c r="B77" s="1">
        <v>1009</v>
      </c>
      <c r="C77" s="1" t="s">
        <v>137</v>
      </c>
      <c r="D77" s="1" t="s">
        <v>22</v>
      </c>
      <c r="E77" s="1" t="s">
        <v>131</v>
      </c>
      <c r="F77" s="1">
        <v>10</v>
      </c>
      <c r="G77" s="1">
        <v>150</v>
      </c>
      <c r="H77" s="3">
        <v>45153</v>
      </c>
      <c r="I77" s="1" t="s">
        <v>7</v>
      </c>
      <c r="K77"/>
    </row>
    <row r="78" spans="2:12" ht="15" customHeight="1" x14ac:dyDescent="0.3">
      <c r="B78" s="1">
        <v>1010</v>
      </c>
      <c r="C78" s="1" t="s">
        <v>138</v>
      </c>
      <c r="D78" s="1" t="s">
        <v>24</v>
      </c>
      <c r="E78" s="1" t="s">
        <v>133</v>
      </c>
      <c r="F78" s="1">
        <v>15</v>
      </c>
      <c r="G78" s="1">
        <v>50</v>
      </c>
      <c r="H78" s="3">
        <v>45540</v>
      </c>
      <c r="I78" s="1" t="s">
        <v>13</v>
      </c>
      <c r="K78"/>
    </row>
    <row r="79" spans="2:12" ht="15" customHeight="1" x14ac:dyDescent="0.3">
      <c r="B79" s="1">
        <v>1011</v>
      </c>
      <c r="C79" s="1" t="s">
        <v>139</v>
      </c>
      <c r="D79" s="1" t="s">
        <v>23</v>
      </c>
      <c r="E79" s="1" t="s">
        <v>126</v>
      </c>
      <c r="F79" s="1">
        <v>4</v>
      </c>
      <c r="G79" s="1">
        <v>1200</v>
      </c>
      <c r="H79" s="3">
        <v>45580</v>
      </c>
      <c r="I79" s="1" t="s">
        <v>13</v>
      </c>
      <c r="K79"/>
    </row>
    <row r="80" spans="2:12" ht="15" customHeight="1" x14ac:dyDescent="0.3">
      <c r="B80" s="1">
        <v>1012</v>
      </c>
      <c r="C80" s="1" t="s">
        <v>140</v>
      </c>
      <c r="D80" s="1" t="s">
        <v>25</v>
      </c>
      <c r="E80" s="1" t="s">
        <v>128</v>
      </c>
      <c r="F80" s="1">
        <v>9</v>
      </c>
      <c r="G80" s="1">
        <v>800</v>
      </c>
      <c r="H80" s="3">
        <v>45606</v>
      </c>
      <c r="I80" s="1" t="s">
        <v>17</v>
      </c>
      <c r="K80"/>
    </row>
    <row r="82" spans="2:12" ht="15" customHeight="1" x14ac:dyDescent="0.3">
      <c r="B82" s="62" t="s">
        <v>146</v>
      </c>
      <c r="C82" s="62"/>
      <c r="D82" s="62"/>
      <c r="E82" s="62"/>
      <c r="F82" s="62"/>
      <c r="G82" s="62"/>
      <c r="H82" s="62"/>
      <c r="I82" s="62"/>
    </row>
    <row r="84" spans="2:12" ht="15" customHeight="1" x14ac:dyDescent="0.3">
      <c r="B84" s="4" t="s">
        <v>118</v>
      </c>
      <c r="C84" s="4" t="s">
        <v>119</v>
      </c>
      <c r="D84" s="4" t="s">
        <v>3</v>
      </c>
      <c r="E84" s="4" t="s">
        <v>120</v>
      </c>
      <c r="F84" s="4" t="s">
        <v>121</v>
      </c>
      <c r="G84" s="4" t="s">
        <v>122</v>
      </c>
      <c r="H84" s="4" t="s">
        <v>123</v>
      </c>
      <c r="I84" s="4" t="s">
        <v>124</v>
      </c>
      <c r="K84" s="4" t="s">
        <v>120</v>
      </c>
      <c r="L84" s="4" t="s">
        <v>231</v>
      </c>
    </row>
    <row r="85" spans="2:12" ht="15" customHeight="1" x14ac:dyDescent="0.3">
      <c r="B85" s="1">
        <v>1001</v>
      </c>
      <c r="C85" s="1" t="s">
        <v>125</v>
      </c>
      <c r="D85" s="1" t="s">
        <v>22</v>
      </c>
      <c r="E85" s="1" t="s">
        <v>126</v>
      </c>
      <c r="F85" s="1">
        <v>5</v>
      </c>
      <c r="G85" s="1">
        <v>1200</v>
      </c>
      <c r="H85" s="3">
        <v>45306</v>
      </c>
      <c r="I85" s="1" t="s">
        <v>6</v>
      </c>
      <c r="K85" s="1" t="s">
        <v>126</v>
      </c>
      <c r="L85" s="1">
        <f>SUMIFS($F$85:$F$96,$E$85:$E$96,$K85)</f>
        <v>12</v>
      </c>
    </row>
    <row r="86" spans="2:12" ht="15" customHeight="1" x14ac:dyDescent="0.3">
      <c r="B86" s="1">
        <v>1002</v>
      </c>
      <c r="C86" s="1" t="s">
        <v>127</v>
      </c>
      <c r="D86" s="1" t="s">
        <v>24</v>
      </c>
      <c r="E86" s="1" t="s">
        <v>128</v>
      </c>
      <c r="F86" s="1">
        <v>10</v>
      </c>
      <c r="G86" s="1">
        <v>800</v>
      </c>
      <c r="H86" s="3">
        <v>44967</v>
      </c>
      <c r="I86" s="1" t="s">
        <v>7</v>
      </c>
      <c r="K86" s="1" t="s">
        <v>128</v>
      </c>
      <c r="L86" s="1">
        <f>SUMIFS($F$85:$F$96,$E$85:$E$96,$K86)</f>
        <v>27</v>
      </c>
    </row>
    <row r="87" spans="2:12" ht="15" customHeight="1" x14ac:dyDescent="0.3">
      <c r="B87" s="1">
        <v>1003</v>
      </c>
      <c r="C87" s="1" t="s">
        <v>129</v>
      </c>
      <c r="D87" s="1" t="s">
        <v>23</v>
      </c>
      <c r="E87" s="1" t="s">
        <v>130</v>
      </c>
      <c r="F87" s="1">
        <v>7</v>
      </c>
      <c r="G87" s="1">
        <v>400</v>
      </c>
      <c r="H87" s="3">
        <v>45356</v>
      </c>
      <c r="I87" s="1" t="s">
        <v>8</v>
      </c>
      <c r="K87" s="1" t="s">
        <v>130</v>
      </c>
      <c r="L87" s="1">
        <f>SUMIFS($F$85:$F$96,$E$85:$E$96,$K87)</f>
        <v>12</v>
      </c>
    </row>
    <row r="88" spans="2:12" ht="15" customHeight="1" x14ac:dyDescent="0.3">
      <c r="B88" s="1">
        <v>1004</v>
      </c>
      <c r="C88" s="1" t="s">
        <v>17</v>
      </c>
      <c r="D88" s="1" t="s">
        <v>25</v>
      </c>
      <c r="E88" s="1" t="s">
        <v>131</v>
      </c>
      <c r="F88" s="1">
        <v>12</v>
      </c>
      <c r="G88" s="1">
        <v>150</v>
      </c>
      <c r="H88" s="3">
        <v>45402</v>
      </c>
      <c r="I88" s="1" t="s">
        <v>9</v>
      </c>
      <c r="K88" s="1" t="s">
        <v>131</v>
      </c>
      <c r="L88" s="1">
        <f>SUMIFS($F$85:$F$96,$E$85:$E$96,$K88)</f>
        <v>22</v>
      </c>
    </row>
    <row r="89" spans="2:12" ht="15" customHeight="1" x14ac:dyDescent="0.3">
      <c r="B89" s="1">
        <v>1005</v>
      </c>
      <c r="C89" s="1" t="s">
        <v>132</v>
      </c>
      <c r="D89" s="1" t="s">
        <v>22</v>
      </c>
      <c r="E89" s="1" t="s">
        <v>133</v>
      </c>
      <c r="F89" s="1">
        <v>20</v>
      </c>
      <c r="G89" s="1">
        <v>50</v>
      </c>
      <c r="H89" s="3">
        <v>45442</v>
      </c>
      <c r="I89" s="1" t="s">
        <v>10</v>
      </c>
      <c r="K89" s="1" t="s">
        <v>133</v>
      </c>
      <c r="L89" s="1">
        <f>SUMIFS($F$85:$F$96,$E$85:$E$96,$K89)</f>
        <v>35</v>
      </c>
    </row>
    <row r="90" spans="2:12" ht="15" customHeight="1" x14ac:dyDescent="0.3">
      <c r="B90" s="1">
        <v>1006</v>
      </c>
      <c r="C90" s="1" t="s">
        <v>134</v>
      </c>
      <c r="D90" s="1" t="s">
        <v>24</v>
      </c>
      <c r="E90" s="1" t="s">
        <v>126</v>
      </c>
      <c r="F90" s="1">
        <v>3</v>
      </c>
      <c r="G90" s="1">
        <v>1200</v>
      </c>
      <c r="H90" s="3">
        <v>45092</v>
      </c>
      <c r="I90" s="1" t="s">
        <v>11</v>
      </c>
      <c r="K90"/>
    </row>
    <row r="91" spans="2:12" ht="15" customHeight="1" x14ac:dyDescent="0.3">
      <c r="B91" s="1">
        <v>1007</v>
      </c>
      <c r="C91" s="1" t="s">
        <v>135</v>
      </c>
      <c r="D91" s="1" t="s">
        <v>23</v>
      </c>
      <c r="E91" s="1" t="s">
        <v>128</v>
      </c>
      <c r="F91" s="1">
        <v>8</v>
      </c>
      <c r="G91" s="1">
        <v>800</v>
      </c>
      <c r="H91" s="3">
        <v>45474</v>
      </c>
      <c r="I91" s="1" t="s">
        <v>12</v>
      </c>
      <c r="K91"/>
    </row>
    <row r="92" spans="2:12" ht="15" customHeight="1" x14ac:dyDescent="0.3">
      <c r="B92" s="1">
        <v>1008</v>
      </c>
      <c r="C92" s="1" t="s">
        <v>136</v>
      </c>
      <c r="D92" s="1" t="s">
        <v>25</v>
      </c>
      <c r="E92" s="1" t="s">
        <v>130</v>
      </c>
      <c r="F92" s="1">
        <v>5</v>
      </c>
      <c r="G92" s="1">
        <v>400</v>
      </c>
      <c r="H92" s="3">
        <v>45493</v>
      </c>
      <c r="I92" s="1" t="s">
        <v>13</v>
      </c>
      <c r="K92"/>
    </row>
    <row r="93" spans="2:12" ht="15" customHeight="1" x14ac:dyDescent="0.3">
      <c r="B93" s="1">
        <v>1009</v>
      </c>
      <c r="C93" s="1" t="s">
        <v>137</v>
      </c>
      <c r="D93" s="1" t="s">
        <v>22</v>
      </c>
      <c r="E93" s="1" t="s">
        <v>131</v>
      </c>
      <c r="F93" s="1">
        <v>10</v>
      </c>
      <c r="G93" s="1">
        <v>150</v>
      </c>
      <c r="H93" s="3">
        <v>45153</v>
      </c>
      <c r="I93" s="1" t="s">
        <v>14</v>
      </c>
      <c r="K93"/>
    </row>
    <row r="94" spans="2:12" ht="15" customHeight="1" x14ac:dyDescent="0.3">
      <c r="B94" s="1">
        <v>1010</v>
      </c>
      <c r="C94" s="1" t="s">
        <v>138</v>
      </c>
      <c r="D94" s="1" t="s">
        <v>24</v>
      </c>
      <c r="E94" s="1" t="s">
        <v>133</v>
      </c>
      <c r="F94" s="1">
        <v>15</v>
      </c>
      <c r="G94" s="1">
        <v>50</v>
      </c>
      <c r="H94" s="3">
        <v>45540</v>
      </c>
      <c r="I94" s="1" t="s">
        <v>15</v>
      </c>
      <c r="K94"/>
    </row>
    <row r="95" spans="2:12" ht="15" customHeight="1" x14ac:dyDescent="0.3">
      <c r="B95" s="1">
        <v>1011</v>
      </c>
      <c r="C95" s="1" t="s">
        <v>139</v>
      </c>
      <c r="D95" s="1" t="s">
        <v>23</v>
      </c>
      <c r="E95" s="1" t="s">
        <v>126</v>
      </c>
      <c r="F95" s="1">
        <v>4</v>
      </c>
      <c r="G95" s="1">
        <v>1200</v>
      </c>
      <c r="H95" s="3">
        <v>45580</v>
      </c>
      <c r="I95" s="1" t="s">
        <v>16</v>
      </c>
      <c r="K95"/>
    </row>
    <row r="96" spans="2:12" ht="15" customHeight="1" x14ac:dyDescent="0.3">
      <c r="B96" s="1">
        <v>1012</v>
      </c>
      <c r="C96" s="1" t="s">
        <v>140</v>
      </c>
      <c r="D96" s="1" t="s">
        <v>25</v>
      </c>
      <c r="E96" s="1" t="s">
        <v>128</v>
      </c>
      <c r="F96" s="1">
        <v>9</v>
      </c>
      <c r="G96" s="1">
        <v>800</v>
      </c>
      <c r="H96" s="3">
        <v>45606</v>
      </c>
      <c r="I96" s="1" t="s">
        <v>17</v>
      </c>
      <c r="K96"/>
    </row>
    <row r="98" spans="2:10" ht="15" customHeight="1" x14ac:dyDescent="0.3">
      <c r="B98" s="62" t="s">
        <v>147</v>
      </c>
      <c r="C98" s="62"/>
      <c r="D98" s="62"/>
      <c r="E98" s="62"/>
      <c r="F98" s="62"/>
      <c r="G98" s="62"/>
      <c r="H98" s="62"/>
      <c r="I98" s="62"/>
    </row>
    <row r="100" spans="2:10" ht="15" customHeight="1" x14ac:dyDescent="0.3">
      <c r="B100" s="4" t="s">
        <v>118</v>
      </c>
      <c r="C100" s="4" t="s">
        <v>119</v>
      </c>
      <c r="D100" s="4" t="s">
        <v>3</v>
      </c>
      <c r="E100" s="4" t="s">
        <v>120</v>
      </c>
      <c r="F100" s="4" t="s">
        <v>121</v>
      </c>
      <c r="G100" s="4" t="s">
        <v>122</v>
      </c>
      <c r="H100" s="4" t="s">
        <v>123</v>
      </c>
      <c r="I100" s="4" t="s">
        <v>124</v>
      </c>
      <c r="J100" s="4" t="s">
        <v>224</v>
      </c>
    </row>
    <row r="101" spans="2:10" ht="15" customHeight="1" x14ac:dyDescent="0.3">
      <c r="B101" s="1">
        <v>1001</v>
      </c>
      <c r="C101" s="1" t="s">
        <v>125</v>
      </c>
      <c r="D101" s="1" t="s">
        <v>22</v>
      </c>
      <c r="E101" s="1" t="s">
        <v>126</v>
      </c>
      <c r="F101" s="1">
        <v>5</v>
      </c>
      <c r="G101" s="1">
        <v>1200</v>
      </c>
      <c r="H101" s="3">
        <v>45306</v>
      </c>
      <c r="I101" s="1" t="s">
        <v>6</v>
      </c>
      <c r="J101" s="1">
        <f>G101*F101</f>
        <v>6000</v>
      </c>
    </row>
    <row r="102" spans="2:10" ht="15" customHeight="1" x14ac:dyDescent="0.3">
      <c r="B102" s="1">
        <v>1002</v>
      </c>
      <c r="C102" s="1" t="s">
        <v>127</v>
      </c>
      <c r="D102" s="1" t="s">
        <v>24</v>
      </c>
      <c r="E102" s="1" t="s">
        <v>128</v>
      </c>
      <c r="F102" s="1">
        <v>10</v>
      </c>
      <c r="G102" s="1">
        <v>800</v>
      </c>
      <c r="H102" s="3">
        <v>44967</v>
      </c>
      <c r="I102" s="1" t="s">
        <v>7</v>
      </c>
      <c r="J102" s="1">
        <f t="shared" ref="J102:J112" si="6">G102*F102</f>
        <v>8000</v>
      </c>
    </row>
    <row r="103" spans="2:10" ht="15" customHeight="1" x14ac:dyDescent="0.3">
      <c r="B103" s="1">
        <v>1003</v>
      </c>
      <c r="C103" s="1" t="s">
        <v>129</v>
      </c>
      <c r="D103" s="1" t="s">
        <v>23</v>
      </c>
      <c r="E103" s="1" t="s">
        <v>130</v>
      </c>
      <c r="F103" s="1">
        <v>7</v>
      </c>
      <c r="G103" s="1">
        <v>400</v>
      </c>
      <c r="H103" s="3">
        <v>45356</v>
      </c>
      <c r="I103" s="1" t="s">
        <v>8</v>
      </c>
      <c r="J103" s="1">
        <f t="shared" si="6"/>
        <v>2800</v>
      </c>
    </row>
    <row r="104" spans="2:10" ht="15" customHeight="1" x14ac:dyDescent="0.3">
      <c r="B104" s="1">
        <v>1004</v>
      </c>
      <c r="C104" s="1" t="s">
        <v>17</v>
      </c>
      <c r="D104" s="1" t="s">
        <v>25</v>
      </c>
      <c r="E104" s="1" t="s">
        <v>131</v>
      </c>
      <c r="F104" s="1">
        <v>12</v>
      </c>
      <c r="G104" s="1">
        <v>150</v>
      </c>
      <c r="H104" s="3">
        <v>45402</v>
      </c>
      <c r="I104" s="1" t="s">
        <v>9</v>
      </c>
      <c r="J104" s="1">
        <f t="shared" si="6"/>
        <v>1800</v>
      </c>
    </row>
    <row r="105" spans="2:10" ht="15" customHeight="1" x14ac:dyDescent="0.3">
      <c r="B105" s="1">
        <v>1005</v>
      </c>
      <c r="C105" s="1" t="s">
        <v>132</v>
      </c>
      <c r="D105" s="1" t="s">
        <v>22</v>
      </c>
      <c r="E105" s="1" t="s">
        <v>133</v>
      </c>
      <c r="F105" s="1">
        <v>20</v>
      </c>
      <c r="G105" s="1">
        <v>50</v>
      </c>
      <c r="H105" s="3">
        <v>45442</v>
      </c>
      <c r="I105" s="1" t="s">
        <v>10</v>
      </c>
      <c r="J105" s="1">
        <f t="shared" si="6"/>
        <v>1000</v>
      </c>
    </row>
    <row r="106" spans="2:10" ht="15" customHeight="1" x14ac:dyDescent="0.3">
      <c r="B106" s="1">
        <v>1006</v>
      </c>
      <c r="C106" s="1" t="s">
        <v>134</v>
      </c>
      <c r="D106" s="1" t="s">
        <v>24</v>
      </c>
      <c r="E106" s="1" t="s">
        <v>126</v>
      </c>
      <c r="F106" s="1">
        <v>3</v>
      </c>
      <c r="G106" s="1">
        <v>1200</v>
      </c>
      <c r="H106" s="3">
        <v>45092</v>
      </c>
      <c r="I106" s="1" t="s">
        <v>11</v>
      </c>
      <c r="J106" s="1">
        <f t="shared" si="6"/>
        <v>3600</v>
      </c>
    </row>
    <row r="107" spans="2:10" ht="15" customHeight="1" x14ac:dyDescent="0.3">
      <c r="B107" s="1">
        <v>1007</v>
      </c>
      <c r="C107" s="1" t="s">
        <v>135</v>
      </c>
      <c r="D107" s="1" t="s">
        <v>23</v>
      </c>
      <c r="E107" s="1" t="s">
        <v>128</v>
      </c>
      <c r="F107" s="1">
        <v>8</v>
      </c>
      <c r="G107" s="1">
        <v>800</v>
      </c>
      <c r="H107" s="3">
        <v>45474</v>
      </c>
      <c r="I107" s="1" t="s">
        <v>12</v>
      </c>
      <c r="J107" s="1">
        <f t="shared" si="6"/>
        <v>6400</v>
      </c>
    </row>
    <row r="108" spans="2:10" ht="15" customHeight="1" x14ac:dyDescent="0.3">
      <c r="B108" s="1">
        <v>1008</v>
      </c>
      <c r="C108" s="1" t="s">
        <v>136</v>
      </c>
      <c r="D108" s="1" t="s">
        <v>25</v>
      </c>
      <c r="E108" s="1" t="s">
        <v>130</v>
      </c>
      <c r="F108" s="1">
        <v>5</v>
      </c>
      <c r="G108" s="1">
        <v>400</v>
      </c>
      <c r="H108" s="3">
        <v>45493</v>
      </c>
      <c r="I108" s="1" t="s">
        <v>13</v>
      </c>
      <c r="J108" s="1">
        <f t="shared" si="6"/>
        <v>2000</v>
      </c>
    </row>
    <row r="109" spans="2:10" ht="15" customHeight="1" x14ac:dyDescent="0.3">
      <c r="B109" s="1">
        <v>1009</v>
      </c>
      <c r="C109" s="1" t="s">
        <v>137</v>
      </c>
      <c r="D109" s="1" t="s">
        <v>22</v>
      </c>
      <c r="E109" s="1" t="s">
        <v>131</v>
      </c>
      <c r="F109" s="1">
        <v>10</v>
      </c>
      <c r="G109" s="1">
        <v>150</v>
      </c>
      <c r="H109" s="3">
        <v>45153</v>
      </c>
      <c r="I109" s="1" t="s">
        <v>14</v>
      </c>
      <c r="J109" s="1">
        <f t="shared" si="6"/>
        <v>1500</v>
      </c>
    </row>
    <row r="110" spans="2:10" ht="15" customHeight="1" x14ac:dyDescent="0.3">
      <c r="B110" s="1">
        <v>1010</v>
      </c>
      <c r="C110" s="1" t="s">
        <v>138</v>
      </c>
      <c r="D110" s="1" t="s">
        <v>24</v>
      </c>
      <c r="E110" s="1" t="s">
        <v>133</v>
      </c>
      <c r="F110" s="1">
        <v>15</v>
      </c>
      <c r="G110" s="1">
        <v>50</v>
      </c>
      <c r="H110" s="3">
        <v>45540</v>
      </c>
      <c r="I110" s="1" t="s">
        <v>15</v>
      </c>
      <c r="J110" s="1">
        <f t="shared" si="6"/>
        <v>750</v>
      </c>
    </row>
    <row r="111" spans="2:10" ht="15" customHeight="1" x14ac:dyDescent="0.3">
      <c r="B111" s="1">
        <v>1011</v>
      </c>
      <c r="C111" s="1" t="s">
        <v>139</v>
      </c>
      <c r="D111" s="1" t="s">
        <v>23</v>
      </c>
      <c r="E111" s="1" t="s">
        <v>126</v>
      </c>
      <c r="F111" s="1">
        <v>4</v>
      </c>
      <c r="G111" s="1">
        <v>1200</v>
      </c>
      <c r="H111" s="3">
        <v>45580</v>
      </c>
      <c r="I111" s="1" t="s">
        <v>16</v>
      </c>
      <c r="J111" s="1">
        <f t="shared" si="6"/>
        <v>4800</v>
      </c>
    </row>
    <row r="112" spans="2:10" ht="15" customHeight="1" x14ac:dyDescent="0.3">
      <c r="B112" s="1">
        <v>1012</v>
      </c>
      <c r="C112" s="1" t="s">
        <v>140</v>
      </c>
      <c r="D112" s="1" t="s">
        <v>25</v>
      </c>
      <c r="E112" s="1" t="s">
        <v>128</v>
      </c>
      <c r="F112" s="1">
        <v>9</v>
      </c>
      <c r="G112" s="1">
        <v>800</v>
      </c>
      <c r="H112" s="3">
        <v>45606</v>
      </c>
      <c r="I112" s="1" t="s">
        <v>17</v>
      </c>
      <c r="J112" s="1">
        <f t="shared" si="6"/>
        <v>7200</v>
      </c>
    </row>
    <row r="114" spans="2:11" ht="15" customHeight="1" x14ac:dyDescent="0.3">
      <c r="B114" s="62" t="s">
        <v>148</v>
      </c>
      <c r="C114" s="62"/>
      <c r="D114" s="62"/>
      <c r="E114" s="62"/>
      <c r="F114" s="62"/>
      <c r="G114" s="62"/>
      <c r="H114" s="62"/>
      <c r="I114" s="62"/>
    </row>
    <row r="116" spans="2:11" ht="15" customHeight="1" x14ac:dyDescent="0.3">
      <c r="B116" s="4" t="s">
        <v>118</v>
      </c>
      <c r="C116" s="4" t="s">
        <v>119</v>
      </c>
      <c r="D116" s="4" t="s">
        <v>3</v>
      </c>
      <c r="E116" s="4" t="s">
        <v>120</v>
      </c>
      <c r="F116" s="4" t="s">
        <v>121</v>
      </c>
      <c r="G116" s="4" t="s">
        <v>122</v>
      </c>
      <c r="H116" s="4" t="s">
        <v>123</v>
      </c>
      <c r="I116" s="4" t="s">
        <v>124</v>
      </c>
      <c r="J116" s="4" t="s">
        <v>224</v>
      </c>
      <c r="K116" s="4" t="s">
        <v>232</v>
      </c>
    </row>
    <row r="117" spans="2:11" ht="15" customHeight="1" x14ac:dyDescent="0.3">
      <c r="B117" s="1">
        <v>1001</v>
      </c>
      <c r="C117" s="1" t="s">
        <v>125</v>
      </c>
      <c r="D117" s="1" t="s">
        <v>22</v>
      </c>
      <c r="E117" s="1" t="s">
        <v>126</v>
      </c>
      <c r="F117" s="1">
        <v>5</v>
      </c>
      <c r="G117" s="1">
        <v>1200</v>
      </c>
      <c r="H117" s="3">
        <v>45306</v>
      </c>
      <c r="I117" s="1" t="s">
        <v>6</v>
      </c>
      <c r="J117" s="1">
        <f>G117*F117</f>
        <v>6000</v>
      </c>
      <c r="K117" s="147">
        <f>$J117/SUM($J$117:$J$128)</f>
        <v>0.13086150490730644</v>
      </c>
    </row>
    <row r="118" spans="2:11" ht="15" customHeight="1" x14ac:dyDescent="0.3">
      <c r="B118" s="1">
        <v>1002</v>
      </c>
      <c r="C118" s="1" t="s">
        <v>127</v>
      </c>
      <c r="D118" s="1" t="s">
        <v>24</v>
      </c>
      <c r="E118" s="1" t="s">
        <v>128</v>
      </c>
      <c r="F118" s="1">
        <v>10</v>
      </c>
      <c r="G118" s="1">
        <v>800</v>
      </c>
      <c r="H118" s="3">
        <v>44967</v>
      </c>
      <c r="I118" s="1" t="s">
        <v>7</v>
      </c>
      <c r="J118" s="1">
        <f t="shared" ref="J118:J128" si="7">G118*F118</f>
        <v>8000</v>
      </c>
      <c r="K118" s="147">
        <f t="shared" ref="K118:K128" si="8">$J118/SUM($J$117:$J$128)</f>
        <v>0.17448200654307525</v>
      </c>
    </row>
    <row r="119" spans="2:11" ht="15" customHeight="1" x14ac:dyDescent="0.3">
      <c r="B119" s="1">
        <v>1003</v>
      </c>
      <c r="C119" s="1" t="s">
        <v>129</v>
      </c>
      <c r="D119" s="1" t="s">
        <v>23</v>
      </c>
      <c r="E119" s="1" t="s">
        <v>130</v>
      </c>
      <c r="F119" s="1">
        <v>7</v>
      </c>
      <c r="G119" s="1">
        <v>400</v>
      </c>
      <c r="H119" s="3">
        <v>45356</v>
      </c>
      <c r="I119" s="1" t="s">
        <v>8</v>
      </c>
      <c r="J119" s="1">
        <f t="shared" si="7"/>
        <v>2800</v>
      </c>
      <c r="K119" s="147">
        <f t="shared" si="8"/>
        <v>6.1068702290076333E-2</v>
      </c>
    </row>
    <row r="120" spans="2:11" ht="15" customHeight="1" x14ac:dyDescent="0.3">
      <c r="B120" s="1">
        <v>1004</v>
      </c>
      <c r="C120" s="1" t="s">
        <v>17</v>
      </c>
      <c r="D120" s="1" t="s">
        <v>25</v>
      </c>
      <c r="E120" s="1" t="s">
        <v>131</v>
      </c>
      <c r="F120" s="1">
        <v>12</v>
      </c>
      <c r="G120" s="1">
        <v>150</v>
      </c>
      <c r="H120" s="3">
        <v>45402</v>
      </c>
      <c r="I120" s="1" t="s">
        <v>9</v>
      </c>
      <c r="J120" s="1">
        <f t="shared" si="7"/>
        <v>1800</v>
      </c>
      <c r="K120" s="147">
        <f t="shared" si="8"/>
        <v>3.9258451472191931E-2</v>
      </c>
    </row>
    <row r="121" spans="2:11" ht="15" customHeight="1" x14ac:dyDescent="0.3">
      <c r="B121" s="1">
        <v>1005</v>
      </c>
      <c r="C121" s="1" t="s">
        <v>132</v>
      </c>
      <c r="D121" s="1" t="s">
        <v>22</v>
      </c>
      <c r="E121" s="1" t="s">
        <v>133</v>
      </c>
      <c r="F121" s="1">
        <v>20</v>
      </c>
      <c r="G121" s="1">
        <v>50</v>
      </c>
      <c r="H121" s="3">
        <v>45442</v>
      </c>
      <c r="I121" s="1" t="s">
        <v>10</v>
      </c>
      <c r="J121" s="1">
        <f t="shared" si="7"/>
        <v>1000</v>
      </c>
      <c r="K121" s="147">
        <f t="shared" si="8"/>
        <v>2.1810250817884406E-2</v>
      </c>
    </row>
    <row r="122" spans="2:11" ht="15" customHeight="1" x14ac:dyDescent="0.3">
      <c r="B122" s="1">
        <v>1006</v>
      </c>
      <c r="C122" s="1" t="s">
        <v>134</v>
      </c>
      <c r="D122" s="1" t="s">
        <v>24</v>
      </c>
      <c r="E122" s="1" t="s">
        <v>126</v>
      </c>
      <c r="F122" s="1">
        <v>3</v>
      </c>
      <c r="G122" s="1">
        <v>1200</v>
      </c>
      <c r="H122" s="3">
        <v>45092</v>
      </c>
      <c r="I122" s="1" t="s">
        <v>11</v>
      </c>
      <c r="J122" s="1">
        <f t="shared" si="7"/>
        <v>3600</v>
      </c>
      <c r="K122" s="147">
        <f t="shared" si="8"/>
        <v>7.8516902944383862E-2</v>
      </c>
    </row>
    <row r="123" spans="2:11" ht="15" customHeight="1" x14ac:dyDescent="0.3">
      <c r="B123" s="1">
        <v>1007</v>
      </c>
      <c r="C123" s="1" t="s">
        <v>135</v>
      </c>
      <c r="D123" s="1" t="s">
        <v>23</v>
      </c>
      <c r="E123" s="1" t="s">
        <v>128</v>
      </c>
      <c r="F123" s="1">
        <v>8</v>
      </c>
      <c r="G123" s="1">
        <v>800</v>
      </c>
      <c r="H123" s="3">
        <v>45474</v>
      </c>
      <c r="I123" s="1" t="s">
        <v>12</v>
      </c>
      <c r="J123" s="1">
        <f t="shared" si="7"/>
        <v>6400</v>
      </c>
      <c r="K123" s="147">
        <f t="shared" si="8"/>
        <v>0.1395856052344602</v>
      </c>
    </row>
    <row r="124" spans="2:11" ht="15" customHeight="1" x14ac:dyDescent="0.3">
      <c r="B124" s="1">
        <v>1008</v>
      </c>
      <c r="C124" s="1" t="s">
        <v>136</v>
      </c>
      <c r="D124" s="1" t="s">
        <v>25</v>
      </c>
      <c r="E124" s="1" t="s">
        <v>130</v>
      </c>
      <c r="F124" s="1">
        <v>5</v>
      </c>
      <c r="G124" s="1">
        <v>400</v>
      </c>
      <c r="H124" s="3">
        <v>45493</v>
      </c>
      <c r="I124" s="1" t="s">
        <v>13</v>
      </c>
      <c r="J124" s="1">
        <f t="shared" si="7"/>
        <v>2000</v>
      </c>
      <c r="K124" s="147">
        <f t="shared" si="8"/>
        <v>4.3620501635768812E-2</v>
      </c>
    </row>
    <row r="125" spans="2:11" ht="15" customHeight="1" x14ac:dyDescent="0.3">
      <c r="B125" s="1">
        <v>1009</v>
      </c>
      <c r="C125" s="1" t="s">
        <v>137</v>
      </c>
      <c r="D125" s="1" t="s">
        <v>22</v>
      </c>
      <c r="E125" s="1" t="s">
        <v>131</v>
      </c>
      <c r="F125" s="1">
        <v>10</v>
      </c>
      <c r="G125" s="1">
        <v>150</v>
      </c>
      <c r="H125" s="3">
        <v>45153</v>
      </c>
      <c r="I125" s="1" t="s">
        <v>14</v>
      </c>
      <c r="J125" s="1">
        <f t="shared" si="7"/>
        <v>1500</v>
      </c>
      <c r="K125" s="147">
        <f t="shared" si="8"/>
        <v>3.271537622682661E-2</v>
      </c>
    </row>
    <row r="126" spans="2:11" ht="15" customHeight="1" x14ac:dyDescent="0.3">
      <c r="B126" s="1">
        <v>1010</v>
      </c>
      <c r="C126" s="1" t="s">
        <v>138</v>
      </c>
      <c r="D126" s="1" t="s">
        <v>24</v>
      </c>
      <c r="E126" s="1" t="s">
        <v>133</v>
      </c>
      <c r="F126" s="1">
        <v>15</v>
      </c>
      <c r="G126" s="1">
        <v>50</v>
      </c>
      <c r="H126" s="3">
        <v>45540</v>
      </c>
      <c r="I126" s="1" t="s">
        <v>15</v>
      </c>
      <c r="J126" s="1">
        <f t="shared" si="7"/>
        <v>750</v>
      </c>
      <c r="K126" s="147">
        <f t="shared" si="8"/>
        <v>1.6357688113413305E-2</v>
      </c>
    </row>
    <row r="127" spans="2:11" ht="15" customHeight="1" x14ac:dyDescent="0.3">
      <c r="B127" s="1">
        <v>1011</v>
      </c>
      <c r="C127" s="1" t="s">
        <v>139</v>
      </c>
      <c r="D127" s="1" t="s">
        <v>23</v>
      </c>
      <c r="E127" s="1" t="s">
        <v>126</v>
      </c>
      <c r="F127" s="1">
        <v>4</v>
      </c>
      <c r="G127" s="1">
        <v>1200</v>
      </c>
      <c r="H127" s="3">
        <v>45580</v>
      </c>
      <c r="I127" s="1" t="s">
        <v>16</v>
      </c>
      <c r="J127" s="1">
        <f t="shared" si="7"/>
        <v>4800</v>
      </c>
      <c r="K127" s="147">
        <f t="shared" si="8"/>
        <v>0.10468920392584515</v>
      </c>
    </row>
    <row r="128" spans="2:11" ht="15" customHeight="1" x14ac:dyDescent="0.3">
      <c r="B128" s="1">
        <v>1012</v>
      </c>
      <c r="C128" s="1" t="s">
        <v>140</v>
      </c>
      <c r="D128" s="1" t="s">
        <v>25</v>
      </c>
      <c r="E128" s="1" t="s">
        <v>128</v>
      </c>
      <c r="F128" s="1">
        <v>9</v>
      </c>
      <c r="G128" s="1">
        <v>800</v>
      </c>
      <c r="H128" s="3">
        <v>45606</v>
      </c>
      <c r="I128" s="1" t="s">
        <v>17</v>
      </c>
      <c r="J128" s="1">
        <f t="shared" si="7"/>
        <v>7200</v>
      </c>
      <c r="K128" s="147">
        <f t="shared" si="8"/>
        <v>0.15703380588876772</v>
      </c>
    </row>
    <row r="130" spans="2:13" ht="15" customHeight="1" x14ac:dyDescent="0.3">
      <c r="B130" s="62" t="s">
        <v>149</v>
      </c>
      <c r="C130" s="62"/>
      <c r="D130" s="62"/>
      <c r="E130" s="62"/>
      <c r="F130" s="62"/>
      <c r="G130" s="62"/>
      <c r="H130" s="62"/>
      <c r="I130" s="62"/>
    </row>
    <row r="132" spans="2:13" ht="15" customHeight="1" x14ac:dyDescent="0.3">
      <c r="B132" s="4" t="s">
        <v>118</v>
      </c>
      <c r="C132" s="4" t="s">
        <v>119</v>
      </c>
      <c r="D132" s="4" t="s">
        <v>3</v>
      </c>
      <c r="E132" s="4" t="s">
        <v>120</v>
      </c>
      <c r="F132" s="4" t="s">
        <v>121</v>
      </c>
      <c r="G132" s="4" t="s">
        <v>122</v>
      </c>
      <c r="H132" s="4" t="s">
        <v>123</v>
      </c>
      <c r="I132" s="4" t="s">
        <v>124</v>
      </c>
      <c r="K132" s="4" t="s">
        <v>120</v>
      </c>
      <c r="M132" s="4" t="s">
        <v>120</v>
      </c>
    </row>
    <row r="133" spans="2:13" ht="15" customHeight="1" x14ac:dyDescent="0.3">
      <c r="B133" s="1">
        <v>1001</v>
      </c>
      <c r="C133" s="1" t="s">
        <v>125</v>
      </c>
      <c r="D133" s="1" t="s">
        <v>22</v>
      </c>
      <c r="E133" s="1" t="s">
        <v>126</v>
      </c>
      <c r="F133" s="1">
        <v>5</v>
      </c>
      <c r="G133" s="1">
        <v>1200</v>
      </c>
      <c r="H133" s="3">
        <v>45306</v>
      </c>
      <c r="I133" s="1" t="s">
        <v>6</v>
      </c>
      <c r="K133" s="1"/>
      <c r="M133" s="1" t="s">
        <v>126</v>
      </c>
    </row>
    <row r="134" spans="2:13" ht="15" customHeight="1" x14ac:dyDescent="0.3">
      <c r="B134" s="1">
        <v>1002</v>
      </c>
      <c r="C134" s="1" t="s">
        <v>127</v>
      </c>
      <c r="D134" s="1" t="s">
        <v>24</v>
      </c>
      <c r="E134" s="1" t="s">
        <v>128</v>
      </c>
      <c r="F134" s="1">
        <v>10</v>
      </c>
      <c r="G134" s="1">
        <v>800</v>
      </c>
      <c r="H134" s="3">
        <v>44967</v>
      </c>
      <c r="I134" s="1" t="s">
        <v>7</v>
      </c>
      <c r="M134" s="1" t="s">
        <v>128</v>
      </c>
    </row>
    <row r="135" spans="2:13" ht="15" customHeight="1" x14ac:dyDescent="0.3">
      <c r="B135" s="1">
        <v>1003</v>
      </c>
      <c r="C135" s="1" t="s">
        <v>129</v>
      </c>
      <c r="D135" s="1" t="s">
        <v>23</v>
      </c>
      <c r="E135" s="1" t="s">
        <v>130</v>
      </c>
      <c r="F135" s="1">
        <v>7</v>
      </c>
      <c r="G135" s="1">
        <v>400</v>
      </c>
      <c r="H135" s="3">
        <v>45356</v>
      </c>
      <c r="I135" s="1" t="s">
        <v>8</v>
      </c>
      <c r="M135" s="1" t="s">
        <v>130</v>
      </c>
    </row>
    <row r="136" spans="2:13" ht="15" customHeight="1" x14ac:dyDescent="0.3">
      <c r="B136" s="1">
        <v>1004</v>
      </c>
      <c r="C136" s="1" t="s">
        <v>17</v>
      </c>
      <c r="D136" s="1" t="s">
        <v>25</v>
      </c>
      <c r="E136" s="1" t="s">
        <v>131</v>
      </c>
      <c r="F136" s="1">
        <v>12</v>
      </c>
      <c r="G136" s="1">
        <v>150</v>
      </c>
      <c r="H136" s="3">
        <v>45402</v>
      </c>
      <c r="I136" s="1" t="s">
        <v>9</v>
      </c>
      <c r="M136" s="1" t="s">
        <v>131</v>
      </c>
    </row>
    <row r="137" spans="2:13" ht="15" customHeight="1" x14ac:dyDescent="0.3">
      <c r="B137" s="1">
        <v>1005</v>
      </c>
      <c r="C137" s="1" t="s">
        <v>132</v>
      </c>
      <c r="D137" s="1" t="s">
        <v>22</v>
      </c>
      <c r="E137" s="1" t="s">
        <v>133</v>
      </c>
      <c r="F137" s="1">
        <v>20</v>
      </c>
      <c r="G137" s="1">
        <v>50</v>
      </c>
      <c r="H137" s="3">
        <v>45442</v>
      </c>
      <c r="I137" s="1" t="s">
        <v>10</v>
      </c>
      <c r="M137" s="1" t="s">
        <v>133</v>
      </c>
    </row>
    <row r="138" spans="2:13" ht="15" customHeight="1" x14ac:dyDescent="0.3">
      <c r="B138" s="1">
        <v>1006</v>
      </c>
      <c r="C138" s="1" t="s">
        <v>134</v>
      </c>
      <c r="D138" s="1" t="s">
        <v>24</v>
      </c>
      <c r="E138" s="1" t="s">
        <v>126</v>
      </c>
      <c r="F138" s="1">
        <v>3</v>
      </c>
      <c r="G138" s="1">
        <v>1200</v>
      </c>
      <c r="H138" s="3">
        <v>45092</v>
      </c>
      <c r="I138" s="1" t="s">
        <v>11</v>
      </c>
      <c r="M138"/>
    </row>
    <row r="139" spans="2:13" ht="15" customHeight="1" x14ac:dyDescent="0.3">
      <c r="B139" s="1">
        <v>1007</v>
      </c>
      <c r="C139" s="1" t="s">
        <v>135</v>
      </c>
      <c r="D139" s="1" t="s">
        <v>23</v>
      </c>
      <c r="E139" s="1" t="s">
        <v>128</v>
      </c>
      <c r="F139" s="1">
        <v>8</v>
      </c>
      <c r="G139" s="1">
        <v>800</v>
      </c>
      <c r="H139" s="3">
        <v>45474</v>
      </c>
      <c r="I139" s="1" t="s">
        <v>12</v>
      </c>
      <c r="M139"/>
    </row>
    <row r="140" spans="2:13" ht="15" customHeight="1" x14ac:dyDescent="0.3">
      <c r="B140" s="1">
        <v>1008</v>
      </c>
      <c r="C140" s="1" t="s">
        <v>136</v>
      </c>
      <c r="D140" s="1" t="s">
        <v>25</v>
      </c>
      <c r="E140" s="1" t="s">
        <v>130</v>
      </c>
      <c r="F140" s="1">
        <v>5</v>
      </c>
      <c r="G140" s="1">
        <v>400</v>
      </c>
      <c r="H140" s="3">
        <v>45493</v>
      </c>
      <c r="I140" s="1" t="s">
        <v>13</v>
      </c>
      <c r="M140"/>
    </row>
    <row r="141" spans="2:13" ht="15" customHeight="1" x14ac:dyDescent="0.3">
      <c r="B141" s="1">
        <v>1009</v>
      </c>
      <c r="C141" s="1" t="s">
        <v>137</v>
      </c>
      <c r="D141" s="1" t="s">
        <v>22</v>
      </c>
      <c r="E141" s="1" t="s">
        <v>131</v>
      </c>
      <c r="F141" s="1">
        <v>10</v>
      </c>
      <c r="G141" s="1">
        <v>150</v>
      </c>
      <c r="H141" s="3">
        <v>45153</v>
      </c>
      <c r="I141" s="1" t="s">
        <v>14</v>
      </c>
      <c r="M141"/>
    </row>
    <row r="142" spans="2:13" ht="15" customHeight="1" x14ac:dyDescent="0.3">
      <c r="B142" s="1">
        <v>1010</v>
      </c>
      <c r="C142" s="1" t="s">
        <v>138</v>
      </c>
      <c r="D142" s="1" t="s">
        <v>24</v>
      </c>
      <c r="E142" s="1" t="s">
        <v>133</v>
      </c>
      <c r="F142" s="1">
        <v>15</v>
      </c>
      <c r="G142" s="1">
        <v>50</v>
      </c>
      <c r="H142" s="3">
        <v>45540</v>
      </c>
      <c r="I142" s="1" t="s">
        <v>15</v>
      </c>
      <c r="M142"/>
    </row>
    <row r="143" spans="2:13" ht="15" customHeight="1" x14ac:dyDescent="0.3">
      <c r="B143" s="1">
        <v>1011</v>
      </c>
      <c r="C143" s="1" t="s">
        <v>139</v>
      </c>
      <c r="D143" s="1" t="s">
        <v>23</v>
      </c>
      <c r="E143" s="1" t="s">
        <v>126</v>
      </c>
      <c r="F143" s="1">
        <v>4</v>
      </c>
      <c r="G143" s="1">
        <v>1200</v>
      </c>
      <c r="H143" s="3">
        <v>45580</v>
      </c>
      <c r="I143" s="1" t="s">
        <v>16</v>
      </c>
      <c r="M143"/>
    </row>
    <row r="144" spans="2:13" ht="15" customHeight="1" x14ac:dyDescent="0.3">
      <c r="B144" s="1">
        <v>1012</v>
      </c>
      <c r="C144" s="1" t="s">
        <v>140</v>
      </c>
      <c r="D144" s="1" t="s">
        <v>25</v>
      </c>
      <c r="E144" s="1" t="s">
        <v>128</v>
      </c>
      <c r="F144" s="1">
        <v>9</v>
      </c>
      <c r="G144" s="1">
        <v>800</v>
      </c>
      <c r="H144" s="3">
        <v>45606</v>
      </c>
      <c r="I144" s="1" t="s">
        <v>17</v>
      </c>
      <c r="M144"/>
    </row>
    <row r="146" spans="2:14" ht="15" customHeight="1" x14ac:dyDescent="0.3">
      <c r="B146" s="62" t="s">
        <v>150</v>
      </c>
      <c r="C146" s="62"/>
      <c r="D146" s="62"/>
      <c r="E146" s="62"/>
      <c r="F146" s="62"/>
      <c r="G146" s="62"/>
      <c r="H146" s="62"/>
      <c r="I146" s="62"/>
    </row>
    <row r="148" spans="2:14" ht="15" customHeight="1" x14ac:dyDescent="0.3">
      <c r="B148" s="4" t="s">
        <v>118</v>
      </c>
      <c r="C148" s="4" t="s">
        <v>119</v>
      </c>
      <c r="D148" s="4" t="s">
        <v>3</v>
      </c>
      <c r="E148" s="4" t="s">
        <v>120</v>
      </c>
      <c r="F148" s="4" t="s">
        <v>121</v>
      </c>
      <c r="G148" s="4" t="s">
        <v>122</v>
      </c>
      <c r="H148" s="4" t="s">
        <v>123</v>
      </c>
      <c r="I148" s="4" t="s">
        <v>124</v>
      </c>
      <c r="J148" s="145" t="s">
        <v>233</v>
      </c>
      <c r="K148" s="145" t="s">
        <v>224</v>
      </c>
    </row>
    <row r="149" spans="2:14" ht="15" customHeight="1" x14ac:dyDescent="0.3">
      <c r="B149" s="1">
        <v>1001</v>
      </c>
      <c r="C149" s="1" t="s">
        <v>125</v>
      </c>
      <c r="D149" s="1" t="s">
        <v>22</v>
      </c>
      <c r="E149" s="1" t="s">
        <v>126</v>
      </c>
      <c r="F149" s="1">
        <v>5</v>
      </c>
      <c r="G149" s="1">
        <v>1200</v>
      </c>
      <c r="H149" s="3">
        <v>45306</v>
      </c>
      <c r="I149" s="1" t="s">
        <v>6</v>
      </c>
      <c r="J149" s="1" t="str">
        <f>TEXT($H149,"YYYY")</f>
        <v>2024</v>
      </c>
      <c r="K149" s="1">
        <f>G149*F149</f>
        <v>6000</v>
      </c>
    </row>
    <row r="150" spans="2:14" ht="15" customHeight="1" x14ac:dyDescent="0.3">
      <c r="B150" s="1">
        <v>1002</v>
      </c>
      <c r="C150" s="1" t="s">
        <v>127</v>
      </c>
      <c r="D150" s="1" t="s">
        <v>24</v>
      </c>
      <c r="E150" s="1" t="s">
        <v>128</v>
      </c>
      <c r="F150" s="1">
        <v>10</v>
      </c>
      <c r="G150" s="1">
        <v>800</v>
      </c>
      <c r="H150" s="3">
        <v>44967</v>
      </c>
      <c r="I150" s="1" t="s">
        <v>7</v>
      </c>
      <c r="J150" s="1" t="str">
        <f t="shared" ref="J150:J160" si="9">TEXT($H150,"YYYY")</f>
        <v>2023</v>
      </c>
      <c r="K150" s="1">
        <f t="shared" ref="K150:K160" si="10">G150*F150</f>
        <v>8000</v>
      </c>
    </row>
    <row r="151" spans="2:14" ht="15" customHeight="1" x14ac:dyDescent="0.3">
      <c r="B151" s="1">
        <v>1003</v>
      </c>
      <c r="C151" s="1" t="s">
        <v>129</v>
      </c>
      <c r="D151" s="1" t="s">
        <v>23</v>
      </c>
      <c r="E151" s="1" t="s">
        <v>130</v>
      </c>
      <c r="F151" s="1">
        <v>7</v>
      </c>
      <c r="G151" s="1">
        <v>400</v>
      </c>
      <c r="H151" s="3">
        <v>45356</v>
      </c>
      <c r="I151" s="1" t="s">
        <v>8</v>
      </c>
      <c r="J151" s="1" t="str">
        <f t="shared" si="9"/>
        <v>2024</v>
      </c>
      <c r="K151" s="1">
        <f t="shared" si="10"/>
        <v>2800</v>
      </c>
      <c r="L151" s="145" t="s">
        <v>234</v>
      </c>
      <c r="M151" s="145" t="s">
        <v>21</v>
      </c>
      <c r="N151" s="145" t="s">
        <v>235</v>
      </c>
    </row>
    <row r="152" spans="2:14" ht="15" customHeight="1" x14ac:dyDescent="0.3">
      <c r="B152" s="1">
        <v>1004</v>
      </c>
      <c r="C152" s="1" t="s">
        <v>17</v>
      </c>
      <c r="D152" s="1" t="s">
        <v>25</v>
      </c>
      <c r="E152" s="1" t="s">
        <v>131</v>
      </c>
      <c r="F152" s="1">
        <v>12</v>
      </c>
      <c r="G152" s="1">
        <v>150</v>
      </c>
      <c r="H152" s="3">
        <v>45402</v>
      </c>
      <c r="I152" s="1" t="s">
        <v>9</v>
      </c>
      <c r="J152" s="1" t="str">
        <f t="shared" si="9"/>
        <v>2024</v>
      </c>
      <c r="K152" s="1">
        <f t="shared" si="10"/>
        <v>1800</v>
      </c>
      <c r="L152" s="1">
        <v>2023</v>
      </c>
      <c r="M152" s="1">
        <f>SUMIFS($K$149:$K$160,$J$149:$J$160,$L152)</f>
        <v>13100</v>
      </c>
      <c r="N152" s="61">
        <f>(M153-M152)/M152</f>
        <v>1.5</v>
      </c>
    </row>
    <row r="153" spans="2:14" ht="15" customHeight="1" x14ac:dyDescent="0.3">
      <c r="B153" s="1">
        <v>1005</v>
      </c>
      <c r="C153" s="1" t="s">
        <v>132</v>
      </c>
      <c r="D153" s="1" t="s">
        <v>22</v>
      </c>
      <c r="E153" s="1" t="s">
        <v>133</v>
      </c>
      <c r="F153" s="1">
        <v>20</v>
      </c>
      <c r="G153" s="1">
        <v>50</v>
      </c>
      <c r="H153" s="3">
        <v>45442</v>
      </c>
      <c r="I153" s="1" t="s">
        <v>10</v>
      </c>
      <c r="J153" s="1" t="str">
        <f t="shared" si="9"/>
        <v>2024</v>
      </c>
      <c r="K153" s="1">
        <f t="shared" si="10"/>
        <v>1000</v>
      </c>
      <c r="L153" s="1">
        <v>2024</v>
      </c>
      <c r="M153" s="1">
        <f>SUMIFS($K$149:$K$160,$J$149:$J$160,$L153)</f>
        <v>32750</v>
      </c>
      <c r="N153" s="61"/>
    </row>
    <row r="154" spans="2:14" ht="15" customHeight="1" x14ac:dyDescent="0.3">
      <c r="B154" s="1">
        <v>1006</v>
      </c>
      <c r="C154" s="1" t="s">
        <v>134</v>
      </c>
      <c r="D154" s="1" t="s">
        <v>24</v>
      </c>
      <c r="E154" s="1" t="s">
        <v>126</v>
      </c>
      <c r="F154" s="1">
        <v>3</v>
      </c>
      <c r="G154" s="1">
        <v>1200</v>
      </c>
      <c r="H154" s="3">
        <v>45092</v>
      </c>
      <c r="I154" s="1" t="s">
        <v>11</v>
      </c>
      <c r="J154" s="1" t="str">
        <f t="shared" si="9"/>
        <v>2023</v>
      </c>
      <c r="K154" s="1">
        <f t="shared" si="10"/>
        <v>3600</v>
      </c>
    </row>
    <row r="155" spans="2:14" ht="15" customHeight="1" x14ac:dyDescent="0.3">
      <c r="B155" s="1">
        <v>1007</v>
      </c>
      <c r="C155" s="1" t="s">
        <v>135</v>
      </c>
      <c r="D155" s="1" t="s">
        <v>23</v>
      </c>
      <c r="E155" s="1" t="s">
        <v>128</v>
      </c>
      <c r="F155" s="1">
        <v>8</v>
      </c>
      <c r="G155" s="1">
        <v>800</v>
      </c>
      <c r="H155" s="3">
        <v>45474</v>
      </c>
      <c r="I155" s="1" t="s">
        <v>12</v>
      </c>
      <c r="J155" s="1" t="str">
        <f t="shared" si="9"/>
        <v>2024</v>
      </c>
      <c r="K155" s="1">
        <f t="shared" si="10"/>
        <v>6400</v>
      </c>
    </row>
    <row r="156" spans="2:14" ht="15" customHeight="1" x14ac:dyDescent="0.3">
      <c r="B156" s="1">
        <v>1008</v>
      </c>
      <c r="C156" s="1" t="s">
        <v>136</v>
      </c>
      <c r="D156" s="1" t="s">
        <v>25</v>
      </c>
      <c r="E156" s="1" t="s">
        <v>130</v>
      </c>
      <c r="F156" s="1">
        <v>5</v>
      </c>
      <c r="G156" s="1">
        <v>400</v>
      </c>
      <c r="H156" s="3">
        <v>45493</v>
      </c>
      <c r="I156" s="1" t="s">
        <v>13</v>
      </c>
      <c r="J156" s="1" t="str">
        <f t="shared" si="9"/>
        <v>2024</v>
      </c>
      <c r="K156" s="1">
        <f t="shared" si="10"/>
        <v>2000</v>
      </c>
    </row>
    <row r="157" spans="2:14" ht="15" customHeight="1" x14ac:dyDescent="0.3">
      <c r="B157" s="1">
        <v>1009</v>
      </c>
      <c r="C157" s="1" t="s">
        <v>137</v>
      </c>
      <c r="D157" s="1" t="s">
        <v>22</v>
      </c>
      <c r="E157" s="1" t="s">
        <v>131</v>
      </c>
      <c r="F157" s="1">
        <v>10</v>
      </c>
      <c r="G157" s="1">
        <v>150</v>
      </c>
      <c r="H157" s="3">
        <v>45153</v>
      </c>
      <c r="I157" s="1" t="s">
        <v>14</v>
      </c>
      <c r="J157" s="1" t="str">
        <f t="shared" si="9"/>
        <v>2023</v>
      </c>
      <c r="K157" s="1">
        <f t="shared" si="10"/>
        <v>1500</v>
      </c>
    </row>
    <row r="158" spans="2:14" ht="15" customHeight="1" x14ac:dyDescent="0.3">
      <c r="B158" s="1">
        <v>1010</v>
      </c>
      <c r="C158" s="1" t="s">
        <v>138</v>
      </c>
      <c r="D158" s="1" t="s">
        <v>24</v>
      </c>
      <c r="E158" s="1" t="s">
        <v>133</v>
      </c>
      <c r="F158" s="1">
        <v>15</v>
      </c>
      <c r="G158" s="1">
        <v>50</v>
      </c>
      <c r="H158" s="3">
        <v>45540</v>
      </c>
      <c r="I158" s="1" t="s">
        <v>15</v>
      </c>
      <c r="J158" s="1" t="str">
        <f t="shared" si="9"/>
        <v>2024</v>
      </c>
      <c r="K158" s="1">
        <f t="shared" si="10"/>
        <v>750</v>
      </c>
    </row>
    <row r="159" spans="2:14" ht="15" customHeight="1" x14ac:dyDescent="0.3">
      <c r="B159" s="1">
        <v>1011</v>
      </c>
      <c r="C159" s="1" t="s">
        <v>139</v>
      </c>
      <c r="D159" s="1" t="s">
        <v>23</v>
      </c>
      <c r="E159" s="1" t="s">
        <v>126</v>
      </c>
      <c r="F159" s="1">
        <v>4</v>
      </c>
      <c r="G159" s="1">
        <v>1200</v>
      </c>
      <c r="H159" s="3">
        <v>45580</v>
      </c>
      <c r="I159" s="1" t="s">
        <v>16</v>
      </c>
      <c r="J159" s="1" t="str">
        <f t="shared" si="9"/>
        <v>2024</v>
      </c>
      <c r="K159" s="1">
        <f t="shared" si="10"/>
        <v>4800</v>
      </c>
    </row>
    <row r="160" spans="2:14" ht="15" customHeight="1" x14ac:dyDescent="0.3">
      <c r="B160" s="1">
        <v>1012</v>
      </c>
      <c r="C160" s="1" t="s">
        <v>140</v>
      </c>
      <c r="D160" s="1" t="s">
        <v>25</v>
      </c>
      <c r="E160" s="1" t="s">
        <v>128</v>
      </c>
      <c r="F160" s="1">
        <v>9</v>
      </c>
      <c r="G160" s="1">
        <v>800</v>
      </c>
      <c r="H160" s="3">
        <v>45606</v>
      </c>
      <c r="I160" s="1" t="s">
        <v>17</v>
      </c>
      <c r="J160" s="1" t="str">
        <f t="shared" si="9"/>
        <v>2024</v>
      </c>
      <c r="K160" s="1">
        <f t="shared" si="10"/>
        <v>7200</v>
      </c>
    </row>
  </sheetData>
  <mergeCells count="11">
    <mergeCell ref="B98:I98"/>
    <mergeCell ref="B114:I114"/>
    <mergeCell ref="B130:I130"/>
    <mergeCell ref="B146:I146"/>
    <mergeCell ref="N152:N153"/>
    <mergeCell ref="B2:I2"/>
    <mergeCell ref="B18:I18"/>
    <mergeCell ref="B34:I34"/>
    <mergeCell ref="B50:I50"/>
    <mergeCell ref="B66:I66"/>
    <mergeCell ref="B82:I82"/>
  </mergeCells>
  <conditionalFormatting sqref="J101:J112">
    <cfRule type="expression" dxfId="36" priority="1">
      <formula>$J101&gt;5000</formula>
    </cfRule>
  </conditionalFormatting>
  <dataValidations count="1">
    <dataValidation type="list" allowBlank="1" showInputMessage="1" showErrorMessage="1" sqref="K133" xr:uid="{CA9F0168-5628-497E-A458-27CEF8D6A886}">
      <formula1>$M$133:$M$137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4B2BA-BF8B-475F-BDE3-2C6E4A29751C}">
  <dimension ref="B2:M114"/>
  <sheetViews>
    <sheetView showGridLines="0" zoomScale="102" workbookViewId="0"/>
  </sheetViews>
  <sheetFormatPr defaultRowHeight="15" customHeight="1" x14ac:dyDescent="0.3"/>
  <cols>
    <col min="1" max="1" width="8.88671875" style="12"/>
    <col min="2" max="2" width="14" style="12" bestFit="1" customWidth="1"/>
    <col min="3" max="3" width="17" style="12" bestFit="1" customWidth="1"/>
    <col min="4" max="4" width="12.6640625" style="12" bestFit="1" customWidth="1"/>
    <col min="5" max="5" width="16.33203125" style="12" bestFit="1" customWidth="1"/>
    <col min="6" max="6" width="12.6640625" style="12" bestFit="1" customWidth="1"/>
    <col min="7" max="7" width="12.77734375" style="12" bestFit="1" customWidth="1"/>
    <col min="8" max="8" width="17" style="12" bestFit="1" customWidth="1"/>
    <col min="9" max="9" width="13.6640625" style="12" bestFit="1" customWidth="1"/>
    <col min="10" max="10" width="10.109375" style="12" bestFit="1" customWidth="1"/>
    <col min="11" max="11" width="13.6640625" style="12" bestFit="1" customWidth="1"/>
    <col min="12" max="12" width="14.6640625" style="12" bestFit="1" customWidth="1"/>
    <col min="13" max="13" width="9.109375" style="12" bestFit="1" customWidth="1"/>
    <col min="14" max="16384" width="8.88671875" style="12"/>
  </cols>
  <sheetData>
    <row r="2" spans="2:13" ht="15" customHeight="1" x14ac:dyDescent="0.3">
      <c r="B2" s="62" t="s">
        <v>172</v>
      </c>
      <c r="C2" s="62"/>
      <c r="D2" s="62"/>
      <c r="E2" s="62"/>
      <c r="F2" s="62"/>
      <c r="G2" s="62"/>
      <c r="H2" s="62"/>
      <c r="I2" s="62"/>
      <c r="J2" s="62"/>
    </row>
    <row r="4" spans="2:13" ht="15" customHeight="1" x14ac:dyDescent="0.3">
      <c r="B4" s="4" t="s">
        <v>151</v>
      </c>
      <c r="C4" s="4" t="s">
        <v>152</v>
      </c>
      <c r="D4" s="4" t="s">
        <v>153</v>
      </c>
      <c r="E4" s="4" t="s">
        <v>154</v>
      </c>
      <c r="F4" s="4" t="s">
        <v>155</v>
      </c>
      <c r="G4" s="4" t="s">
        <v>156</v>
      </c>
      <c r="H4" s="4" t="s">
        <v>157</v>
      </c>
      <c r="I4" s="4" t="s">
        <v>158</v>
      </c>
      <c r="J4" s="4" t="s">
        <v>159</v>
      </c>
      <c r="K4" s="145" t="s">
        <v>236</v>
      </c>
      <c r="L4" s="145" t="s">
        <v>157</v>
      </c>
      <c r="M4" s="145" t="s">
        <v>159</v>
      </c>
    </row>
    <row r="5" spans="2:13" ht="15" customHeight="1" x14ac:dyDescent="0.3">
      <c r="B5" s="1">
        <v>101</v>
      </c>
      <c r="C5" s="1" t="s">
        <v>160</v>
      </c>
      <c r="D5" s="1" t="s">
        <v>168</v>
      </c>
      <c r="E5" s="1">
        <v>20</v>
      </c>
      <c r="F5" s="1">
        <v>10</v>
      </c>
      <c r="G5" s="1">
        <v>200</v>
      </c>
      <c r="H5" s="1">
        <v>4000</v>
      </c>
      <c r="I5" s="1">
        <v>2000</v>
      </c>
      <c r="J5" s="1">
        <v>2000</v>
      </c>
      <c r="K5" s="1">
        <v>18</v>
      </c>
      <c r="L5" s="1">
        <f>K5*G5</f>
        <v>3600</v>
      </c>
      <c r="M5" s="1">
        <f>L5-I5</f>
        <v>1600</v>
      </c>
    </row>
    <row r="6" spans="2:13" ht="15" customHeight="1" x14ac:dyDescent="0.3">
      <c r="B6" s="1">
        <v>102</v>
      </c>
      <c r="C6" s="1" t="s">
        <v>161</v>
      </c>
      <c r="D6" s="1" t="s">
        <v>168</v>
      </c>
      <c r="E6" s="1">
        <v>15</v>
      </c>
      <c r="F6" s="1">
        <v>8</v>
      </c>
      <c r="G6" s="1">
        <v>300</v>
      </c>
      <c r="H6" s="1">
        <v>4500</v>
      </c>
      <c r="I6" s="1">
        <v>2400</v>
      </c>
      <c r="J6" s="1">
        <v>2100</v>
      </c>
    </row>
    <row r="7" spans="2:13" ht="15" customHeight="1" x14ac:dyDescent="0.3">
      <c r="B7" s="1">
        <v>103</v>
      </c>
      <c r="C7" s="1" t="s">
        <v>162</v>
      </c>
      <c r="D7" s="1" t="s">
        <v>169</v>
      </c>
      <c r="E7" s="1">
        <v>50</v>
      </c>
      <c r="F7" s="1">
        <v>30</v>
      </c>
      <c r="G7" s="1">
        <v>100</v>
      </c>
      <c r="H7" s="1">
        <v>5000</v>
      </c>
      <c r="I7" s="1">
        <v>3000</v>
      </c>
      <c r="J7" s="1">
        <v>2000</v>
      </c>
    </row>
    <row r="8" spans="2:13" ht="15" customHeight="1" x14ac:dyDescent="0.3">
      <c r="B8" s="1">
        <v>104</v>
      </c>
      <c r="C8" s="1" t="s">
        <v>163</v>
      </c>
      <c r="D8" s="1" t="s">
        <v>169</v>
      </c>
      <c r="E8" s="1">
        <v>45</v>
      </c>
      <c r="F8" s="1">
        <v>25</v>
      </c>
      <c r="G8" s="1">
        <v>150</v>
      </c>
      <c r="H8" s="1">
        <v>6750</v>
      </c>
      <c r="I8" s="1">
        <v>3750</v>
      </c>
      <c r="J8" s="1">
        <v>3000</v>
      </c>
    </row>
    <row r="9" spans="2:13" ht="15" customHeight="1" x14ac:dyDescent="0.3">
      <c r="B9" s="1">
        <v>105</v>
      </c>
      <c r="C9" s="1" t="s">
        <v>164</v>
      </c>
      <c r="D9" s="1" t="s">
        <v>170</v>
      </c>
      <c r="E9" s="1">
        <v>5</v>
      </c>
      <c r="F9" s="1">
        <v>2</v>
      </c>
      <c r="G9" s="1">
        <v>500</v>
      </c>
      <c r="H9" s="1">
        <v>2500</v>
      </c>
      <c r="I9" s="1">
        <v>1000</v>
      </c>
      <c r="J9" s="1">
        <v>1500</v>
      </c>
    </row>
    <row r="10" spans="2:13" ht="15" customHeight="1" x14ac:dyDescent="0.3">
      <c r="B10" s="1">
        <v>106</v>
      </c>
      <c r="C10" s="1" t="s">
        <v>165</v>
      </c>
      <c r="D10" s="1" t="s">
        <v>170</v>
      </c>
      <c r="E10" s="1">
        <v>10</v>
      </c>
      <c r="F10" s="1">
        <v>5</v>
      </c>
      <c r="G10" s="1">
        <v>400</v>
      </c>
      <c r="H10" s="1">
        <v>4000</v>
      </c>
      <c r="I10" s="1">
        <v>2000</v>
      </c>
      <c r="J10" s="1">
        <v>2000</v>
      </c>
    </row>
    <row r="11" spans="2:13" ht="15" customHeight="1" x14ac:dyDescent="0.3">
      <c r="B11" s="1">
        <v>107</v>
      </c>
      <c r="C11" s="1" t="s">
        <v>166</v>
      </c>
      <c r="D11" s="1" t="s">
        <v>171</v>
      </c>
      <c r="E11" s="1">
        <v>35</v>
      </c>
      <c r="F11" s="1">
        <v>20</v>
      </c>
      <c r="G11" s="1">
        <v>200</v>
      </c>
      <c r="H11" s="1">
        <v>7000</v>
      </c>
      <c r="I11" s="1">
        <v>4000</v>
      </c>
      <c r="J11" s="1">
        <v>3000</v>
      </c>
    </row>
    <row r="12" spans="2:13" ht="15" customHeight="1" x14ac:dyDescent="0.3">
      <c r="B12" s="1">
        <v>108</v>
      </c>
      <c r="C12" s="1" t="s">
        <v>167</v>
      </c>
      <c r="D12" s="1" t="s">
        <v>171</v>
      </c>
      <c r="E12" s="1">
        <v>40</v>
      </c>
      <c r="F12" s="1">
        <v>22</v>
      </c>
      <c r="G12" s="1">
        <v>150</v>
      </c>
      <c r="H12" s="1">
        <v>6000</v>
      </c>
      <c r="I12" s="1">
        <v>3300</v>
      </c>
      <c r="J12" s="1">
        <v>2700</v>
      </c>
    </row>
    <row r="14" spans="2:13" ht="15" customHeight="1" x14ac:dyDescent="0.3">
      <c r="B14" s="62" t="s">
        <v>173</v>
      </c>
      <c r="C14" s="62"/>
      <c r="D14" s="62"/>
      <c r="E14" s="62"/>
      <c r="F14" s="62"/>
      <c r="G14" s="62"/>
      <c r="H14" s="62"/>
      <c r="I14" s="62"/>
      <c r="J14" s="62"/>
    </row>
    <row r="16" spans="2:13" ht="15" customHeight="1" x14ac:dyDescent="0.3">
      <c r="B16" s="4" t="s">
        <v>151</v>
      </c>
      <c r="C16" s="4" t="s">
        <v>152</v>
      </c>
      <c r="D16" s="4" t="s">
        <v>153</v>
      </c>
      <c r="E16" s="4" t="s">
        <v>154</v>
      </c>
      <c r="F16" s="4" t="s">
        <v>155</v>
      </c>
      <c r="G16" s="4" t="s">
        <v>156</v>
      </c>
      <c r="H16" s="4" t="s">
        <v>157</v>
      </c>
      <c r="I16" s="4" t="s">
        <v>158</v>
      </c>
      <c r="J16" s="4" t="s">
        <v>159</v>
      </c>
      <c r="K16" s="12" t="s">
        <v>237</v>
      </c>
      <c r="L16" s="12" t="s">
        <v>238</v>
      </c>
      <c r="M16" s="12" t="s">
        <v>159</v>
      </c>
    </row>
    <row r="17" spans="2:13" ht="15" customHeight="1" x14ac:dyDescent="0.3">
      <c r="B17" s="1">
        <v>101</v>
      </c>
      <c r="C17" s="1" t="s">
        <v>160</v>
      </c>
      <c r="D17" s="1" t="s">
        <v>168</v>
      </c>
      <c r="E17" s="1">
        <v>20</v>
      </c>
      <c r="F17" s="1">
        <v>10</v>
      </c>
      <c r="G17" s="1">
        <v>200</v>
      </c>
      <c r="H17" s="1">
        <v>4000</v>
      </c>
      <c r="I17" s="1">
        <v>2000</v>
      </c>
      <c r="J17" s="1">
        <v>2000</v>
      </c>
    </row>
    <row r="18" spans="2:13" ht="15" customHeight="1" x14ac:dyDescent="0.3">
      <c r="B18" s="1">
        <v>102</v>
      </c>
      <c r="C18" s="1" t="s">
        <v>161</v>
      </c>
      <c r="D18" s="1" t="s">
        <v>168</v>
      </c>
      <c r="E18" s="1">
        <v>15</v>
      </c>
      <c r="F18" s="1">
        <v>8</v>
      </c>
      <c r="G18" s="1">
        <v>300</v>
      </c>
      <c r="H18" s="1">
        <v>4500</v>
      </c>
      <c r="I18" s="1">
        <v>2400</v>
      </c>
      <c r="J18" s="1">
        <v>2100</v>
      </c>
    </row>
    <row r="19" spans="2:13" ht="15" customHeight="1" x14ac:dyDescent="0.3">
      <c r="B19" s="1">
        <v>103</v>
      </c>
      <c r="C19" s="1" t="s">
        <v>162</v>
      </c>
      <c r="D19" s="1" t="s">
        <v>169</v>
      </c>
      <c r="E19" s="1">
        <v>50</v>
      </c>
      <c r="F19" s="1">
        <v>30</v>
      </c>
      <c r="G19" s="1">
        <v>100</v>
      </c>
      <c r="H19" s="1">
        <v>5000</v>
      </c>
      <c r="I19" s="1">
        <v>3000</v>
      </c>
      <c r="J19" s="1">
        <v>2000</v>
      </c>
    </row>
    <row r="20" spans="2:13" ht="15" customHeight="1" x14ac:dyDescent="0.3">
      <c r="B20" s="1">
        <v>104</v>
      </c>
      <c r="C20" s="1" t="s">
        <v>163</v>
      </c>
      <c r="D20" s="1" t="s">
        <v>169</v>
      </c>
      <c r="E20" s="1">
        <v>45</v>
      </c>
      <c r="F20" s="1">
        <v>25</v>
      </c>
      <c r="G20" s="1">
        <v>150</v>
      </c>
      <c r="H20" s="1">
        <v>6750</v>
      </c>
      <c r="I20" s="1">
        <v>3750</v>
      </c>
      <c r="J20" s="1">
        <v>3000</v>
      </c>
    </row>
    <row r="21" spans="2:13" ht="15" customHeight="1" x14ac:dyDescent="0.3">
      <c r="B21" s="1">
        <v>105</v>
      </c>
      <c r="C21" s="1" t="s">
        <v>164</v>
      </c>
      <c r="D21" s="1" t="s">
        <v>170</v>
      </c>
      <c r="E21" s="1">
        <v>5</v>
      </c>
      <c r="F21" s="1">
        <v>2</v>
      </c>
      <c r="G21" s="1">
        <v>500</v>
      </c>
      <c r="H21" s="1">
        <v>2500</v>
      </c>
      <c r="I21" s="1">
        <v>1000</v>
      </c>
      <c r="J21" s="1">
        <v>1500</v>
      </c>
    </row>
    <row r="22" spans="2:13" ht="15" customHeight="1" x14ac:dyDescent="0.3">
      <c r="B22" s="1">
        <v>106</v>
      </c>
      <c r="C22" s="1" t="s">
        <v>165</v>
      </c>
      <c r="D22" s="1" t="s">
        <v>170</v>
      </c>
      <c r="E22" s="1">
        <v>10</v>
      </c>
      <c r="F22" s="1">
        <v>5</v>
      </c>
      <c r="G22" s="1">
        <v>400</v>
      </c>
      <c r="H22" s="1">
        <v>4000</v>
      </c>
      <c r="I22" s="1">
        <v>2000</v>
      </c>
      <c r="J22" s="1">
        <v>2000</v>
      </c>
    </row>
    <row r="23" spans="2:13" ht="15" customHeight="1" x14ac:dyDescent="0.3">
      <c r="B23" s="148">
        <v>107</v>
      </c>
      <c r="C23" s="148" t="s">
        <v>166</v>
      </c>
      <c r="D23" s="148" t="s">
        <v>171</v>
      </c>
      <c r="E23" s="148">
        <v>35</v>
      </c>
      <c r="F23" s="148">
        <v>20</v>
      </c>
      <c r="G23" s="148">
        <v>200</v>
      </c>
      <c r="H23" s="148">
        <v>7000</v>
      </c>
      <c r="I23" s="148">
        <v>4000</v>
      </c>
      <c r="J23" s="148">
        <v>3000</v>
      </c>
      <c r="K23" s="149">
        <f>F23+(F23*10%)</f>
        <v>22</v>
      </c>
      <c r="L23" s="149">
        <f>K23*G23</f>
        <v>4400</v>
      </c>
      <c r="M23" s="149">
        <f>H23-L23</f>
        <v>2600</v>
      </c>
    </row>
    <row r="24" spans="2:13" ht="15" customHeight="1" x14ac:dyDescent="0.3">
      <c r="B24" s="1">
        <v>108</v>
      </c>
      <c r="C24" s="1" t="s">
        <v>167</v>
      </c>
      <c r="D24" s="1" t="s">
        <v>171</v>
      </c>
      <c r="E24" s="1">
        <v>40</v>
      </c>
      <c r="F24" s="1">
        <v>22</v>
      </c>
      <c r="G24" s="1">
        <v>150</v>
      </c>
      <c r="H24" s="1">
        <v>6000</v>
      </c>
      <c r="I24" s="1">
        <v>3300</v>
      </c>
      <c r="J24" s="1">
        <v>2700</v>
      </c>
    </row>
    <row r="26" spans="2:13" ht="15" customHeight="1" x14ac:dyDescent="0.3">
      <c r="B26" s="62" t="s">
        <v>174</v>
      </c>
      <c r="C26" s="62"/>
      <c r="D26" s="62"/>
      <c r="E26" s="62"/>
      <c r="F26" s="62"/>
      <c r="G26" s="62"/>
      <c r="H26" s="62"/>
      <c r="I26" s="62"/>
      <c r="J26" s="62"/>
    </row>
    <row r="28" spans="2:13" ht="15" customHeight="1" x14ac:dyDescent="0.3">
      <c r="B28" s="4" t="s">
        <v>151</v>
      </c>
      <c r="C28" s="4" t="s">
        <v>152</v>
      </c>
      <c r="D28" s="4" t="s">
        <v>153</v>
      </c>
      <c r="E28" s="4" t="s">
        <v>154</v>
      </c>
      <c r="F28" s="4" t="s">
        <v>155</v>
      </c>
      <c r="G28" s="4" t="s">
        <v>156</v>
      </c>
      <c r="H28" s="4" t="s">
        <v>157</v>
      </c>
      <c r="I28" s="4" t="s">
        <v>158</v>
      </c>
      <c r="J28" s="4" t="s">
        <v>159</v>
      </c>
      <c r="K28" s="150" t="s">
        <v>239</v>
      </c>
      <c r="L28" s="150" t="s">
        <v>240</v>
      </c>
    </row>
    <row r="29" spans="2:13" ht="15" customHeight="1" x14ac:dyDescent="0.3">
      <c r="B29" s="1">
        <v>101</v>
      </c>
      <c r="C29" s="1" t="s">
        <v>160</v>
      </c>
      <c r="D29" s="1" t="s">
        <v>168</v>
      </c>
      <c r="E29" s="1">
        <v>20</v>
      </c>
      <c r="F29" s="1">
        <v>10</v>
      </c>
      <c r="G29" s="1">
        <v>200</v>
      </c>
      <c r="H29" s="1">
        <v>4000</v>
      </c>
      <c r="I29" s="1">
        <v>2000</v>
      </c>
      <c r="J29" s="1">
        <v>2000</v>
      </c>
      <c r="K29" s="1">
        <f>E29*0.9</f>
        <v>18</v>
      </c>
      <c r="L29" s="1">
        <f>K29*G29</f>
        <v>3600</v>
      </c>
    </row>
    <row r="30" spans="2:13" ht="15" customHeight="1" x14ac:dyDescent="0.3">
      <c r="B30" s="1">
        <v>102</v>
      </c>
      <c r="C30" s="1" t="s">
        <v>161</v>
      </c>
      <c r="D30" s="1" t="s">
        <v>168</v>
      </c>
      <c r="E30" s="1">
        <v>15</v>
      </c>
      <c r="F30" s="1">
        <v>8</v>
      </c>
      <c r="G30" s="1">
        <v>300</v>
      </c>
      <c r="H30" s="1">
        <v>4500</v>
      </c>
      <c r="I30" s="1">
        <v>2400</v>
      </c>
      <c r="J30" s="1">
        <v>2100</v>
      </c>
      <c r="K30" s="1">
        <f t="shared" ref="K30:K36" si="0">E30*0.9</f>
        <v>13.5</v>
      </c>
      <c r="L30" s="1">
        <f t="shared" ref="L30:L36" si="1">K30*G30</f>
        <v>4050</v>
      </c>
    </row>
    <row r="31" spans="2:13" ht="15" customHeight="1" x14ac:dyDescent="0.3">
      <c r="B31" s="1">
        <v>103</v>
      </c>
      <c r="C31" s="1" t="s">
        <v>162</v>
      </c>
      <c r="D31" s="1" t="s">
        <v>169</v>
      </c>
      <c r="E31" s="1">
        <v>50</v>
      </c>
      <c r="F31" s="1">
        <v>30</v>
      </c>
      <c r="G31" s="1">
        <v>100</v>
      </c>
      <c r="H31" s="1">
        <v>5000</v>
      </c>
      <c r="I31" s="1">
        <v>3000</v>
      </c>
      <c r="J31" s="1">
        <v>2000</v>
      </c>
      <c r="K31" s="1">
        <f t="shared" si="0"/>
        <v>45</v>
      </c>
      <c r="L31" s="1">
        <f t="shared" si="1"/>
        <v>4500</v>
      </c>
    </row>
    <row r="32" spans="2:13" ht="15" customHeight="1" x14ac:dyDescent="0.3">
      <c r="B32" s="1">
        <v>104</v>
      </c>
      <c r="C32" s="1" t="s">
        <v>163</v>
      </c>
      <c r="D32" s="1" t="s">
        <v>169</v>
      </c>
      <c r="E32" s="1">
        <v>45</v>
      </c>
      <c r="F32" s="1">
        <v>25</v>
      </c>
      <c r="G32" s="1">
        <v>150</v>
      </c>
      <c r="H32" s="1">
        <v>6750</v>
      </c>
      <c r="I32" s="1">
        <v>3750</v>
      </c>
      <c r="J32" s="1">
        <v>3000</v>
      </c>
      <c r="K32" s="1">
        <f t="shared" si="0"/>
        <v>40.5</v>
      </c>
      <c r="L32" s="1">
        <f t="shared" si="1"/>
        <v>6075</v>
      </c>
    </row>
    <row r="33" spans="2:13" ht="15" customHeight="1" x14ac:dyDescent="0.3">
      <c r="B33" s="1">
        <v>105</v>
      </c>
      <c r="C33" s="1" t="s">
        <v>164</v>
      </c>
      <c r="D33" s="1" t="s">
        <v>170</v>
      </c>
      <c r="E33" s="1">
        <v>5</v>
      </c>
      <c r="F33" s="1">
        <v>2</v>
      </c>
      <c r="G33" s="1">
        <v>500</v>
      </c>
      <c r="H33" s="1">
        <v>2500</v>
      </c>
      <c r="I33" s="1">
        <v>1000</v>
      </c>
      <c r="J33" s="1">
        <v>1500</v>
      </c>
      <c r="K33" s="1">
        <f t="shared" si="0"/>
        <v>4.5</v>
      </c>
      <c r="L33" s="1">
        <f t="shared" si="1"/>
        <v>2250</v>
      </c>
    </row>
    <row r="34" spans="2:13" ht="15" customHeight="1" x14ac:dyDescent="0.3">
      <c r="B34" s="1">
        <v>106</v>
      </c>
      <c r="C34" s="1" t="s">
        <v>165</v>
      </c>
      <c r="D34" s="1" t="s">
        <v>170</v>
      </c>
      <c r="E34" s="1">
        <v>10</v>
      </c>
      <c r="F34" s="1">
        <v>5</v>
      </c>
      <c r="G34" s="1">
        <v>400</v>
      </c>
      <c r="H34" s="1">
        <v>4000</v>
      </c>
      <c r="I34" s="1">
        <v>2000</v>
      </c>
      <c r="J34" s="1">
        <v>2000</v>
      </c>
      <c r="K34" s="1">
        <f t="shared" si="0"/>
        <v>9</v>
      </c>
      <c r="L34" s="1">
        <f t="shared" si="1"/>
        <v>3600</v>
      </c>
    </row>
    <row r="35" spans="2:13" ht="15" customHeight="1" x14ac:dyDescent="0.3">
      <c r="B35" s="1">
        <v>107</v>
      </c>
      <c r="C35" s="1" t="s">
        <v>166</v>
      </c>
      <c r="D35" s="1" t="s">
        <v>171</v>
      </c>
      <c r="E35" s="1">
        <v>35</v>
      </c>
      <c r="F35" s="1">
        <v>20</v>
      </c>
      <c r="G35" s="1">
        <v>200</v>
      </c>
      <c r="H35" s="1">
        <v>7000</v>
      </c>
      <c r="I35" s="1">
        <v>4000</v>
      </c>
      <c r="J35" s="1">
        <v>3000</v>
      </c>
      <c r="K35" s="1">
        <f t="shared" si="0"/>
        <v>31.5</v>
      </c>
      <c r="L35" s="1">
        <f t="shared" si="1"/>
        <v>6300</v>
      </c>
    </row>
    <row r="36" spans="2:13" ht="15" customHeight="1" x14ac:dyDescent="0.3">
      <c r="B36" s="1">
        <v>108</v>
      </c>
      <c r="C36" s="1" t="s">
        <v>167</v>
      </c>
      <c r="D36" s="1" t="s">
        <v>171</v>
      </c>
      <c r="E36" s="1">
        <v>40</v>
      </c>
      <c r="F36" s="1">
        <v>22</v>
      </c>
      <c r="G36" s="1">
        <v>150</v>
      </c>
      <c r="H36" s="1">
        <v>6000</v>
      </c>
      <c r="I36" s="1">
        <v>3300</v>
      </c>
      <c r="J36" s="1">
        <v>2700</v>
      </c>
      <c r="K36" s="1">
        <f t="shared" si="0"/>
        <v>36</v>
      </c>
      <c r="L36" s="1">
        <f t="shared" si="1"/>
        <v>5400</v>
      </c>
    </row>
    <row r="38" spans="2:13" ht="15" customHeight="1" x14ac:dyDescent="0.3">
      <c r="B38" s="62" t="s">
        <v>175</v>
      </c>
      <c r="C38" s="62"/>
      <c r="D38" s="62"/>
      <c r="E38" s="62"/>
      <c r="F38" s="62"/>
      <c r="G38" s="62"/>
      <c r="H38" s="62"/>
      <c r="I38" s="62"/>
      <c r="J38" s="62"/>
    </row>
    <row r="40" spans="2:13" ht="15" customHeight="1" x14ac:dyDescent="0.3">
      <c r="B40" s="4" t="s">
        <v>151</v>
      </c>
      <c r="C40" s="4" t="s">
        <v>152</v>
      </c>
      <c r="D40" s="4" t="s">
        <v>153</v>
      </c>
      <c r="E40" s="4" t="s">
        <v>154</v>
      </c>
      <c r="F40" s="4" t="s">
        <v>155</v>
      </c>
      <c r="G40" s="4" t="s">
        <v>156</v>
      </c>
      <c r="H40" s="4" t="s">
        <v>157</v>
      </c>
      <c r="I40" s="4" t="s">
        <v>158</v>
      </c>
      <c r="J40" s="4" t="s">
        <v>159</v>
      </c>
      <c r="K40" s="150" t="s">
        <v>156</v>
      </c>
      <c r="L40" s="150" t="s">
        <v>241</v>
      </c>
      <c r="M40" s="150" t="s">
        <v>242</v>
      </c>
    </row>
    <row r="41" spans="2:13" ht="15" customHeight="1" x14ac:dyDescent="0.3">
      <c r="B41" s="1">
        <v>101</v>
      </c>
      <c r="C41" s="1" t="s">
        <v>160</v>
      </c>
      <c r="D41" s="1" t="s">
        <v>168</v>
      </c>
      <c r="E41" s="1">
        <v>20</v>
      </c>
      <c r="F41" s="1">
        <v>10</v>
      </c>
      <c r="G41" s="1">
        <v>200</v>
      </c>
      <c r="H41" s="1">
        <v>4000</v>
      </c>
      <c r="I41" s="1">
        <v>2000</v>
      </c>
      <c r="J41" s="1">
        <v>2000</v>
      </c>
      <c r="K41" s="1">
        <f>G41+(G41*20%)</f>
        <v>240</v>
      </c>
      <c r="L41" s="1">
        <f>E41*K41</f>
        <v>4800</v>
      </c>
      <c r="M41" s="1">
        <f>L41-I41</f>
        <v>2800</v>
      </c>
    </row>
    <row r="42" spans="2:13" ht="15" customHeight="1" x14ac:dyDescent="0.3">
      <c r="B42" s="1">
        <v>102</v>
      </c>
      <c r="C42" s="1" t="s">
        <v>161</v>
      </c>
      <c r="D42" s="1" t="s">
        <v>168</v>
      </c>
      <c r="E42" s="1">
        <v>15</v>
      </c>
      <c r="F42" s="1">
        <v>8</v>
      </c>
      <c r="G42" s="1">
        <v>300</v>
      </c>
      <c r="H42" s="1">
        <v>4500</v>
      </c>
      <c r="I42" s="1">
        <v>2400</v>
      </c>
      <c r="J42" s="1">
        <v>2100</v>
      </c>
      <c r="K42" s="1">
        <f t="shared" ref="K42:K48" si="2">G42+(G42*20%)</f>
        <v>360</v>
      </c>
      <c r="L42" s="1">
        <f t="shared" ref="L42:L48" si="3">E42*K42</f>
        <v>5400</v>
      </c>
      <c r="M42" s="1">
        <f t="shared" ref="M42:M48" si="4">L42-I42</f>
        <v>3000</v>
      </c>
    </row>
    <row r="43" spans="2:13" ht="15" customHeight="1" x14ac:dyDescent="0.3">
      <c r="B43" s="1">
        <v>103</v>
      </c>
      <c r="C43" s="1" t="s">
        <v>162</v>
      </c>
      <c r="D43" s="1" t="s">
        <v>169</v>
      </c>
      <c r="E43" s="1">
        <v>50</v>
      </c>
      <c r="F43" s="1">
        <v>30</v>
      </c>
      <c r="G43" s="1">
        <v>100</v>
      </c>
      <c r="H43" s="1">
        <v>5000</v>
      </c>
      <c r="I43" s="1">
        <v>3000</v>
      </c>
      <c r="J43" s="1">
        <v>2000</v>
      </c>
      <c r="K43" s="1">
        <f t="shared" si="2"/>
        <v>120</v>
      </c>
      <c r="L43" s="1">
        <f t="shared" si="3"/>
        <v>6000</v>
      </c>
      <c r="M43" s="1">
        <f t="shared" si="4"/>
        <v>3000</v>
      </c>
    </row>
    <row r="44" spans="2:13" ht="15" customHeight="1" x14ac:dyDescent="0.3">
      <c r="B44" s="1">
        <v>104</v>
      </c>
      <c r="C44" s="1" t="s">
        <v>163</v>
      </c>
      <c r="D44" s="1" t="s">
        <v>169</v>
      </c>
      <c r="E44" s="1">
        <v>45</v>
      </c>
      <c r="F44" s="1">
        <v>25</v>
      </c>
      <c r="G44" s="1">
        <v>150</v>
      </c>
      <c r="H44" s="1">
        <v>6750</v>
      </c>
      <c r="I44" s="1">
        <v>3750</v>
      </c>
      <c r="J44" s="1">
        <v>3000</v>
      </c>
      <c r="K44" s="1">
        <f t="shared" si="2"/>
        <v>180</v>
      </c>
      <c r="L44" s="1">
        <f t="shared" si="3"/>
        <v>8100</v>
      </c>
      <c r="M44" s="1">
        <f t="shared" si="4"/>
        <v>4350</v>
      </c>
    </row>
    <row r="45" spans="2:13" ht="15" customHeight="1" x14ac:dyDescent="0.3">
      <c r="B45" s="1">
        <v>105</v>
      </c>
      <c r="C45" s="1" t="s">
        <v>164</v>
      </c>
      <c r="D45" s="1" t="s">
        <v>170</v>
      </c>
      <c r="E45" s="1">
        <v>5</v>
      </c>
      <c r="F45" s="1">
        <v>2</v>
      </c>
      <c r="G45" s="1">
        <v>500</v>
      </c>
      <c r="H45" s="1">
        <v>2500</v>
      </c>
      <c r="I45" s="1">
        <v>1000</v>
      </c>
      <c r="J45" s="1">
        <v>1500</v>
      </c>
      <c r="K45" s="1">
        <f t="shared" si="2"/>
        <v>600</v>
      </c>
      <c r="L45" s="1">
        <f t="shared" si="3"/>
        <v>3000</v>
      </c>
      <c r="M45" s="1">
        <f t="shared" si="4"/>
        <v>2000</v>
      </c>
    </row>
    <row r="46" spans="2:13" ht="15" customHeight="1" x14ac:dyDescent="0.3">
      <c r="B46" s="1">
        <v>106</v>
      </c>
      <c r="C46" s="1" t="s">
        <v>165</v>
      </c>
      <c r="D46" s="1" t="s">
        <v>170</v>
      </c>
      <c r="E46" s="1">
        <v>10</v>
      </c>
      <c r="F46" s="1">
        <v>5</v>
      </c>
      <c r="G46" s="1">
        <v>400</v>
      </c>
      <c r="H46" s="1">
        <v>4000</v>
      </c>
      <c r="I46" s="1">
        <v>2000</v>
      </c>
      <c r="J46" s="1">
        <v>2000</v>
      </c>
      <c r="K46" s="1">
        <f t="shared" si="2"/>
        <v>480</v>
      </c>
      <c r="L46" s="1">
        <f t="shared" si="3"/>
        <v>4800</v>
      </c>
      <c r="M46" s="1">
        <f t="shared" si="4"/>
        <v>2800</v>
      </c>
    </row>
    <row r="47" spans="2:13" ht="15" customHeight="1" x14ac:dyDescent="0.3">
      <c r="B47" s="1">
        <v>107</v>
      </c>
      <c r="C47" s="1" t="s">
        <v>166</v>
      </c>
      <c r="D47" s="1" t="s">
        <v>171</v>
      </c>
      <c r="E47" s="1">
        <v>35</v>
      </c>
      <c r="F47" s="1">
        <v>20</v>
      </c>
      <c r="G47" s="1">
        <v>200</v>
      </c>
      <c r="H47" s="1">
        <v>7000</v>
      </c>
      <c r="I47" s="1">
        <v>4000</v>
      </c>
      <c r="J47" s="1">
        <v>3000</v>
      </c>
      <c r="K47" s="1">
        <f t="shared" si="2"/>
        <v>240</v>
      </c>
      <c r="L47" s="1">
        <f t="shared" si="3"/>
        <v>8400</v>
      </c>
      <c r="M47" s="1">
        <f t="shared" si="4"/>
        <v>4400</v>
      </c>
    </row>
    <row r="48" spans="2:13" ht="15" customHeight="1" x14ac:dyDescent="0.3">
      <c r="B48" s="1">
        <v>108</v>
      </c>
      <c r="C48" s="1" t="s">
        <v>167</v>
      </c>
      <c r="D48" s="1" t="s">
        <v>171</v>
      </c>
      <c r="E48" s="1">
        <v>40</v>
      </c>
      <c r="F48" s="1">
        <v>22</v>
      </c>
      <c r="G48" s="1">
        <v>150</v>
      </c>
      <c r="H48" s="1">
        <v>6000</v>
      </c>
      <c r="I48" s="1">
        <v>3300</v>
      </c>
      <c r="J48" s="1">
        <v>2700</v>
      </c>
      <c r="K48" s="1">
        <f t="shared" si="2"/>
        <v>180</v>
      </c>
      <c r="L48" s="1">
        <f t="shared" si="3"/>
        <v>7200</v>
      </c>
      <c r="M48" s="1">
        <f t="shared" si="4"/>
        <v>3900</v>
      </c>
    </row>
    <row r="50" spans="2:13" ht="15" customHeight="1" x14ac:dyDescent="0.3">
      <c r="B50" s="62" t="s">
        <v>176</v>
      </c>
      <c r="C50" s="62"/>
      <c r="D50" s="62"/>
      <c r="E50" s="62"/>
      <c r="F50" s="62"/>
      <c r="G50" s="62"/>
      <c r="H50" s="62"/>
      <c r="I50" s="62"/>
      <c r="J50" s="62"/>
    </row>
    <row r="52" spans="2:13" ht="15" customHeight="1" x14ac:dyDescent="0.3">
      <c r="B52" s="4" t="s">
        <v>151</v>
      </c>
      <c r="C52" s="4" t="s">
        <v>152</v>
      </c>
      <c r="D52" s="4" t="s">
        <v>153</v>
      </c>
      <c r="E52" s="4" t="s">
        <v>154</v>
      </c>
      <c r="F52" s="4" t="s">
        <v>155</v>
      </c>
      <c r="G52" s="4" t="s">
        <v>156</v>
      </c>
      <c r="H52" s="4" t="s">
        <v>157</v>
      </c>
      <c r="I52" s="4" t="s">
        <v>158</v>
      </c>
      <c r="J52" s="4" t="s">
        <v>159</v>
      </c>
      <c r="L52" s="63" t="s">
        <v>243</v>
      </c>
      <c r="M52" s="1">
        <f>SUM(J53:J60)</f>
        <v>18300</v>
      </c>
    </row>
    <row r="53" spans="2:13" ht="15" customHeight="1" x14ac:dyDescent="0.3">
      <c r="B53" s="1">
        <v>101</v>
      </c>
      <c r="C53" s="1" t="s">
        <v>160</v>
      </c>
      <c r="D53" s="1" t="s">
        <v>168</v>
      </c>
      <c r="E53" s="1">
        <v>20</v>
      </c>
      <c r="F53" s="1">
        <v>10</v>
      </c>
      <c r="G53" s="1">
        <v>200</v>
      </c>
      <c r="H53" s="1">
        <v>4000</v>
      </c>
      <c r="I53" s="1">
        <v>2000</v>
      </c>
      <c r="J53" s="1">
        <v>2000</v>
      </c>
      <c r="L53" s="63" t="s">
        <v>244</v>
      </c>
      <c r="M53" s="1">
        <v>5000</v>
      </c>
    </row>
    <row r="54" spans="2:13" ht="15" customHeight="1" x14ac:dyDescent="0.3">
      <c r="B54" s="1">
        <v>102</v>
      </c>
      <c r="C54" s="1" t="s">
        <v>161</v>
      </c>
      <c r="D54" s="1" t="s">
        <v>168</v>
      </c>
      <c r="E54" s="1">
        <v>15</v>
      </c>
      <c r="F54" s="1">
        <v>8</v>
      </c>
      <c r="G54" s="1">
        <v>300</v>
      </c>
      <c r="H54" s="1">
        <v>4500</v>
      </c>
      <c r="I54" s="1">
        <v>2400</v>
      </c>
      <c r="J54" s="1">
        <v>2100</v>
      </c>
      <c r="L54" s="63" t="s">
        <v>245</v>
      </c>
      <c r="M54" s="1">
        <f>M52-M53</f>
        <v>13300</v>
      </c>
    </row>
    <row r="55" spans="2:13" ht="15" customHeight="1" x14ac:dyDescent="0.3">
      <c r="B55" s="1">
        <v>103</v>
      </c>
      <c r="C55" s="1" t="s">
        <v>162</v>
      </c>
      <c r="D55" s="1" t="s">
        <v>169</v>
      </c>
      <c r="E55" s="1">
        <v>50</v>
      </c>
      <c r="F55" s="1">
        <v>30</v>
      </c>
      <c r="G55" s="1">
        <v>100</v>
      </c>
      <c r="H55" s="1">
        <v>5000</v>
      </c>
      <c r="I55" s="1">
        <v>3000</v>
      </c>
      <c r="J55" s="1">
        <v>2000</v>
      </c>
    </row>
    <row r="56" spans="2:13" ht="15" customHeight="1" x14ac:dyDescent="0.3">
      <c r="B56" s="1">
        <v>104</v>
      </c>
      <c r="C56" s="1" t="s">
        <v>163</v>
      </c>
      <c r="D56" s="1" t="s">
        <v>169</v>
      </c>
      <c r="E56" s="1">
        <v>45</v>
      </c>
      <c r="F56" s="1">
        <v>25</v>
      </c>
      <c r="G56" s="1">
        <v>150</v>
      </c>
      <c r="H56" s="1">
        <v>6750</v>
      </c>
      <c r="I56" s="1">
        <v>3750</v>
      </c>
      <c r="J56" s="1">
        <v>3000</v>
      </c>
    </row>
    <row r="57" spans="2:13" ht="15" customHeight="1" x14ac:dyDescent="0.3">
      <c r="B57" s="1">
        <v>105</v>
      </c>
      <c r="C57" s="1" t="s">
        <v>164</v>
      </c>
      <c r="D57" s="1" t="s">
        <v>170</v>
      </c>
      <c r="E57" s="1">
        <v>5</v>
      </c>
      <c r="F57" s="1">
        <v>2</v>
      </c>
      <c r="G57" s="1">
        <v>500</v>
      </c>
      <c r="H57" s="1">
        <v>2500</v>
      </c>
      <c r="I57" s="1">
        <v>1000</v>
      </c>
      <c r="J57" s="1">
        <v>1500</v>
      </c>
    </row>
    <row r="58" spans="2:13" ht="15" customHeight="1" x14ac:dyDescent="0.3">
      <c r="B58" s="1">
        <v>106</v>
      </c>
      <c r="C58" s="1" t="s">
        <v>165</v>
      </c>
      <c r="D58" s="1" t="s">
        <v>170</v>
      </c>
      <c r="E58" s="1">
        <v>10</v>
      </c>
      <c r="F58" s="1">
        <v>5</v>
      </c>
      <c r="G58" s="1">
        <v>400</v>
      </c>
      <c r="H58" s="1">
        <v>4000</v>
      </c>
      <c r="I58" s="1">
        <v>2000</v>
      </c>
      <c r="J58" s="1">
        <v>2000</v>
      </c>
    </row>
    <row r="59" spans="2:13" ht="15" customHeight="1" x14ac:dyDescent="0.3">
      <c r="B59" s="1">
        <v>107</v>
      </c>
      <c r="C59" s="1" t="s">
        <v>166</v>
      </c>
      <c r="D59" s="1" t="s">
        <v>171</v>
      </c>
      <c r="E59" s="1">
        <v>35</v>
      </c>
      <c r="F59" s="1">
        <v>20</v>
      </c>
      <c r="G59" s="1">
        <v>200</v>
      </c>
      <c r="H59" s="1">
        <v>7000</v>
      </c>
      <c r="I59" s="1">
        <v>4000</v>
      </c>
      <c r="J59" s="1">
        <v>3000</v>
      </c>
    </row>
    <row r="60" spans="2:13" ht="15" customHeight="1" x14ac:dyDescent="0.3">
      <c r="B60" s="1">
        <v>108</v>
      </c>
      <c r="C60" s="1" t="s">
        <v>167</v>
      </c>
      <c r="D60" s="1" t="s">
        <v>171</v>
      </c>
      <c r="E60" s="1">
        <v>40</v>
      </c>
      <c r="F60" s="1">
        <v>22</v>
      </c>
      <c r="G60" s="1">
        <v>150</v>
      </c>
      <c r="H60" s="1">
        <v>6000</v>
      </c>
      <c r="I60" s="1">
        <v>3300</v>
      </c>
      <c r="J60" s="1">
        <v>2700</v>
      </c>
    </row>
    <row r="62" spans="2:13" ht="15" customHeight="1" x14ac:dyDescent="0.3">
      <c r="B62" s="62" t="s">
        <v>177</v>
      </c>
      <c r="C62" s="62"/>
      <c r="D62" s="62"/>
      <c r="E62" s="62"/>
      <c r="F62" s="62"/>
      <c r="G62" s="62"/>
      <c r="H62" s="62"/>
      <c r="I62" s="62"/>
      <c r="J62" s="62"/>
    </row>
    <row r="64" spans="2:13" ht="15" customHeight="1" x14ac:dyDescent="0.3">
      <c r="B64" s="4" t="s">
        <v>151</v>
      </c>
      <c r="C64" s="4" t="s">
        <v>152</v>
      </c>
      <c r="D64" s="4" t="s">
        <v>153</v>
      </c>
      <c r="E64" s="4" t="s">
        <v>154</v>
      </c>
      <c r="F64" s="4" t="s">
        <v>155</v>
      </c>
      <c r="G64" s="150" t="s">
        <v>156</v>
      </c>
      <c r="H64" s="150" t="s">
        <v>157</v>
      </c>
      <c r="I64" s="150" t="s">
        <v>158</v>
      </c>
      <c r="J64" s="150" t="s">
        <v>159</v>
      </c>
    </row>
    <row r="65" spans="2:12" ht="15" customHeight="1" x14ac:dyDescent="0.3">
      <c r="B65" s="1">
        <v>102</v>
      </c>
      <c r="C65" s="1" t="s">
        <v>161</v>
      </c>
      <c r="D65" s="1" t="s">
        <v>168</v>
      </c>
      <c r="E65" s="1">
        <v>15</v>
      </c>
      <c r="F65" s="1">
        <v>8</v>
      </c>
      <c r="G65" s="1">
        <f>300-50</f>
        <v>250</v>
      </c>
      <c r="H65" s="1">
        <f>E65*G65</f>
        <v>3750</v>
      </c>
      <c r="I65" s="1">
        <f>F65*G65</f>
        <v>2000</v>
      </c>
      <c r="J65" s="1">
        <f>H65-I65</f>
        <v>1750</v>
      </c>
    </row>
    <row r="66" spans="2:12" ht="15" customHeight="1" x14ac:dyDescent="0.3">
      <c r="B66" s="1">
        <v>103</v>
      </c>
      <c r="C66" s="1" t="s">
        <v>162</v>
      </c>
      <c r="D66" s="1" t="s">
        <v>169</v>
      </c>
      <c r="E66" s="1">
        <v>50</v>
      </c>
      <c r="F66" s="1">
        <v>30</v>
      </c>
      <c r="G66" s="1">
        <f>100+50</f>
        <v>150</v>
      </c>
      <c r="H66" s="1">
        <f>E66*G66</f>
        <v>7500</v>
      </c>
      <c r="I66" s="1">
        <f>F66*G66</f>
        <v>4500</v>
      </c>
      <c r="J66" s="1">
        <f>H66-I66</f>
        <v>3000</v>
      </c>
    </row>
    <row r="68" spans="2:12" ht="15" customHeight="1" x14ac:dyDescent="0.3">
      <c r="B68" s="62" t="s">
        <v>178</v>
      </c>
      <c r="C68" s="62"/>
      <c r="D68" s="62"/>
      <c r="E68" s="62"/>
      <c r="F68" s="62"/>
      <c r="G68" s="62"/>
      <c r="H68" s="62"/>
      <c r="I68" s="62"/>
      <c r="J68" s="62"/>
    </row>
    <row r="70" spans="2:12" ht="15" customHeight="1" x14ac:dyDescent="0.3">
      <c r="B70" s="4" t="s">
        <v>151</v>
      </c>
      <c r="C70" s="4" t="s">
        <v>152</v>
      </c>
      <c r="D70" s="4" t="s">
        <v>153</v>
      </c>
      <c r="E70" s="4" t="s">
        <v>154</v>
      </c>
      <c r="F70" s="4" t="s">
        <v>155</v>
      </c>
      <c r="G70" s="4" t="s">
        <v>156</v>
      </c>
      <c r="H70" s="4" t="s">
        <v>157</v>
      </c>
      <c r="I70" s="4" t="s">
        <v>158</v>
      </c>
      <c r="J70" s="4" t="s">
        <v>159</v>
      </c>
      <c r="K70" s="150" t="s">
        <v>246</v>
      </c>
      <c r="L70" s="150" t="s">
        <v>247</v>
      </c>
    </row>
    <row r="71" spans="2:12" ht="15" customHeight="1" x14ac:dyDescent="0.3">
      <c r="B71" s="1">
        <v>101</v>
      </c>
      <c r="C71" s="1" t="s">
        <v>160</v>
      </c>
      <c r="D71" s="1" t="s">
        <v>168</v>
      </c>
      <c r="E71" s="1">
        <v>20</v>
      </c>
      <c r="F71" s="1">
        <v>10</v>
      </c>
      <c r="G71" s="1">
        <v>200</v>
      </c>
      <c r="H71" s="1">
        <v>4000</v>
      </c>
      <c r="I71" s="1">
        <v>2000</v>
      </c>
      <c r="J71" s="1">
        <v>2000</v>
      </c>
      <c r="K71" s="1">
        <f>G71+(G71*30%)</f>
        <v>260</v>
      </c>
      <c r="L71" s="1">
        <f>E71*K71</f>
        <v>5200</v>
      </c>
    </row>
    <row r="72" spans="2:12" ht="15" customHeight="1" x14ac:dyDescent="0.3">
      <c r="B72" s="1">
        <v>102</v>
      </c>
      <c r="C72" s="1" t="s">
        <v>161</v>
      </c>
      <c r="D72" s="1" t="s">
        <v>168</v>
      </c>
      <c r="E72" s="1">
        <v>15</v>
      </c>
      <c r="F72" s="1">
        <v>8</v>
      </c>
      <c r="G72" s="1">
        <v>300</v>
      </c>
      <c r="H72" s="1">
        <v>4500</v>
      </c>
      <c r="I72" s="1">
        <v>2400</v>
      </c>
      <c r="J72" s="1">
        <v>2100</v>
      </c>
      <c r="K72" s="1">
        <f t="shared" ref="K72:K78" si="5">G72+(G72*30%)</f>
        <v>390</v>
      </c>
      <c r="L72" s="1">
        <f t="shared" ref="L72:L78" si="6">E72*K72</f>
        <v>5850</v>
      </c>
    </row>
    <row r="73" spans="2:12" ht="15" customHeight="1" x14ac:dyDescent="0.3">
      <c r="B73" s="1">
        <v>103</v>
      </c>
      <c r="C73" s="1" t="s">
        <v>162</v>
      </c>
      <c r="D73" s="1" t="s">
        <v>169</v>
      </c>
      <c r="E73" s="1">
        <v>50</v>
      </c>
      <c r="F73" s="1">
        <v>30</v>
      </c>
      <c r="G73" s="1">
        <v>100</v>
      </c>
      <c r="H73" s="1">
        <v>5000</v>
      </c>
      <c r="I73" s="1">
        <v>3000</v>
      </c>
      <c r="J73" s="1">
        <v>2000</v>
      </c>
      <c r="K73" s="1">
        <f t="shared" si="5"/>
        <v>130</v>
      </c>
      <c r="L73" s="1">
        <f t="shared" si="6"/>
        <v>6500</v>
      </c>
    </row>
    <row r="74" spans="2:12" ht="15" customHeight="1" x14ac:dyDescent="0.3">
      <c r="B74" s="1">
        <v>104</v>
      </c>
      <c r="C74" s="1" t="s">
        <v>163</v>
      </c>
      <c r="D74" s="1" t="s">
        <v>169</v>
      </c>
      <c r="E74" s="1">
        <v>45</v>
      </c>
      <c r="F74" s="1">
        <v>25</v>
      </c>
      <c r="G74" s="1">
        <v>150</v>
      </c>
      <c r="H74" s="1">
        <v>6750</v>
      </c>
      <c r="I74" s="1">
        <v>3750</v>
      </c>
      <c r="J74" s="1">
        <v>3000</v>
      </c>
      <c r="K74" s="1">
        <f t="shared" si="5"/>
        <v>195</v>
      </c>
      <c r="L74" s="1">
        <f t="shared" si="6"/>
        <v>8775</v>
      </c>
    </row>
    <row r="75" spans="2:12" ht="15" customHeight="1" x14ac:dyDescent="0.3">
      <c r="B75" s="1">
        <v>105</v>
      </c>
      <c r="C75" s="1" t="s">
        <v>164</v>
      </c>
      <c r="D75" s="1" t="s">
        <v>170</v>
      </c>
      <c r="E75" s="1">
        <v>5</v>
      </c>
      <c r="F75" s="1">
        <v>2</v>
      </c>
      <c r="G75" s="1">
        <v>500</v>
      </c>
      <c r="H75" s="1">
        <v>2500</v>
      </c>
      <c r="I75" s="1">
        <v>1000</v>
      </c>
      <c r="J75" s="1">
        <v>1500</v>
      </c>
      <c r="K75" s="1">
        <f t="shared" si="5"/>
        <v>650</v>
      </c>
      <c r="L75" s="1">
        <f t="shared" si="6"/>
        <v>3250</v>
      </c>
    </row>
    <row r="76" spans="2:12" ht="15" customHeight="1" x14ac:dyDescent="0.3">
      <c r="B76" s="1">
        <v>106</v>
      </c>
      <c r="C76" s="1" t="s">
        <v>165</v>
      </c>
      <c r="D76" s="1" t="s">
        <v>170</v>
      </c>
      <c r="E76" s="1">
        <v>10</v>
      </c>
      <c r="F76" s="1">
        <v>5</v>
      </c>
      <c r="G76" s="1">
        <v>400</v>
      </c>
      <c r="H76" s="1">
        <v>4000</v>
      </c>
      <c r="I76" s="1">
        <v>2000</v>
      </c>
      <c r="J76" s="1">
        <v>2000</v>
      </c>
      <c r="K76" s="1">
        <f t="shared" si="5"/>
        <v>520</v>
      </c>
      <c r="L76" s="1">
        <f t="shared" si="6"/>
        <v>5200</v>
      </c>
    </row>
    <row r="77" spans="2:12" ht="15" customHeight="1" x14ac:dyDescent="0.3">
      <c r="B77" s="1">
        <v>107</v>
      </c>
      <c r="C77" s="1" t="s">
        <v>166</v>
      </c>
      <c r="D77" s="1" t="s">
        <v>171</v>
      </c>
      <c r="E77" s="1">
        <v>35</v>
      </c>
      <c r="F77" s="1">
        <v>20</v>
      </c>
      <c r="G77" s="1">
        <v>200</v>
      </c>
      <c r="H77" s="1">
        <v>7000</v>
      </c>
      <c r="I77" s="1">
        <v>4000</v>
      </c>
      <c r="J77" s="1">
        <v>3000</v>
      </c>
      <c r="K77" s="1">
        <f t="shared" si="5"/>
        <v>260</v>
      </c>
      <c r="L77" s="1">
        <f t="shared" si="6"/>
        <v>9100</v>
      </c>
    </row>
    <row r="78" spans="2:12" ht="15" customHeight="1" x14ac:dyDescent="0.3">
      <c r="B78" s="1">
        <v>108</v>
      </c>
      <c r="C78" s="1" t="s">
        <v>167</v>
      </c>
      <c r="D78" s="1" t="s">
        <v>171</v>
      </c>
      <c r="E78" s="1">
        <v>40</v>
      </c>
      <c r="F78" s="1">
        <v>22</v>
      </c>
      <c r="G78" s="1">
        <v>150</v>
      </c>
      <c r="H78" s="1">
        <v>6000</v>
      </c>
      <c r="I78" s="1">
        <v>3300</v>
      </c>
      <c r="J78" s="1">
        <v>2700</v>
      </c>
      <c r="K78" s="1">
        <f t="shared" si="5"/>
        <v>195</v>
      </c>
      <c r="L78" s="1">
        <f t="shared" si="6"/>
        <v>7800</v>
      </c>
    </row>
    <row r="80" spans="2:12" ht="15" customHeight="1" x14ac:dyDescent="0.3">
      <c r="B80" s="62" t="s">
        <v>179</v>
      </c>
      <c r="C80" s="62"/>
      <c r="D80" s="62"/>
      <c r="E80" s="62"/>
      <c r="F80" s="62"/>
      <c r="G80" s="62"/>
      <c r="H80" s="62"/>
      <c r="I80" s="62"/>
      <c r="J80" s="62"/>
    </row>
    <row r="82" spans="2:13" ht="15" customHeight="1" x14ac:dyDescent="0.3">
      <c r="B82" s="4" t="s">
        <v>151</v>
      </c>
      <c r="C82" s="4" t="s">
        <v>152</v>
      </c>
      <c r="D82" s="4" t="s">
        <v>153</v>
      </c>
      <c r="E82" s="4" t="s">
        <v>154</v>
      </c>
      <c r="F82" s="4" t="s">
        <v>155</v>
      </c>
      <c r="G82" s="4" t="s">
        <v>156</v>
      </c>
      <c r="H82" s="4" t="s">
        <v>157</v>
      </c>
      <c r="I82" s="4" t="s">
        <v>158</v>
      </c>
      <c r="J82" s="4" t="s">
        <v>159</v>
      </c>
      <c r="K82" s="150" t="s">
        <v>248</v>
      </c>
      <c r="L82" s="150" t="s">
        <v>249</v>
      </c>
    </row>
    <row r="83" spans="2:13" ht="15" customHeight="1" x14ac:dyDescent="0.3">
      <c r="B83" s="1">
        <v>101</v>
      </c>
      <c r="C83" s="1" t="s">
        <v>160</v>
      </c>
      <c r="D83" s="1" t="s">
        <v>168</v>
      </c>
      <c r="E83" s="1">
        <v>20</v>
      </c>
      <c r="F83" s="1">
        <v>10</v>
      </c>
      <c r="G83" s="1">
        <v>200</v>
      </c>
      <c r="H83" s="1">
        <v>4000</v>
      </c>
      <c r="I83" s="1">
        <v>2000</v>
      </c>
      <c r="J83" s="1">
        <v>2000</v>
      </c>
      <c r="K83" s="1">
        <f>IF($G83&gt;300,$E83*0.95,$E83)</f>
        <v>20</v>
      </c>
      <c r="L83" s="1">
        <f>K83*G83</f>
        <v>4000</v>
      </c>
    </row>
    <row r="84" spans="2:13" ht="15" customHeight="1" x14ac:dyDescent="0.3">
      <c r="B84" s="1">
        <v>102</v>
      </c>
      <c r="C84" s="1" t="s">
        <v>161</v>
      </c>
      <c r="D84" s="1" t="s">
        <v>168</v>
      </c>
      <c r="E84" s="1">
        <v>15</v>
      </c>
      <c r="F84" s="1">
        <v>8</v>
      </c>
      <c r="G84" s="1">
        <v>300</v>
      </c>
      <c r="H84" s="1">
        <v>4500</v>
      </c>
      <c r="I84" s="1">
        <v>2400</v>
      </c>
      <c r="J84" s="1">
        <v>2100</v>
      </c>
      <c r="K84" s="1">
        <f t="shared" ref="K84:K90" si="7">IF($G84&gt;300,$E84*0.95,$E84)</f>
        <v>15</v>
      </c>
      <c r="L84" s="1">
        <f t="shared" ref="L84:L90" si="8">K84*G84</f>
        <v>4500</v>
      </c>
    </row>
    <row r="85" spans="2:13" ht="15" customHeight="1" x14ac:dyDescent="0.3">
      <c r="B85" s="1">
        <v>103</v>
      </c>
      <c r="C85" s="1" t="s">
        <v>162</v>
      </c>
      <c r="D85" s="1" t="s">
        <v>169</v>
      </c>
      <c r="E85" s="1">
        <v>50</v>
      </c>
      <c r="F85" s="1">
        <v>30</v>
      </c>
      <c r="G85" s="1">
        <v>100</v>
      </c>
      <c r="H85" s="1">
        <v>5000</v>
      </c>
      <c r="I85" s="1">
        <v>3000</v>
      </c>
      <c r="J85" s="1">
        <v>2000</v>
      </c>
      <c r="K85" s="1">
        <f t="shared" si="7"/>
        <v>50</v>
      </c>
      <c r="L85" s="1">
        <f t="shared" si="8"/>
        <v>5000</v>
      </c>
    </row>
    <row r="86" spans="2:13" ht="15" customHeight="1" x14ac:dyDescent="0.3">
      <c r="B86" s="1">
        <v>104</v>
      </c>
      <c r="C86" s="1" t="s">
        <v>163</v>
      </c>
      <c r="D86" s="1" t="s">
        <v>169</v>
      </c>
      <c r="E86" s="1">
        <v>45</v>
      </c>
      <c r="F86" s="1">
        <v>25</v>
      </c>
      <c r="G86" s="1">
        <v>150</v>
      </c>
      <c r="H86" s="1">
        <v>6750</v>
      </c>
      <c r="I86" s="1">
        <v>3750</v>
      </c>
      <c r="J86" s="1">
        <v>3000</v>
      </c>
      <c r="K86" s="1">
        <f t="shared" si="7"/>
        <v>45</v>
      </c>
      <c r="L86" s="1">
        <f t="shared" si="8"/>
        <v>6750</v>
      </c>
    </row>
    <row r="87" spans="2:13" ht="15" customHeight="1" x14ac:dyDescent="0.3">
      <c r="B87" s="1">
        <v>105</v>
      </c>
      <c r="C87" s="1" t="s">
        <v>164</v>
      </c>
      <c r="D87" s="1" t="s">
        <v>170</v>
      </c>
      <c r="E87" s="1">
        <v>5</v>
      </c>
      <c r="F87" s="1">
        <v>2</v>
      </c>
      <c r="G87" s="1">
        <v>500</v>
      </c>
      <c r="H87" s="1">
        <v>2500</v>
      </c>
      <c r="I87" s="1">
        <v>1000</v>
      </c>
      <c r="J87" s="1">
        <v>1500</v>
      </c>
      <c r="K87" s="1">
        <f t="shared" si="7"/>
        <v>4.75</v>
      </c>
      <c r="L87" s="1">
        <f t="shared" si="8"/>
        <v>2375</v>
      </c>
    </row>
    <row r="88" spans="2:13" ht="15" customHeight="1" x14ac:dyDescent="0.3">
      <c r="B88" s="1">
        <v>106</v>
      </c>
      <c r="C88" s="1" t="s">
        <v>165</v>
      </c>
      <c r="D88" s="1" t="s">
        <v>170</v>
      </c>
      <c r="E88" s="1">
        <v>10</v>
      </c>
      <c r="F88" s="1">
        <v>5</v>
      </c>
      <c r="G88" s="1">
        <v>400</v>
      </c>
      <c r="H88" s="1">
        <v>4000</v>
      </c>
      <c r="I88" s="1">
        <v>2000</v>
      </c>
      <c r="J88" s="1">
        <v>2000</v>
      </c>
      <c r="K88" s="1">
        <f t="shared" si="7"/>
        <v>9.5</v>
      </c>
      <c r="L88" s="1">
        <f t="shared" si="8"/>
        <v>3800</v>
      </c>
    </row>
    <row r="89" spans="2:13" ht="15" customHeight="1" x14ac:dyDescent="0.3">
      <c r="B89" s="1">
        <v>107</v>
      </c>
      <c r="C89" s="1" t="s">
        <v>166</v>
      </c>
      <c r="D89" s="1" t="s">
        <v>171</v>
      </c>
      <c r="E89" s="1">
        <v>35</v>
      </c>
      <c r="F89" s="1">
        <v>20</v>
      </c>
      <c r="G89" s="1">
        <v>200</v>
      </c>
      <c r="H89" s="1">
        <v>7000</v>
      </c>
      <c r="I89" s="1">
        <v>4000</v>
      </c>
      <c r="J89" s="1">
        <v>3000</v>
      </c>
      <c r="K89" s="1">
        <f t="shared" si="7"/>
        <v>35</v>
      </c>
      <c r="L89" s="1">
        <f t="shared" si="8"/>
        <v>7000</v>
      </c>
    </row>
    <row r="90" spans="2:13" ht="15" customHeight="1" x14ac:dyDescent="0.3">
      <c r="B90" s="1">
        <v>108</v>
      </c>
      <c r="C90" s="1" t="s">
        <v>167</v>
      </c>
      <c r="D90" s="1" t="s">
        <v>171</v>
      </c>
      <c r="E90" s="1">
        <v>40</v>
      </c>
      <c r="F90" s="1">
        <v>22</v>
      </c>
      <c r="G90" s="1">
        <v>150</v>
      </c>
      <c r="H90" s="1">
        <v>6000</v>
      </c>
      <c r="I90" s="1">
        <v>3300</v>
      </c>
      <c r="J90" s="1">
        <v>2700</v>
      </c>
      <c r="K90" s="1">
        <f t="shared" si="7"/>
        <v>40</v>
      </c>
      <c r="L90" s="1">
        <f t="shared" si="8"/>
        <v>6000</v>
      </c>
    </row>
    <row r="92" spans="2:13" ht="15" customHeight="1" x14ac:dyDescent="0.3">
      <c r="B92" s="62" t="s">
        <v>180</v>
      </c>
      <c r="C92" s="62"/>
      <c r="D92" s="62"/>
      <c r="E92" s="62"/>
      <c r="F92" s="62"/>
      <c r="G92" s="62"/>
      <c r="H92" s="62"/>
      <c r="I92" s="62"/>
      <c r="J92" s="62"/>
    </row>
    <row r="94" spans="2:13" ht="15" customHeight="1" x14ac:dyDescent="0.3">
      <c r="B94" s="4" t="s">
        <v>151</v>
      </c>
      <c r="C94" s="4" t="s">
        <v>152</v>
      </c>
      <c r="D94" s="4" t="s">
        <v>153</v>
      </c>
      <c r="E94" s="4" t="s">
        <v>154</v>
      </c>
      <c r="F94" s="4" t="s">
        <v>155</v>
      </c>
      <c r="G94" s="4" t="s">
        <v>156</v>
      </c>
      <c r="H94" s="4" t="s">
        <v>157</v>
      </c>
      <c r="I94" s="4" t="s">
        <v>158</v>
      </c>
      <c r="J94" s="4" t="s">
        <v>159</v>
      </c>
      <c r="K94" s="150" t="s">
        <v>250</v>
      </c>
      <c r="L94" s="150" t="s">
        <v>251</v>
      </c>
      <c r="M94" s="150" t="s">
        <v>252</v>
      </c>
    </row>
    <row r="95" spans="2:13" ht="15" customHeight="1" x14ac:dyDescent="0.3">
      <c r="B95" s="1">
        <v>101</v>
      </c>
      <c r="C95" s="1" t="s">
        <v>160</v>
      </c>
      <c r="D95" s="1" t="s">
        <v>168</v>
      </c>
      <c r="E95" s="1">
        <v>20</v>
      </c>
      <c r="F95" s="1">
        <v>10</v>
      </c>
      <c r="G95" s="1">
        <v>200</v>
      </c>
      <c r="H95" s="1">
        <v>4000</v>
      </c>
      <c r="I95" s="1">
        <v>2000</v>
      </c>
      <c r="J95" s="1">
        <v>2000</v>
      </c>
      <c r="K95" s="1">
        <f>40%</f>
        <v>0.4</v>
      </c>
      <c r="L95" s="151">
        <f>$F95/(1-$K95)</f>
        <v>16.666666666666668</v>
      </c>
      <c r="M95" s="151">
        <f>L95*G95-I95</f>
        <v>1333.3333333333335</v>
      </c>
    </row>
    <row r="96" spans="2:13" ht="15" customHeight="1" x14ac:dyDescent="0.3">
      <c r="B96" s="1">
        <v>102</v>
      </c>
      <c r="C96" s="1" t="s">
        <v>161</v>
      </c>
      <c r="D96" s="1" t="s">
        <v>168</v>
      </c>
      <c r="E96" s="1">
        <v>15</v>
      </c>
      <c r="F96" s="1">
        <v>8</v>
      </c>
      <c r="G96" s="1">
        <v>300</v>
      </c>
      <c r="H96" s="1">
        <v>4500</v>
      </c>
      <c r="I96" s="1">
        <v>2400</v>
      </c>
      <c r="J96" s="1">
        <v>2100</v>
      </c>
      <c r="K96" s="1">
        <f>40%</f>
        <v>0.4</v>
      </c>
      <c r="L96" s="151">
        <f t="shared" ref="L96:L102" si="9">$F96/(1-$K96)</f>
        <v>13.333333333333334</v>
      </c>
      <c r="M96" s="151">
        <f t="shared" ref="M96:M102" si="10">L96*G96-I96</f>
        <v>1600</v>
      </c>
    </row>
    <row r="97" spans="2:13" ht="15" customHeight="1" x14ac:dyDescent="0.3">
      <c r="B97" s="1">
        <v>103</v>
      </c>
      <c r="C97" s="1" t="s">
        <v>162</v>
      </c>
      <c r="D97" s="1" t="s">
        <v>169</v>
      </c>
      <c r="E97" s="1">
        <v>50</v>
      </c>
      <c r="F97" s="1">
        <v>30</v>
      </c>
      <c r="G97" s="1">
        <v>100</v>
      </c>
      <c r="H97" s="1">
        <v>5000</v>
      </c>
      <c r="I97" s="1">
        <v>3000</v>
      </c>
      <c r="J97" s="1">
        <v>2000</v>
      </c>
      <c r="K97" s="1">
        <f>40%</f>
        <v>0.4</v>
      </c>
      <c r="L97" s="151">
        <f t="shared" si="9"/>
        <v>50</v>
      </c>
      <c r="M97" s="151">
        <f t="shared" si="10"/>
        <v>2000</v>
      </c>
    </row>
    <row r="98" spans="2:13" ht="15" customHeight="1" x14ac:dyDescent="0.3">
      <c r="B98" s="1">
        <v>104</v>
      </c>
      <c r="C98" s="1" t="s">
        <v>163</v>
      </c>
      <c r="D98" s="1" t="s">
        <v>169</v>
      </c>
      <c r="E98" s="1">
        <v>45</v>
      </c>
      <c r="F98" s="1">
        <v>25</v>
      </c>
      <c r="G98" s="1">
        <v>150</v>
      </c>
      <c r="H98" s="1">
        <v>6750</v>
      </c>
      <c r="I98" s="1">
        <v>3750</v>
      </c>
      <c r="J98" s="1">
        <v>3000</v>
      </c>
      <c r="K98" s="1">
        <f>40%</f>
        <v>0.4</v>
      </c>
      <c r="L98" s="151">
        <f t="shared" si="9"/>
        <v>41.666666666666671</v>
      </c>
      <c r="M98" s="151">
        <f t="shared" si="10"/>
        <v>2500.0000000000009</v>
      </c>
    </row>
    <row r="99" spans="2:13" ht="15" customHeight="1" x14ac:dyDescent="0.3">
      <c r="B99" s="1">
        <v>105</v>
      </c>
      <c r="C99" s="1" t="s">
        <v>164</v>
      </c>
      <c r="D99" s="1" t="s">
        <v>170</v>
      </c>
      <c r="E99" s="1">
        <v>5</v>
      </c>
      <c r="F99" s="1">
        <v>2</v>
      </c>
      <c r="G99" s="1">
        <v>500</v>
      </c>
      <c r="H99" s="1">
        <v>2500</v>
      </c>
      <c r="I99" s="1">
        <v>1000</v>
      </c>
      <c r="J99" s="1">
        <v>1500</v>
      </c>
      <c r="K99" s="1">
        <f>40%</f>
        <v>0.4</v>
      </c>
      <c r="L99" s="151">
        <f t="shared" si="9"/>
        <v>3.3333333333333335</v>
      </c>
      <c r="M99" s="151">
        <f t="shared" si="10"/>
        <v>666.66666666666674</v>
      </c>
    </row>
    <row r="100" spans="2:13" ht="15" customHeight="1" x14ac:dyDescent="0.3">
      <c r="B100" s="1">
        <v>106</v>
      </c>
      <c r="C100" s="1" t="s">
        <v>165</v>
      </c>
      <c r="D100" s="1" t="s">
        <v>170</v>
      </c>
      <c r="E100" s="1">
        <v>10</v>
      </c>
      <c r="F100" s="1">
        <v>5</v>
      </c>
      <c r="G100" s="1">
        <v>400</v>
      </c>
      <c r="H100" s="1">
        <v>4000</v>
      </c>
      <c r="I100" s="1">
        <v>2000</v>
      </c>
      <c r="J100" s="1">
        <v>2000</v>
      </c>
      <c r="K100" s="1">
        <f>40%</f>
        <v>0.4</v>
      </c>
      <c r="L100" s="151">
        <f t="shared" si="9"/>
        <v>8.3333333333333339</v>
      </c>
      <c r="M100" s="151">
        <f t="shared" si="10"/>
        <v>1333.3333333333335</v>
      </c>
    </row>
    <row r="101" spans="2:13" ht="15" customHeight="1" x14ac:dyDescent="0.3">
      <c r="B101" s="1">
        <v>107</v>
      </c>
      <c r="C101" s="1" t="s">
        <v>166</v>
      </c>
      <c r="D101" s="1" t="s">
        <v>171</v>
      </c>
      <c r="E101" s="1">
        <v>35</v>
      </c>
      <c r="F101" s="1">
        <v>20</v>
      </c>
      <c r="G101" s="1">
        <v>200</v>
      </c>
      <c r="H101" s="1">
        <v>7000</v>
      </c>
      <c r="I101" s="1">
        <v>4000</v>
      </c>
      <c r="J101" s="1">
        <v>3000</v>
      </c>
      <c r="K101" s="1">
        <f>40%</f>
        <v>0.4</v>
      </c>
      <c r="L101" s="151">
        <f t="shared" si="9"/>
        <v>33.333333333333336</v>
      </c>
      <c r="M101" s="151">
        <f t="shared" si="10"/>
        <v>2666.666666666667</v>
      </c>
    </row>
    <row r="102" spans="2:13" ht="15" customHeight="1" x14ac:dyDescent="0.3">
      <c r="B102" s="1">
        <v>108</v>
      </c>
      <c r="C102" s="1" t="s">
        <v>167</v>
      </c>
      <c r="D102" s="1" t="s">
        <v>171</v>
      </c>
      <c r="E102" s="1">
        <v>40</v>
      </c>
      <c r="F102" s="1">
        <v>22</v>
      </c>
      <c r="G102" s="1">
        <v>150</v>
      </c>
      <c r="H102" s="1">
        <v>6000</v>
      </c>
      <c r="I102" s="1">
        <v>3300</v>
      </c>
      <c r="J102" s="1">
        <v>2700</v>
      </c>
      <c r="K102" s="1">
        <f>40%</f>
        <v>0.4</v>
      </c>
      <c r="L102" s="151">
        <f t="shared" si="9"/>
        <v>36.666666666666671</v>
      </c>
      <c r="M102" s="151">
        <f t="shared" si="10"/>
        <v>2200.0000000000009</v>
      </c>
    </row>
    <row r="104" spans="2:13" ht="15" customHeight="1" x14ac:dyDescent="0.3">
      <c r="B104" s="62" t="s">
        <v>181</v>
      </c>
      <c r="C104" s="62"/>
      <c r="D104" s="62"/>
      <c r="E104" s="62"/>
      <c r="F104" s="62"/>
      <c r="G104" s="62"/>
      <c r="H104" s="62"/>
      <c r="I104" s="62"/>
      <c r="J104" s="62"/>
    </row>
    <row r="106" spans="2:13" ht="15" customHeight="1" x14ac:dyDescent="0.3">
      <c r="B106" s="4" t="s">
        <v>151</v>
      </c>
      <c r="C106" s="4" t="s">
        <v>152</v>
      </c>
      <c r="D106" s="4" t="s">
        <v>153</v>
      </c>
      <c r="E106" s="4" t="s">
        <v>154</v>
      </c>
      <c r="F106" s="4" t="s">
        <v>155</v>
      </c>
      <c r="G106" s="4" t="s">
        <v>156</v>
      </c>
      <c r="H106" s="4" t="s">
        <v>157</v>
      </c>
      <c r="I106" s="4" t="s">
        <v>158</v>
      </c>
      <c r="J106" s="4" t="s">
        <v>159</v>
      </c>
      <c r="K106" s="150" t="s">
        <v>245</v>
      </c>
      <c r="L106" s="150" t="s">
        <v>253</v>
      </c>
    </row>
    <row r="107" spans="2:13" ht="15" customHeight="1" x14ac:dyDescent="0.3">
      <c r="B107" s="1">
        <v>101</v>
      </c>
      <c r="C107" s="1" t="s">
        <v>160</v>
      </c>
      <c r="D107" s="1" t="s">
        <v>168</v>
      </c>
      <c r="E107" s="1">
        <v>20</v>
      </c>
      <c r="F107" s="1">
        <v>10</v>
      </c>
      <c r="G107" s="1">
        <v>200</v>
      </c>
      <c r="H107" s="1">
        <v>4000</v>
      </c>
      <c r="I107" s="1">
        <v>2000</v>
      </c>
      <c r="J107" s="1">
        <v>2000</v>
      </c>
      <c r="K107" s="1">
        <v>5000</v>
      </c>
      <c r="L107" s="146">
        <f>$K107/(E107-F107)</f>
        <v>500</v>
      </c>
    </row>
    <row r="108" spans="2:13" ht="15" customHeight="1" x14ac:dyDescent="0.3">
      <c r="B108" s="1">
        <v>102</v>
      </c>
      <c r="C108" s="1" t="s">
        <v>161</v>
      </c>
      <c r="D108" s="1" t="s">
        <v>168</v>
      </c>
      <c r="E108" s="1">
        <v>15</v>
      </c>
      <c r="F108" s="1">
        <v>8</v>
      </c>
      <c r="G108" s="1">
        <v>300</v>
      </c>
      <c r="H108" s="1">
        <v>4500</v>
      </c>
      <c r="I108" s="1">
        <v>2400</v>
      </c>
      <c r="J108" s="1">
        <v>2100</v>
      </c>
      <c r="K108" s="1">
        <v>5000</v>
      </c>
      <c r="L108" s="146">
        <f t="shared" ref="L108:L114" si="11">$K108/(E108-F108)</f>
        <v>714.28571428571433</v>
      </c>
    </row>
    <row r="109" spans="2:13" ht="15" customHeight="1" x14ac:dyDescent="0.3">
      <c r="B109" s="1">
        <v>103</v>
      </c>
      <c r="C109" s="1" t="s">
        <v>162</v>
      </c>
      <c r="D109" s="1" t="s">
        <v>169</v>
      </c>
      <c r="E109" s="1">
        <v>50</v>
      </c>
      <c r="F109" s="1">
        <v>30</v>
      </c>
      <c r="G109" s="1">
        <v>100</v>
      </c>
      <c r="H109" s="1">
        <v>5000</v>
      </c>
      <c r="I109" s="1">
        <v>3000</v>
      </c>
      <c r="J109" s="1">
        <v>2000</v>
      </c>
      <c r="K109" s="1">
        <v>5000</v>
      </c>
      <c r="L109" s="146">
        <f t="shared" si="11"/>
        <v>250</v>
      </c>
    </row>
    <row r="110" spans="2:13" ht="15" customHeight="1" x14ac:dyDescent="0.3">
      <c r="B110" s="1">
        <v>104</v>
      </c>
      <c r="C110" s="1" t="s">
        <v>163</v>
      </c>
      <c r="D110" s="1" t="s">
        <v>169</v>
      </c>
      <c r="E110" s="1">
        <v>45</v>
      </c>
      <c r="F110" s="1">
        <v>25</v>
      </c>
      <c r="G110" s="1">
        <v>150</v>
      </c>
      <c r="H110" s="1">
        <v>6750</v>
      </c>
      <c r="I110" s="1">
        <v>3750</v>
      </c>
      <c r="J110" s="1">
        <v>3000</v>
      </c>
      <c r="K110" s="1">
        <v>5000</v>
      </c>
      <c r="L110" s="146">
        <f t="shared" si="11"/>
        <v>250</v>
      </c>
    </row>
    <row r="111" spans="2:13" ht="15" customHeight="1" x14ac:dyDescent="0.3">
      <c r="B111" s="1">
        <v>105</v>
      </c>
      <c r="C111" s="1" t="s">
        <v>164</v>
      </c>
      <c r="D111" s="1" t="s">
        <v>170</v>
      </c>
      <c r="E111" s="1">
        <v>5</v>
      </c>
      <c r="F111" s="1">
        <v>2</v>
      </c>
      <c r="G111" s="1">
        <v>500</v>
      </c>
      <c r="H111" s="1">
        <v>2500</v>
      </c>
      <c r="I111" s="1">
        <v>1000</v>
      </c>
      <c r="J111" s="1">
        <v>1500</v>
      </c>
      <c r="K111" s="1">
        <v>5000</v>
      </c>
      <c r="L111" s="146">
        <f t="shared" si="11"/>
        <v>1666.6666666666667</v>
      </c>
    </row>
    <row r="112" spans="2:13" ht="15" customHeight="1" x14ac:dyDescent="0.3">
      <c r="B112" s="1">
        <v>106</v>
      </c>
      <c r="C112" s="1" t="s">
        <v>165</v>
      </c>
      <c r="D112" s="1" t="s">
        <v>170</v>
      </c>
      <c r="E112" s="1">
        <v>10</v>
      </c>
      <c r="F112" s="1">
        <v>5</v>
      </c>
      <c r="G112" s="1">
        <v>400</v>
      </c>
      <c r="H112" s="1">
        <v>4000</v>
      </c>
      <c r="I112" s="1">
        <v>2000</v>
      </c>
      <c r="J112" s="1">
        <v>2000</v>
      </c>
      <c r="K112" s="1">
        <v>5000</v>
      </c>
      <c r="L112" s="146">
        <f t="shared" si="11"/>
        <v>1000</v>
      </c>
    </row>
    <row r="113" spans="2:12" ht="15" customHeight="1" x14ac:dyDescent="0.3">
      <c r="B113" s="1">
        <v>107</v>
      </c>
      <c r="C113" s="1" t="s">
        <v>166</v>
      </c>
      <c r="D113" s="1" t="s">
        <v>171</v>
      </c>
      <c r="E113" s="1">
        <v>35</v>
      </c>
      <c r="F113" s="1">
        <v>20</v>
      </c>
      <c r="G113" s="1">
        <v>200</v>
      </c>
      <c r="H113" s="1">
        <v>7000</v>
      </c>
      <c r="I113" s="1">
        <v>4000</v>
      </c>
      <c r="J113" s="1">
        <v>3000</v>
      </c>
      <c r="K113" s="1">
        <v>5000</v>
      </c>
      <c r="L113" s="146">
        <f t="shared" si="11"/>
        <v>333.33333333333331</v>
      </c>
    </row>
    <row r="114" spans="2:12" ht="15" customHeight="1" x14ac:dyDescent="0.3">
      <c r="B114" s="1">
        <v>108</v>
      </c>
      <c r="C114" s="1" t="s">
        <v>167</v>
      </c>
      <c r="D114" s="1" t="s">
        <v>171</v>
      </c>
      <c r="E114" s="1">
        <v>40</v>
      </c>
      <c r="F114" s="1">
        <v>22</v>
      </c>
      <c r="G114" s="1">
        <v>150</v>
      </c>
      <c r="H114" s="1">
        <v>6000</v>
      </c>
      <c r="I114" s="1">
        <v>3300</v>
      </c>
      <c r="J114" s="1">
        <v>2700</v>
      </c>
      <c r="K114" s="1">
        <v>5000</v>
      </c>
      <c r="L114" s="146">
        <f t="shared" si="11"/>
        <v>277.77777777777777</v>
      </c>
    </row>
  </sheetData>
  <mergeCells count="10">
    <mergeCell ref="B68:J68"/>
    <mergeCell ref="B80:J80"/>
    <mergeCell ref="B92:J92"/>
    <mergeCell ref="B104:J104"/>
    <mergeCell ref="B2:J2"/>
    <mergeCell ref="B14:J14"/>
    <mergeCell ref="B26:J26"/>
    <mergeCell ref="B38:J38"/>
    <mergeCell ref="B50:J50"/>
    <mergeCell ref="B62:J6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8DBFC-E29C-46AB-A8FC-EE3BF722B417}">
  <dimension ref="B1:L153"/>
  <sheetViews>
    <sheetView showGridLines="0" workbookViewId="0">
      <selection activeCell="G144" sqref="G144"/>
    </sheetView>
  </sheetViews>
  <sheetFormatPr defaultRowHeight="13.2" x14ac:dyDescent="0.3"/>
  <cols>
    <col min="1" max="1" width="8.88671875" style="12"/>
    <col min="2" max="2" width="12.77734375" style="12" bestFit="1" customWidth="1"/>
    <col min="3" max="3" width="16.109375" style="12" bestFit="1" customWidth="1"/>
    <col min="4" max="4" width="14.21875" style="12" customWidth="1"/>
    <col min="5" max="5" width="14.109375" style="12" customWidth="1"/>
    <col min="6" max="6" width="12.44140625" style="12" bestFit="1" customWidth="1"/>
    <col min="7" max="7" width="11.109375" style="12" bestFit="1" customWidth="1"/>
    <col min="8" max="8" width="10.77734375" style="12" bestFit="1" customWidth="1"/>
    <col min="9" max="16384" width="8.88671875" style="12"/>
  </cols>
  <sheetData>
    <row r="1" spans="2:8" ht="18" customHeight="1" thickBot="1" x14ac:dyDescent="0.35"/>
    <row r="2" spans="2:8" ht="18" customHeight="1" thickBot="1" x14ac:dyDescent="0.35">
      <c r="B2" s="64" t="s">
        <v>182</v>
      </c>
      <c r="C2" s="65"/>
      <c r="D2" s="65"/>
      <c r="E2" s="65"/>
      <c r="F2" s="65"/>
      <c r="G2" s="65"/>
      <c r="H2" s="66"/>
    </row>
    <row r="4" spans="2:8" ht="18" customHeight="1" x14ac:dyDescent="0.3">
      <c r="B4" s="4" t="s">
        <v>61</v>
      </c>
      <c r="C4" s="4" t="s">
        <v>0</v>
      </c>
      <c r="D4" s="4" t="s">
        <v>2</v>
      </c>
      <c r="E4" s="4" t="s">
        <v>103</v>
      </c>
      <c r="F4" s="4" t="s">
        <v>104</v>
      </c>
      <c r="G4" s="4" t="s">
        <v>64</v>
      </c>
      <c r="H4" s="4" t="s">
        <v>183</v>
      </c>
    </row>
    <row r="5" spans="2:8" ht="18" customHeight="1" x14ac:dyDescent="0.3">
      <c r="B5" s="1">
        <v>1</v>
      </c>
      <c r="C5" s="1" t="s">
        <v>6</v>
      </c>
      <c r="D5" s="1" t="s">
        <v>19</v>
      </c>
      <c r="E5" s="1" t="s">
        <v>184</v>
      </c>
      <c r="F5" s="3">
        <v>40193</v>
      </c>
      <c r="G5" s="1">
        <v>70000</v>
      </c>
      <c r="H5" s="1" t="s">
        <v>185</v>
      </c>
    </row>
    <row r="6" spans="2:8" ht="18" customHeight="1" x14ac:dyDescent="0.3">
      <c r="B6" s="1">
        <v>2</v>
      </c>
      <c r="C6" s="1" t="s">
        <v>7</v>
      </c>
      <c r="D6" s="1" t="s">
        <v>18</v>
      </c>
      <c r="E6" s="1" t="s">
        <v>186</v>
      </c>
      <c r="F6" s="3">
        <v>40949</v>
      </c>
      <c r="G6" s="1">
        <v>8000</v>
      </c>
      <c r="H6" s="1" t="s">
        <v>187</v>
      </c>
    </row>
    <row r="7" spans="2:8" ht="18" customHeight="1" x14ac:dyDescent="0.3">
      <c r="B7" s="1">
        <v>3</v>
      </c>
      <c r="C7" s="1" t="s">
        <v>8</v>
      </c>
      <c r="D7" s="1" t="s">
        <v>21</v>
      </c>
      <c r="E7" s="1" t="s">
        <v>188</v>
      </c>
      <c r="F7" s="3">
        <v>39512</v>
      </c>
      <c r="G7" s="1">
        <v>75000</v>
      </c>
      <c r="H7" s="1" t="s">
        <v>189</v>
      </c>
    </row>
    <row r="8" spans="2:8" ht="18" customHeight="1" x14ac:dyDescent="0.3">
      <c r="B8" s="1">
        <v>4</v>
      </c>
      <c r="C8" s="1" t="s">
        <v>9</v>
      </c>
      <c r="D8" s="1" t="s">
        <v>20</v>
      </c>
      <c r="E8" s="1" t="s">
        <v>190</v>
      </c>
      <c r="F8" s="3">
        <v>42114</v>
      </c>
      <c r="G8" s="1">
        <v>65000</v>
      </c>
      <c r="H8" s="1" t="s">
        <v>191</v>
      </c>
    </row>
    <row r="9" spans="2:8" ht="18" customHeight="1" x14ac:dyDescent="0.3">
      <c r="B9" s="1">
        <v>5</v>
      </c>
      <c r="C9" s="1" t="s">
        <v>10</v>
      </c>
      <c r="D9" s="1" t="s">
        <v>19</v>
      </c>
      <c r="E9" s="1" t="s">
        <v>192</v>
      </c>
      <c r="F9" s="3">
        <v>40693</v>
      </c>
      <c r="G9" s="1">
        <v>50000</v>
      </c>
      <c r="H9" s="1" t="s">
        <v>185</v>
      </c>
    </row>
    <row r="10" spans="2:8" ht="18" customHeight="1" x14ac:dyDescent="0.3">
      <c r="B10" s="1">
        <v>6</v>
      </c>
      <c r="C10" s="1" t="s">
        <v>11</v>
      </c>
      <c r="D10" s="1" t="s">
        <v>18</v>
      </c>
      <c r="E10" s="1" t="s">
        <v>186</v>
      </c>
      <c r="F10" s="3">
        <v>39979</v>
      </c>
      <c r="G10" s="1">
        <v>82000</v>
      </c>
      <c r="H10" s="1" t="s">
        <v>187</v>
      </c>
    </row>
    <row r="11" spans="2:8" ht="18" customHeight="1" x14ac:dyDescent="0.3">
      <c r="B11" s="1">
        <v>7</v>
      </c>
      <c r="C11" s="1" t="s">
        <v>12</v>
      </c>
      <c r="D11" s="1" t="s">
        <v>21</v>
      </c>
      <c r="E11" s="1" t="s">
        <v>188</v>
      </c>
      <c r="F11" s="3">
        <v>41456</v>
      </c>
      <c r="G11" s="1">
        <v>78000</v>
      </c>
      <c r="H11" s="1" t="s">
        <v>189</v>
      </c>
    </row>
    <row r="12" spans="2:8" ht="18" customHeight="1" x14ac:dyDescent="0.3">
      <c r="B12" s="1">
        <v>8</v>
      </c>
      <c r="C12" s="1" t="s">
        <v>13</v>
      </c>
      <c r="D12" s="1" t="s">
        <v>20</v>
      </c>
      <c r="E12" s="1" t="s">
        <v>190</v>
      </c>
      <c r="F12" s="3">
        <v>41110</v>
      </c>
      <c r="G12" s="1">
        <v>67000</v>
      </c>
      <c r="H12" s="1" t="s">
        <v>191</v>
      </c>
    </row>
    <row r="13" spans="2:8" ht="18" customHeight="1" x14ac:dyDescent="0.3">
      <c r="B13" s="1">
        <v>9</v>
      </c>
      <c r="C13" s="1" t="s">
        <v>14</v>
      </c>
      <c r="D13" s="1" t="s">
        <v>19</v>
      </c>
      <c r="E13" s="1" t="s">
        <v>184</v>
      </c>
      <c r="F13" s="3">
        <v>39309</v>
      </c>
      <c r="G13" s="1">
        <v>71000</v>
      </c>
      <c r="H13" s="1" t="s">
        <v>185</v>
      </c>
    </row>
    <row r="14" spans="2:8" ht="18" customHeight="1" x14ac:dyDescent="0.3">
      <c r="B14" s="1">
        <v>10</v>
      </c>
      <c r="C14" s="1" t="s">
        <v>15</v>
      </c>
      <c r="D14" s="1" t="s">
        <v>18</v>
      </c>
      <c r="E14" s="1" t="s">
        <v>186</v>
      </c>
      <c r="F14" s="3">
        <v>42618</v>
      </c>
      <c r="G14" s="1">
        <v>85000</v>
      </c>
      <c r="H14" s="1" t="s">
        <v>187</v>
      </c>
    </row>
    <row r="15" spans="2:8" ht="18" customHeight="1" x14ac:dyDescent="0.3">
      <c r="B15" s="1">
        <v>11</v>
      </c>
      <c r="C15" s="1" t="s">
        <v>16</v>
      </c>
      <c r="D15" s="1" t="s">
        <v>21</v>
      </c>
      <c r="E15" s="1" t="s">
        <v>188</v>
      </c>
      <c r="F15" s="3">
        <v>41927</v>
      </c>
      <c r="G15" s="1">
        <v>76000</v>
      </c>
      <c r="H15" s="1" t="s">
        <v>189</v>
      </c>
    </row>
    <row r="16" spans="2:8" ht="18" customHeight="1" x14ac:dyDescent="0.3">
      <c r="B16" s="1">
        <v>12</v>
      </c>
      <c r="C16" s="1" t="s">
        <v>17</v>
      </c>
      <c r="D16" s="1" t="s">
        <v>20</v>
      </c>
      <c r="E16" s="1" t="s">
        <v>190</v>
      </c>
      <c r="F16" s="3">
        <v>40492</v>
      </c>
      <c r="G16" s="1">
        <v>66000</v>
      </c>
      <c r="H16" s="1" t="s">
        <v>191</v>
      </c>
    </row>
    <row r="17" spans="2:8" ht="18" customHeight="1" thickBot="1" x14ac:dyDescent="0.35"/>
    <row r="18" spans="2:8" ht="18" customHeight="1" thickBot="1" x14ac:dyDescent="0.35">
      <c r="B18" s="67" t="s">
        <v>193</v>
      </c>
      <c r="C18" s="68"/>
      <c r="D18" s="68"/>
      <c r="E18" s="68"/>
      <c r="F18" s="68"/>
      <c r="G18" s="68"/>
      <c r="H18" s="69"/>
    </row>
    <row r="20" spans="2:8" ht="18" customHeight="1" x14ac:dyDescent="0.3">
      <c r="B20" s="8" t="s">
        <v>61</v>
      </c>
      <c r="C20" s="8" t="s">
        <v>0</v>
      </c>
      <c r="D20" s="8" t="s">
        <v>2</v>
      </c>
      <c r="E20" s="8" t="s">
        <v>103</v>
      </c>
      <c r="F20" s="8" t="s">
        <v>104</v>
      </c>
      <c r="G20" s="37" t="s">
        <v>64</v>
      </c>
      <c r="H20" s="8" t="s">
        <v>183</v>
      </c>
    </row>
    <row r="21" spans="2:8" ht="18" customHeight="1" x14ac:dyDescent="0.3">
      <c r="B21" s="2">
        <v>1</v>
      </c>
      <c r="C21" s="2" t="s">
        <v>6</v>
      </c>
      <c r="D21" s="2" t="s">
        <v>19</v>
      </c>
      <c r="E21" s="2" t="s">
        <v>184</v>
      </c>
      <c r="F21" s="9">
        <v>40193</v>
      </c>
      <c r="G21" s="2">
        <v>70000</v>
      </c>
      <c r="H21" s="2" t="s">
        <v>185</v>
      </c>
    </row>
    <row r="22" spans="2:8" ht="18" customHeight="1" x14ac:dyDescent="0.3">
      <c r="B22" s="1">
        <v>2</v>
      </c>
      <c r="C22" s="1" t="s">
        <v>7</v>
      </c>
      <c r="D22" s="1" t="s">
        <v>18</v>
      </c>
      <c r="E22" s="1" t="s">
        <v>186</v>
      </c>
      <c r="F22" s="3">
        <v>40949</v>
      </c>
      <c r="G22" s="2">
        <v>8000</v>
      </c>
      <c r="H22" s="1" t="s">
        <v>187</v>
      </c>
    </row>
    <row r="23" spans="2:8" ht="18" customHeight="1" x14ac:dyDescent="0.3">
      <c r="B23" s="1">
        <v>3</v>
      </c>
      <c r="C23" s="1" t="s">
        <v>8</v>
      </c>
      <c r="D23" s="1" t="s">
        <v>21</v>
      </c>
      <c r="E23" s="1" t="s">
        <v>188</v>
      </c>
      <c r="F23" s="3">
        <v>39512</v>
      </c>
      <c r="G23" s="1">
        <v>75000</v>
      </c>
      <c r="H23" s="1" t="s">
        <v>189</v>
      </c>
    </row>
    <row r="24" spans="2:8" ht="18" customHeight="1" x14ac:dyDescent="0.3">
      <c r="B24" s="1">
        <v>4</v>
      </c>
      <c r="C24" s="1" t="s">
        <v>9</v>
      </c>
      <c r="D24" s="1" t="s">
        <v>20</v>
      </c>
      <c r="E24" s="1" t="s">
        <v>190</v>
      </c>
      <c r="F24" s="3">
        <v>42114</v>
      </c>
      <c r="G24" s="1">
        <v>65000</v>
      </c>
      <c r="H24" s="1" t="s">
        <v>191</v>
      </c>
    </row>
    <row r="25" spans="2:8" ht="18" customHeight="1" x14ac:dyDescent="0.3">
      <c r="B25" s="1">
        <v>5</v>
      </c>
      <c r="C25" s="1" t="s">
        <v>10</v>
      </c>
      <c r="D25" s="1" t="s">
        <v>19</v>
      </c>
      <c r="E25" s="1" t="s">
        <v>192</v>
      </c>
      <c r="F25" s="3">
        <v>40693</v>
      </c>
      <c r="G25" s="1">
        <v>50000</v>
      </c>
      <c r="H25" s="1" t="s">
        <v>185</v>
      </c>
    </row>
    <row r="26" spans="2:8" ht="18" customHeight="1" x14ac:dyDescent="0.3">
      <c r="B26" s="1">
        <v>6</v>
      </c>
      <c r="C26" s="1" t="s">
        <v>11</v>
      </c>
      <c r="D26" s="1" t="s">
        <v>18</v>
      </c>
      <c r="E26" s="1" t="s">
        <v>186</v>
      </c>
      <c r="F26" s="3">
        <v>39979</v>
      </c>
      <c r="G26" s="1">
        <v>82000</v>
      </c>
      <c r="H26" s="1" t="s">
        <v>187</v>
      </c>
    </row>
    <row r="27" spans="2:8" ht="18" customHeight="1" x14ac:dyDescent="0.3">
      <c r="B27" s="1">
        <v>7</v>
      </c>
      <c r="C27" s="1" t="s">
        <v>12</v>
      </c>
      <c r="D27" s="1" t="s">
        <v>21</v>
      </c>
      <c r="E27" s="1" t="s">
        <v>188</v>
      </c>
      <c r="F27" s="3">
        <v>41456</v>
      </c>
      <c r="G27" s="1">
        <v>78000</v>
      </c>
      <c r="H27" s="1" t="s">
        <v>189</v>
      </c>
    </row>
    <row r="28" spans="2:8" ht="18" customHeight="1" x14ac:dyDescent="0.3">
      <c r="B28" s="1">
        <v>8</v>
      </c>
      <c r="C28" s="1" t="s">
        <v>13</v>
      </c>
      <c r="D28" s="1" t="s">
        <v>20</v>
      </c>
      <c r="E28" s="1" t="s">
        <v>190</v>
      </c>
      <c r="F28" s="3">
        <v>41110</v>
      </c>
      <c r="G28" s="1">
        <v>67000</v>
      </c>
      <c r="H28" s="1" t="s">
        <v>191</v>
      </c>
    </row>
    <row r="29" spans="2:8" ht="18" customHeight="1" x14ac:dyDescent="0.3">
      <c r="B29" s="1">
        <v>9</v>
      </c>
      <c r="C29" s="1" t="s">
        <v>14</v>
      </c>
      <c r="D29" s="1" t="s">
        <v>19</v>
      </c>
      <c r="E29" s="1" t="s">
        <v>184</v>
      </c>
      <c r="F29" s="3">
        <v>39309</v>
      </c>
      <c r="G29" s="1">
        <v>71000</v>
      </c>
      <c r="H29" s="1" t="s">
        <v>185</v>
      </c>
    </row>
    <row r="30" spans="2:8" ht="18" customHeight="1" x14ac:dyDescent="0.3">
      <c r="B30" s="1">
        <v>10</v>
      </c>
      <c r="C30" s="1" t="s">
        <v>15</v>
      </c>
      <c r="D30" s="1" t="s">
        <v>18</v>
      </c>
      <c r="E30" s="1" t="s">
        <v>186</v>
      </c>
      <c r="F30" s="3">
        <v>42618</v>
      </c>
      <c r="G30" s="1">
        <v>85000</v>
      </c>
      <c r="H30" s="1" t="s">
        <v>187</v>
      </c>
    </row>
    <row r="31" spans="2:8" ht="18" customHeight="1" x14ac:dyDescent="0.3">
      <c r="B31" s="1">
        <v>11</v>
      </c>
      <c r="C31" s="1" t="s">
        <v>16</v>
      </c>
      <c r="D31" s="1" t="s">
        <v>21</v>
      </c>
      <c r="E31" s="1" t="s">
        <v>188</v>
      </c>
      <c r="F31" s="3">
        <v>41927</v>
      </c>
      <c r="G31" s="1">
        <v>76000</v>
      </c>
      <c r="H31" s="1" t="s">
        <v>189</v>
      </c>
    </row>
    <row r="32" spans="2:8" ht="18" customHeight="1" x14ac:dyDescent="0.3">
      <c r="B32" s="1">
        <v>12</v>
      </c>
      <c r="C32" s="1" t="s">
        <v>17</v>
      </c>
      <c r="D32" s="1" t="s">
        <v>20</v>
      </c>
      <c r="E32" s="1" t="s">
        <v>190</v>
      </c>
      <c r="F32" s="3">
        <v>40492</v>
      </c>
      <c r="G32" s="1">
        <v>66000</v>
      </c>
      <c r="H32" s="1" t="s">
        <v>191</v>
      </c>
    </row>
    <row r="33" spans="2:10" ht="18" customHeight="1" thickBot="1" x14ac:dyDescent="0.35"/>
    <row r="34" spans="2:10" ht="18" customHeight="1" thickBot="1" x14ac:dyDescent="0.35">
      <c r="B34" s="67" t="s">
        <v>194</v>
      </c>
      <c r="C34" s="68"/>
      <c r="D34" s="68"/>
      <c r="E34" s="68"/>
      <c r="F34" s="68"/>
      <c r="G34" s="68"/>
      <c r="H34" s="69"/>
    </row>
    <row r="35" spans="2:10" ht="18" customHeight="1" thickBot="1" x14ac:dyDescent="0.35"/>
    <row r="36" spans="2:10" ht="18" customHeight="1" thickBot="1" x14ac:dyDescent="0.35">
      <c r="C36" s="46" t="s">
        <v>2</v>
      </c>
      <c r="F36" s="8" t="s">
        <v>2</v>
      </c>
    </row>
    <row r="37" spans="2:10" ht="18" customHeight="1" thickBot="1" x14ac:dyDescent="0.35">
      <c r="C37" s="70"/>
      <c r="F37" s="2" t="s">
        <v>19</v>
      </c>
    </row>
    <row r="38" spans="2:10" ht="18" customHeight="1" x14ac:dyDescent="0.3">
      <c r="F38" s="1" t="s">
        <v>18</v>
      </c>
    </row>
    <row r="39" spans="2:10" ht="18" customHeight="1" x14ac:dyDescent="0.3">
      <c r="F39" s="1" t="s">
        <v>21</v>
      </c>
    </row>
    <row r="40" spans="2:10" ht="18" customHeight="1" x14ac:dyDescent="0.3">
      <c r="F40" s="1" t="s">
        <v>20</v>
      </c>
    </row>
    <row r="41" spans="2:10" ht="18" customHeight="1" x14ac:dyDescent="0.3">
      <c r="J41"/>
    </row>
    <row r="42" spans="2:10" ht="18" customHeight="1" thickBot="1" x14ac:dyDescent="0.35">
      <c r="J42"/>
    </row>
    <row r="43" spans="2:10" ht="18" customHeight="1" thickBot="1" x14ac:dyDescent="0.35">
      <c r="B43" s="67" t="s">
        <v>195</v>
      </c>
      <c r="C43" s="68"/>
      <c r="D43" s="68"/>
      <c r="E43" s="68"/>
      <c r="F43" s="68"/>
      <c r="G43" s="68"/>
      <c r="H43" s="69"/>
      <c r="J43"/>
    </row>
    <row r="44" spans="2:10" ht="18" customHeight="1" thickBot="1" x14ac:dyDescent="0.35">
      <c r="J44"/>
    </row>
    <row r="45" spans="2:10" ht="18" customHeight="1" thickBot="1" x14ac:dyDescent="0.35">
      <c r="B45" s="18" t="s">
        <v>61</v>
      </c>
      <c r="C45" s="19" t="s">
        <v>0</v>
      </c>
      <c r="D45" s="19" t="s">
        <v>2</v>
      </c>
      <c r="E45" s="19" t="s">
        <v>103</v>
      </c>
      <c r="F45" s="71" t="s">
        <v>104</v>
      </c>
      <c r="G45" s="72" t="s">
        <v>64</v>
      </c>
      <c r="H45" s="73" t="s">
        <v>183</v>
      </c>
      <c r="J45"/>
    </row>
    <row r="46" spans="2:10" ht="18" customHeight="1" x14ac:dyDescent="0.3">
      <c r="B46" s="24">
        <v>1</v>
      </c>
      <c r="C46" s="25" t="s">
        <v>6</v>
      </c>
      <c r="D46" s="25" t="s">
        <v>19</v>
      </c>
      <c r="E46" s="25" t="s">
        <v>184</v>
      </c>
      <c r="F46" s="74">
        <v>40193</v>
      </c>
      <c r="G46" s="75">
        <v>70000</v>
      </c>
      <c r="H46" s="76" t="s">
        <v>185</v>
      </c>
      <c r="J46"/>
    </row>
    <row r="47" spans="2:10" ht="18" customHeight="1" x14ac:dyDescent="0.3">
      <c r="B47" s="77">
        <v>2</v>
      </c>
      <c r="C47" s="1" t="s">
        <v>7</v>
      </c>
      <c r="D47" s="1" t="s">
        <v>18</v>
      </c>
      <c r="E47" s="1" t="s">
        <v>186</v>
      </c>
      <c r="F47" s="6">
        <v>40949</v>
      </c>
      <c r="G47" s="78">
        <v>8000</v>
      </c>
      <c r="H47" s="79" t="s">
        <v>187</v>
      </c>
      <c r="J47"/>
    </row>
    <row r="48" spans="2:10" ht="18" customHeight="1" x14ac:dyDescent="0.3">
      <c r="B48" s="77">
        <v>3</v>
      </c>
      <c r="C48" s="1" t="s">
        <v>8</v>
      </c>
      <c r="D48" s="1" t="s">
        <v>21</v>
      </c>
      <c r="E48" s="1" t="s">
        <v>188</v>
      </c>
      <c r="F48" s="6">
        <v>39512</v>
      </c>
      <c r="G48" s="80">
        <v>75000</v>
      </c>
      <c r="H48" s="79" t="s">
        <v>189</v>
      </c>
      <c r="J48"/>
    </row>
    <row r="49" spans="2:8" ht="18" customHeight="1" x14ac:dyDescent="0.3">
      <c r="B49" s="77">
        <v>4</v>
      </c>
      <c r="C49" s="1" t="s">
        <v>9</v>
      </c>
      <c r="D49" s="1" t="s">
        <v>20</v>
      </c>
      <c r="E49" s="1" t="s">
        <v>190</v>
      </c>
      <c r="F49" s="6">
        <v>42114</v>
      </c>
      <c r="G49" s="80">
        <v>65000</v>
      </c>
      <c r="H49" s="79" t="s">
        <v>191</v>
      </c>
    </row>
    <row r="50" spans="2:8" ht="18" customHeight="1" x14ac:dyDescent="0.3">
      <c r="B50" s="77">
        <v>5</v>
      </c>
      <c r="C50" s="1" t="s">
        <v>10</v>
      </c>
      <c r="D50" s="1" t="s">
        <v>19</v>
      </c>
      <c r="E50" s="1" t="s">
        <v>192</v>
      </c>
      <c r="F50" s="6">
        <v>40693</v>
      </c>
      <c r="G50" s="80">
        <v>50000</v>
      </c>
      <c r="H50" s="79" t="s">
        <v>185</v>
      </c>
    </row>
    <row r="51" spans="2:8" ht="18" customHeight="1" x14ac:dyDescent="0.3">
      <c r="B51" s="77">
        <v>6</v>
      </c>
      <c r="C51" s="1" t="s">
        <v>11</v>
      </c>
      <c r="D51" s="1" t="s">
        <v>18</v>
      </c>
      <c r="E51" s="1" t="s">
        <v>186</v>
      </c>
      <c r="F51" s="6">
        <v>39979</v>
      </c>
      <c r="G51" s="80">
        <v>82000</v>
      </c>
      <c r="H51" s="79" t="s">
        <v>187</v>
      </c>
    </row>
    <row r="52" spans="2:8" ht="18" customHeight="1" x14ac:dyDescent="0.3">
      <c r="B52" s="77">
        <v>7</v>
      </c>
      <c r="C52" s="1" t="s">
        <v>12</v>
      </c>
      <c r="D52" s="1" t="s">
        <v>21</v>
      </c>
      <c r="E52" s="1" t="s">
        <v>188</v>
      </c>
      <c r="F52" s="6">
        <v>41456</v>
      </c>
      <c r="G52" s="80">
        <v>78000</v>
      </c>
      <c r="H52" s="79" t="s">
        <v>189</v>
      </c>
    </row>
    <row r="53" spans="2:8" ht="18" customHeight="1" x14ac:dyDescent="0.3">
      <c r="B53" s="77">
        <v>8</v>
      </c>
      <c r="C53" s="1" t="s">
        <v>13</v>
      </c>
      <c r="D53" s="1" t="s">
        <v>20</v>
      </c>
      <c r="E53" s="1" t="s">
        <v>190</v>
      </c>
      <c r="F53" s="6">
        <v>41110</v>
      </c>
      <c r="G53" s="80">
        <v>67000</v>
      </c>
      <c r="H53" s="79" t="s">
        <v>191</v>
      </c>
    </row>
    <row r="54" spans="2:8" ht="18" customHeight="1" x14ac:dyDescent="0.3">
      <c r="B54" s="77">
        <v>9</v>
      </c>
      <c r="C54" s="1" t="s">
        <v>14</v>
      </c>
      <c r="D54" s="1" t="s">
        <v>19</v>
      </c>
      <c r="E54" s="1" t="s">
        <v>184</v>
      </c>
      <c r="F54" s="6">
        <v>39309</v>
      </c>
      <c r="G54" s="80">
        <v>71000</v>
      </c>
      <c r="H54" s="79" t="s">
        <v>185</v>
      </c>
    </row>
    <row r="55" spans="2:8" ht="18" customHeight="1" x14ac:dyDescent="0.3">
      <c r="B55" s="77">
        <v>10</v>
      </c>
      <c r="C55" s="1" t="s">
        <v>15</v>
      </c>
      <c r="D55" s="1" t="s">
        <v>18</v>
      </c>
      <c r="E55" s="1" t="s">
        <v>186</v>
      </c>
      <c r="F55" s="6">
        <v>42618</v>
      </c>
      <c r="G55" s="80">
        <v>85000</v>
      </c>
      <c r="H55" s="79" t="s">
        <v>187</v>
      </c>
    </row>
    <row r="56" spans="2:8" ht="18" customHeight="1" x14ac:dyDescent="0.3">
      <c r="B56" s="77">
        <v>11</v>
      </c>
      <c r="C56" s="1" t="s">
        <v>16</v>
      </c>
      <c r="D56" s="1" t="s">
        <v>21</v>
      </c>
      <c r="E56" s="1" t="s">
        <v>188</v>
      </c>
      <c r="F56" s="6">
        <v>41927</v>
      </c>
      <c r="G56" s="80">
        <v>76000</v>
      </c>
      <c r="H56" s="79" t="s">
        <v>189</v>
      </c>
    </row>
    <row r="57" spans="2:8" ht="18" customHeight="1" thickBot="1" x14ac:dyDescent="0.35">
      <c r="B57" s="81">
        <v>12</v>
      </c>
      <c r="C57" s="82" t="s">
        <v>17</v>
      </c>
      <c r="D57" s="82" t="s">
        <v>20</v>
      </c>
      <c r="E57" s="82" t="s">
        <v>190</v>
      </c>
      <c r="F57" s="83">
        <v>40492</v>
      </c>
      <c r="G57" s="84">
        <v>66000</v>
      </c>
      <c r="H57" s="85" t="s">
        <v>191</v>
      </c>
    </row>
    <row r="58" spans="2:8" ht="18" customHeight="1" thickBot="1" x14ac:dyDescent="0.35"/>
    <row r="59" spans="2:8" ht="18" customHeight="1" thickBot="1" x14ac:dyDescent="0.35">
      <c r="B59" s="67" t="s">
        <v>196</v>
      </c>
      <c r="C59" s="68"/>
      <c r="D59" s="68"/>
      <c r="E59" s="68"/>
      <c r="F59" s="68"/>
      <c r="G59" s="68"/>
      <c r="H59" s="69"/>
    </row>
    <row r="60" spans="2:8" ht="18" customHeight="1" thickBot="1" x14ac:dyDescent="0.35"/>
    <row r="61" spans="2:8" ht="18" customHeight="1" thickBot="1" x14ac:dyDescent="0.35">
      <c r="C61" s="46" t="s">
        <v>103</v>
      </c>
      <c r="F61" s="19" t="s">
        <v>103</v>
      </c>
    </row>
    <row r="62" spans="2:8" ht="18" customHeight="1" thickBot="1" x14ac:dyDescent="0.35">
      <c r="C62" s="70"/>
      <c r="F62" s="25" t="s">
        <v>184</v>
      </c>
    </row>
    <row r="63" spans="2:8" ht="18" customHeight="1" x14ac:dyDescent="0.3">
      <c r="F63" s="1" t="s">
        <v>186</v>
      </c>
    </row>
    <row r="64" spans="2:8" ht="18" customHeight="1" x14ac:dyDescent="0.3">
      <c r="F64" s="1" t="s">
        <v>188</v>
      </c>
    </row>
    <row r="65" spans="2:8" ht="18" customHeight="1" x14ac:dyDescent="0.3">
      <c r="F65" s="1" t="s">
        <v>190</v>
      </c>
    </row>
    <row r="66" spans="2:8" ht="18" customHeight="1" x14ac:dyDescent="0.3">
      <c r="F66" s="1" t="s">
        <v>192</v>
      </c>
    </row>
    <row r="67" spans="2:8" ht="18" customHeight="1" thickBot="1" x14ac:dyDescent="0.35">
      <c r="E67"/>
    </row>
    <row r="68" spans="2:8" ht="18" customHeight="1" thickBot="1" x14ac:dyDescent="0.35">
      <c r="B68" s="67" t="s">
        <v>197</v>
      </c>
      <c r="C68" s="68"/>
      <c r="D68" s="68"/>
      <c r="E68" s="68"/>
      <c r="F68" s="68"/>
      <c r="G68" s="68"/>
      <c r="H68" s="69"/>
    </row>
    <row r="69" spans="2:8" ht="18" customHeight="1" thickBot="1" x14ac:dyDescent="0.35">
      <c r="E69"/>
    </row>
    <row r="70" spans="2:8" ht="18" customHeight="1" thickBot="1" x14ac:dyDescent="0.35">
      <c r="B70" s="18" t="s">
        <v>61</v>
      </c>
      <c r="C70" s="19" t="s">
        <v>0</v>
      </c>
      <c r="D70" s="19" t="s">
        <v>2</v>
      </c>
      <c r="E70" s="71" t="s">
        <v>103</v>
      </c>
      <c r="F70" s="72" t="s">
        <v>104</v>
      </c>
      <c r="G70" s="86" t="s">
        <v>64</v>
      </c>
      <c r="H70" s="20" t="s">
        <v>183</v>
      </c>
    </row>
    <row r="71" spans="2:8" ht="18" customHeight="1" x14ac:dyDescent="0.3">
      <c r="B71" s="24">
        <v>1</v>
      </c>
      <c r="C71" s="25" t="s">
        <v>6</v>
      </c>
      <c r="D71" s="25" t="s">
        <v>19</v>
      </c>
      <c r="E71" s="87" t="s">
        <v>184</v>
      </c>
      <c r="F71" s="88">
        <v>40193</v>
      </c>
      <c r="G71" s="28">
        <v>70000</v>
      </c>
      <c r="H71" s="27" t="s">
        <v>185</v>
      </c>
    </row>
    <row r="72" spans="2:8" ht="18" customHeight="1" x14ac:dyDescent="0.3">
      <c r="B72" s="77">
        <v>2</v>
      </c>
      <c r="C72" s="1" t="s">
        <v>7</v>
      </c>
      <c r="D72" s="1" t="s">
        <v>18</v>
      </c>
      <c r="E72" s="55" t="s">
        <v>186</v>
      </c>
      <c r="F72" s="89">
        <v>40949</v>
      </c>
      <c r="G72" s="31">
        <v>8000</v>
      </c>
      <c r="H72" s="90" t="s">
        <v>187</v>
      </c>
    </row>
    <row r="73" spans="2:8" ht="18" customHeight="1" x14ac:dyDescent="0.3">
      <c r="B73" s="77">
        <v>3</v>
      </c>
      <c r="C73" s="1" t="s">
        <v>8</v>
      </c>
      <c r="D73" s="1" t="s">
        <v>21</v>
      </c>
      <c r="E73" s="55" t="s">
        <v>188</v>
      </c>
      <c r="F73" s="89">
        <v>39512</v>
      </c>
      <c r="G73" s="5">
        <v>75000</v>
      </c>
      <c r="H73" s="90" t="s">
        <v>189</v>
      </c>
    </row>
    <row r="74" spans="2:8" ht="18" customHeight="1" x14ac:dyDescent="0.3">
      <c r="B74" s="77">
        <v>4</v>
      </c>
      <c r="C74" s="1" t="s">
        <v>9</v>
      </c>
      <c r="D74" s="1" t="s">
        <v>20</v>
      </c>
      <c r="E74" s="55" t="s">
        <v>190</v>
      </c>
      <c r="F74" s="89">
        <v>42114</v>
      </c>
      <c r="G74" s="5">
        <v>65000</v>
      </c>
      <c r="H74" s="90" t="s">
        <v>191</v>
      </c>
    </row>
    <row r="75" spans="2:8" ht="18" customHeight="1" x14ac:dyDescent="0.3">
      <c r="B75" s="77">
        <v>5</v>
      </c>
      <c r="C75" s="1" t="s">
        <v>10</v>
      </c>
      <c r="D75" s="1" t="s">
        <v>19</v>
      </c>
      <c r="E75" s="55" t="s">
        <v>192</v>
      </c>
      <c r="F75" s="89">
        <v>40693</v>
      </c>
      <c r="G75" s="5">
        <v>50000</v>
      </c>
      <c r="H75" s="90" t="s">
        <v>185</v>
      </c>
    </row>
    <row r="76" spans="2:8" ht="18" customHeight="1" x14ac:dyDescent="0.3">
      <c r="B76" s="77">
        <v>6</v>
      </c>
      <c r="C76" s="1" t="s">
        <v>11</v>
      </c>
      <c r="D76" s="1" t="s">
        <v>18</v>
      </c>
      <c r="E76" s="55" t="s">
        <v>186</v>
      </c>
      <c r="F76" s="89">
        <v>39979</v>
      </c>
      <c r="G76" s="5">
        <v>82000</v>
      </c>
      <c r="H76" s="90" t="s">
        <v>187</v>
      </c>
    </row>
    <row r="77" spans="2:8" ht="18" customHeight="1" x14ac:dyDescent="0.3">
      <c r="B77" s="77">
        <v>7</v>
      </c>
      <c r="C77" s="1" t="s">
        <v>12</v>
      </c>
      <c r="D77" s="1" t="s">
        <v>21</v>
      </c>
      <c r="E77" s="55" t="s">
        <v>188</v>
      </c>
      <c r="F77" s="89">
        <v>41456</v>
      </c>
      <c r="G77" s="5">
        <v>78000</v>
      </c>
      <c r="H77" s="90" t="s">
        <v>189</v>
      </c>
    </row>
    <row r="78" spans="2:8" ht="18" customHeight="1" x14ac:dyDescent="0.3">
      <c r="B78" s="77">
        <v>8</v>
      </c>
      <c r="C78" s="1" t="s">
        <v>13</v>
      </c>
      <c r="D78" s="1" t="s">
        <v>20</v>
      </c>
      <c r="E78" s="55" t="s">
        <v>190</v>
      </c>
      <c r="F78" s="89">
        <v>41110</v>
      </c>
      <c r="G78" s="5">
        <v>67000</v>
      </c>
      <c r="H78" s="90" t="s">
        <v>191</v>
      </c>
    </row>
    <row r="79" spans="2:8" ht="18" customHeight="1" x14ac:dyDescent="0.3">
      <c r="B79" s="77">
        <v>9</v>
      </c>
      <c r="C79" s="1" t="s">
        <v>14</v>
      </c>
      <c r="D79" s="1" t="s">
        <v>19</v>
      </c>
      <c r="E79" s="55" t="s">
        <v>184</v>
      </c>
      <c r="F79" s="89">
        <v>39309</v>
      </c>
      <c r="G79" s="5">
        <v>71000</v>
      </c>
      <c r="H79" s="90" t="s">
        <v>185</v>
      </c>
    </row>
    <row r="80" spans="2:8" ht="18" customHeight="1" x14ac:dyDescent="0.3">
      <c r="B80" s="77">
        <v>10</v>
      </c>
      <c r="C80" s="1" t="s">
        <v>15</v>
      </c>
      <c r="D80" s="1" t="s">
        <v>18</v>
      </c>
      <c r="E80" s="55" t="s">
        <v>186</v>
      </c>
      <c r="F80" s="89">
        <v>42618</v>
      </c>
      <c r="G80" s="5">
        <v>85000</v>
      </c>
      <c r="H80" s="90" t="s">
        <v>187</v>
      </c>
    </row>
    <row r="81" spans="2:10" ht="18" customHeight="1" x14ac:dyDescent="0.3">
      <c r="B81" s="77">
        <v>11</v>
      </c>
      <c r="C81" s="1" t="s">
        <v>16</v>
      </c>
      <c r="D81" s="1" t="s">
        <v>21</v>
      </c>
      <c r="E81" s="55" t="s">
        <v>188</v>
      </c>
      <c r="F81" s="89">
        <v>41927</v>
      </c>
      <c r="G81" s="5">
        <v>76000</v>
      </c>
      <c r="H81" s="90" t="s">
        <v>189</v>
      </c>
    </row>
    <row r="82" spans="2:10" ht="18" customHeight="1" thickBot="1" x14ac:dyDescent="0.35">
      <c r="B82" s="81">
        <v>12</v>
      </c>
      <c r="C82" s="82" t="s">
        <v>17</v>
      </c>
      <c r="D82" s="82" t="s">
        <v>20</v>
      </c>
      <c r="E82" s="91" t="s">
        <v>190</v>
      </c>
      <c r="F82" s="92">
        <v>40492</v>
      </c>
      <c r="G82" s="93">
        <v>66000</v>
      </c>
      <c r="H82" s="94" t="s">
        <v>191</v>
      </c>
    </row>
    <row r="84" spans="2:10" ht="18" customHeight="1" thickBot="1" x14ac:dyDescent="0.35"/>
    <row r="85" spans="2:10" ht="18" customHeight="1" thickBot="1" x14ac:dyDescent="0.35">
      <c r="B85" s="67" t="s">
        <v>198</v>
      </c>
      <c r="C85" s="68"/>
      <c r="D85" s="68"/>
      <c r="E85" s="68"/>
      <c r="F85" s="68"/>
      <c r="G85" s="68"/>
      <c r="H85" s="69"/>
    </row>
    <row r="86" spans="2:10" ht="18" customHeight="1" thickBot="1" x14ac:dyDescent="0.35"/>
    <row r="87" spans="2:10" ht="18" customHeight="1" thickBot="1" x14ac:dyDescent="0.35">
      <c r="C87" s="46" t="s">
        <v>183</v>
      </c>
      <c r="F87" s="46" t="s">
        <v>183</v>
      </c>
    </row>
    <row r="88" spans="2:10" ht="18" customHeight="1" thickBot="1" x14ac:dyDescent="0.35">
      <c r="C88" s="70"/>
      <c r="F88" s="48" t="s">
        <v>185</v>
      </c>
    </row>
    <row r="89" spans="2:10" ht="18" customHeight="1" x14ac:dyDescent="0.3">
      <c r="F89" s="95" t="s">
        <v>187</v>
      </c>
    </row>
    <row r="90" spans="2:10" ht="18" customHeight="1" x14ac:dyDescent="0.3">
      <c r="F90" s="95" t="s">
        <v>189</v>
      </c>
      <c r="J90"/>
    </row>
    <row r="91" spans="2:10" ht="18" customHeight="1" thickBot="1" x14ac:dyDescent="0.35">
      <c r="F91" s="96" t="s">
        <v>191</v>
      </c>
      <c r="J91"/>
    </row>
    <row r="92" spans="2:10" ht="18" customHeight="1" x14ac:dyDescent="0.3">
      <c r="J92"/>
    </row>
    <row r="93" spans="2:10" ht="18" customHeight="1" x14ac:dyDescent="0.3">
      <c r="J93"/>
    </row>
    <row r="94" spans="2:10" ht="18" customHeight="1" x14ac:dyDescent="0.3">
      <c r="F94"/>
      <c r="J94"/>
    </row>
    <row r="95" spans="2:10" ht="18" customHeight="1" x14ac:dyDescent="0.3">
      <c r="F95"/>
      <c r="J95"/>
    </row>
    <row r="96" spans="2:10" ht="18" customHeight="1" x14ac:dyDescent="0.3">
      <c r="F96"/>
      <c r="J96"/>
    </row>
    <row r="97" spans="2:10" ht="18" customHeight="1" x14ac:dyDescent="0.3">
      <c r="F97"/>
      <c r="J97"/>
    </row>
    <row r="98" spans="2:10" ht="18" customHeight="1" thickBot="1" x14ac:dyDescent="0.35">
      <c r="F98"/>
      <c r="J98"/>
    </row>
    <row r="99" spans="2:10" ht="18" customHeight="1" thickBot="1" x14ac:dyDescent="0.35">
      <c r="B99" s="67" t="s">
        <v>199</v>
      </c>
      <c r="C99" s="68"/>
      <c r="D99" s="68"/>
      <c r="E99" s="68"/>
      <c r="F99" s="68"/>
      <c r="G99" s="68"/>
      <c r="H99" s="69"/>
    </row>
    <row r="100" spans="2:10" ht="18" customHeight="1" thickBot="1" x14ac:dyDescent="0.35"/>
    <row r="101" spans="2:10" ht="18" customHeight="1" thickBot="1" x14ac:dyDescent="0.35">
      <c r="B101" s="72" t="s">
        <v>61</v>
      </c>
      <c r="C101" s="86" t="s">
        <v>0</v>
      </c>
      <c r="D101" s="19" t="s">
        <v>2</v>
      </c>
      <c r="E101" s="19" t="s">
        <v>103</v>
      </c>
      <c r="F101" s="19" t="s">
        <v>104</v>
      </c>
      <c r="G101" s="19" t="s">
        <v>64</v>
      </c>
      <c r="H101" s="20" t="s">
        <v>183</v>
      </c>
    </row>
    <row r="102" spans="2:10" ht="18" customHeight="1" x14ac:dyDescent="0.3">
      <c r="B102" s="48">
        <v>1</v>
      </c>
      <c r="C102" s="28" t="s">
        <v>6</v>
      </c>
      <c r="D102" s="25" t="s">
        <v>19</v>
      </c>
      <c r="E102" s="25" t="s">
        <v>184</v>
      </c>
      <c r="F102" s="97">
        <v>40193</v>
      </c>
      <c r="G102" s="25">
        <v>70000</v>
      </c>
      <c r="H102" s="27" t="s">
        <v>185</v>
      </c>
    </row>
    <row r="103" spans="2:10" ht="18" customHeight="1" x14ac:dyDescent="0.3">
      <c r="B103" s="95">
        <v>2</v>
      </c>
      <c r="C103" s="5" t="s">
        <v>7</v>
      </c>
      <c r="D103" s="1" t="s">
        <v>18</v>
      </c>
      <c r="E103" s="1" t="s">
        <v>186</v>
      </c>
      <c r="F103" s="3">
        <v>40949</v>
      </c>
      <c r="G103" s="2">
        <v>8000</v>
      </c>
      <c r="H103" s="90" t="s">
        <v>187</v>
      </c>
    </row>
    <row r="104" spans="2:10" ht="18" customHeight="1" x14ac:dyDescent="0.3">
      <c r="B104" s="95">
        <v>3</v>
      </c>
      <c r="C104" s="5" t="s">
        <v>8</v>
      </c>
      <c r="D104" s="1" t="s">
        <v>21</v>
      </c>
      <c r="E104" s="1" t="s">
        <v>188</v>
      </c>
      <c r="F104" s="3">
        <v>39512</v>
      </c>
      <c r="G104" s="1">
        <v>75000</v>
      </c>
      <c r="H104" s="90" t="s">
        <v>189</v>
      </c>
    </row>
    <row r="105" spans="2:10" ht="18" customHeight="1" x14ac:dyDescent="0.3">
      <c r="B105" s="95">
        <v>4</v>
      </c>
      <c r="C105" s="5" t="s">
        <v>9</v>
      </c>
      <c r="D105" s="1" t="s">
        <v>20</v>
      </c>
      <c r="E105" s="1" t="s">
        <v>190</v>
      </c>
      <c r="F105" s="3">
        <v>42114</v>
      </c>
      <c r="G105" s="1">
        <v>65000</v>
      </c>
      <c r="H105" s="90" t="s">
        <v>191</v>
      </c>
    </row>
    <row r="106" spans="2:10" ht="18" customHeight="1" x14ac:dyDescent="0.3">
      <c r="B106" s="95">
        <v>5</v>
      </c>
      <c r="C106" s="5" t="s">
        <v>10</v>
      </c>
      <c r="D106" s="1" t="s">
        <v>19</v>
      </c>
      <c r="E106" s="1" t="s">
        <v>192</v>
      </c>
      <c r="F106" s="3">
        <v>40693</v>
      </c>
      <c r="G106" s="1">
        <v>50000</v>
      </c>
      <c r="H106" s="90" t="s">
        <v>185</v>
      </c>
    </row>
    <row r="107" spans="2:10" ht="18" customHeight="1" x14ac:dyDescent="0.3">
      <c r="B107" s="95">
        <v>6</v>
      </c>
      <c r="C107" s="5" t="s">
        <v>11</v>
      </c>
      <c r="D107" s="1" t="s">
        <v>18</v>
      </c>
      <c r="E107" s="1" t="s">
        <v>186</v>
      </c>
      <c r="F107" s="3">
        <v>39979</v>
      </c>
      <c r="G107" s="1">
        <v>82000</v>
      </c>
      <c r="H107" s="90" t="s">
        <v>187</v>
      </c>
    </row>
    <row r="108" spans="2:10" ht="18" customHeight="1" x14ac:dyDescent="0.3">
      <c r="B108" s="95">
        <v>7</v>
      </c>
      <c r="C108" s="5" t="s">
        <v>12</v>
      </c>
      <c r="D108" s="1" t="s">
        <v>21</v>
      </c>
      <c r="E108" s="1" t="s">
        <v>188</v>
      </c>
      <c r="F108" s="3">
        <v>41456</v>
      </c>
      <c r="G108" s="1">
        <v>78000</v>
      </c>
      <c r="H108" s="90" t="s">
        <v>189</v>
      </c>
    </row>
    <row r="109" spans="2:10" ht="18" customHeight="1" x14ac:dyDescent="0.3">
      <c r="B109" s="95">
        <v>8</v>
      </c>
      <c r="C109" s="5" t="s">
        <v>13</v>
      </c>
      <c r="D109" s="1" t="s">
        <v>20</v>
      </c>
      <c r="E109" s="1" t="s">
        <v>190</v>
      </c>
      <c r="F109" s="3">
        <v>41110</v>
      </c>
      <c r="G109" s="1">
        <v>67000</v>
      </c>
      <c r="H109" s="90" t="s">
        <v>191</v>
      </c>
    </row>
    <row r="110" spans="2:10" ht="18" customHeight="1" x14ac:dyDescent="0.3">
      <c r="B110" s="95">
        <v>9</v>
      </c>
      <c r="C110" s="5" t="s">
        <v>14</v>
      </c>
      <c r="D110" s="1" t="s">
        <v>19</v>
      </c>
      <c r="E110" s="1" t="s">
        <v>184</v>
      </c>
      <c r="F110" s="3">
        <v>39309</v>
      </c>
      <c r="G110" s="1">
        <v>71000</v>
      </c>
      <c r="H110" s="90" t="s">
        <v>185</v>
      </c>
    </row>
    <row r="111" spans="2:10" ht="18" customHeight="1" x14ac:dyDescent="0.3">
      <c r="B111" s="95">
        <v>10</v>
      </c>
      <c r="C111" s="5" t="s">
        <v>15</v>
      </c>
      <c r="D111" s="1" t="s">
        <v>18</v>
      </c>
      <c r="E111" s="1" t="s">
        <v>186</v>
      </c>
      <c r="F111" s="3">
        <v>42618</v>
      </c>
      <c r="G111" s="1">
        <v>85000</v>
      </c>
      <c r="H111" s="90" t="s">
        <v>187</v>
      </c>
    </row>
    <row r="112" spans="2:10" ht="18" customHeight="1" x14ac:dyDescent="0.3">
      <c r="B112" s="95">
        <v>11</v>
      </c>
      <c r="C112" s="5" t="s">
        <v>16</v>
      </c>
      <c r="D112" s="1" t="s">
        <v>21</v>
      </c>
      <c r="E112" s="1" t="s">
        <v>188</v>
      </c>
      <c r="F112" s="3">
        <v>41927</v>
      </c>
      <c r="G112" s="1">
        <v>76000</v>
      </c>
      <c r="H112" s="90" t="s">
        <v>189</v>
      </c>
    </row>
    <row r="113" spans="2:8" ht="18" customHeight="1" thickBot="1" x14ac:dyDescent="0.35">
      <c r="B113" s="96">
        <v>12</v>
      </c>
      <c r="C113" s="93" t="s">
        <v>17</v>
      </c>
      <c r="D113" s="82" t="s">
        <v>20</v>
      </c>
      <c r="E113" s="82" t="s">
        <v>190</v>
      </c>
      <c r="F113" s="98">
        <v>40492</v>
      </c>
      <c r="G113" s="82">
        <v>66000</v>
      </c>
      <c r="H113" s="94" t="s">
        <v>191</v>
      </c>
    </row>
    <row r="114" spans="2:8" ht="18" customHeight="1" thickBot="1" x14ac:dyDescent="0.35"/>
    <row r="115" spans="2:8" ht="18" customHeight="1" thickBot="1" x14ac:dyDescent="0.35">
      <c r="B115" s="67" t="s">
        <v>200</v>
      </c>
      <c r="C115" s="68"/>
      <c r="D115" s="68"/>
      <c r="E115" s="68"/>
      <c r="F115" s="68"/>
      <c r="G115" s="68"/>
      <c r="H115" s="69"/>
    </row>
    <row r="117" spans="2:8" ht="18" customHeight="1" thickBot="1" x14ac:dyDescent="0.35"/>
    <row r="118" spans="2:8" ht="18" customHeight="1" thickBot="1" x14ac:dyDescent="0.35">
      <c r="B118" s="46" t="s">
        <v>2</v>
      </c>
      <c r="C118" s="46" t="s">
        <v>103</v>
      </c>
      <c r="D118" s="99" t="s">
        <v>2</v>
      </c>
      <c r="E118" s="100" t="s">
        <v>19</v>
      </c>
      <c r="F118" s="101" t="s">
        <v>18</v>
      </c>
      <c r="G118" s="100" t="s">
        <v>21</v>
      </c>
      <c r="H118" s="102" t="s">
        <v>20</v>
      </c>
    </row>
    <row r="119" spans="2:8" ht="18" customHeight="1" thickBot="1" x14ac:dyDescent="0.35">
      <c r="B119" s="103"/>
      <c r="C119" s="103"/>
      <c r="D119" s="104" t="s">
        <v>103</v>
      </c>
      <c r="E119" s="48" t="s">
        <v>184</v>
      </c>
      <c r="F119" s="105" t="s">
        <v>186</v>
      </c>
      <c r="G119" s="103" t="s">
        <v>188</v>
      </c>
      <c r="H119" s="106" t="s">
        <v>190</v>
      </c>
    </row>
    <row r="120" spans="2:8" ht="18" customHeight="1" thickBot="1" x14ac:dyDescent="0.35">
      <c r="D120" s="107"/>
      <c r="E120" s="96" t="s">
        <v>192</v>
      </c>
    </row>
    <row r="122" spans="2:8" ht="18" customHeight="1" thickBot="1" x14ac:dyDescent="0.35"/>
    <row r="123" spans="2:8" ht="18" customHeight="1" thickBot="1" x14ac:dyDescent="0.35">
      <c r="B123" s="67" t="s">
        <v>201</v>
      </c>
      <c r="C123" s="68"/>
      <c r="D123" s="68"/>
      <c r="E123" s="68"/>
      <c r="F123" s="68"/>
      <c r="G123" s="68"/>
      <c r="H123" s="69"/>
    </row>
    <row r="124" spans="2:8" ht="18" customHeight="1" thickBot="1" x14ac:dyDescent="0.35">
      <c r="F124"/>
    </row>
    <row r="125" spans="2:8" ht="18" customHeight="1" thickBot="1" x14ac:dyDescent="0.35">
      <c r="B125" s="108" t="s">
        <v>61</v>
      </c>
      <c r="C125" s="19" t="s">
        <v>0</v>
      </c>
      <c r="D125" s="19" t="s">
        <v>2</v>
      </c>
      <c r="E125" s="19" t="s">
        <v>103</v>
      </c>
      <c r="F125" s="19" t="s">
        <v>104</v>
      </c>
      <c r="G125" s="19" t="s">
        <v>64</v>
      </c>
      <c r="H125" s="20" t="s">
        <v>183</v>
      </c>
    </row>
    <row r="126" spans="2:8" ht="18" customHeight="1" x14ac:dyDescent="0.3">
      <c r="B126" s="24">
        <v>1</v>
      </c>
      <c r="C126" s="25" t="s">
        <v>6</v>
      </c>
      <c r="D126" s="25" t="s">
        <v>19</v>
      </c>
      <c r="E126" s="25" t="s">
        <v>184</v>
      </c>
      <c r="F126" s="97">
        <v>40193</v>
      </c>
      <c r="G126" s="25">
        <v>70000</v>
      </c>
      <c r="H126" s="27" t="s">
        <v>185</v>
      </c>
    </row>
    <row r="127" spans="2:8" ht="18" customHeight="1" x14ac:dyDescent="0.3">
      <c r="B127" s="77">
        <v>2</v>
      </c>
      <c r="C127" s="1" t="s">
        <v>7</v>
      </c>
      <c r="D127" s="1" t="s">
        <v>18</v>
      </c>
      <c r="E127" s="1" t="s">
        <v>186</v>
      </c>
      <c r="F127" s="3">
        <v>40949</v>
      </c>
      <c r="G127" s="2">
        <v>8000</v>
      </c>
      <c r="H127" s="90" t="s">
        <v>187</v>
      </c>
    </row>
    <row r="128" spans="2:8" ht="18" customHeight="1" x14ac:dyDescent="0.3">
      <c r="B128" s="77">
        <v>3</v>
      </c>
      <c r="C128" s="1" t="s">
        <v>8</v>
      </c>
      <c r="D128" s="1" t="s">
        <v>21</v>
      </c>
      <c r="E128" s="1" t="s">
        <v>188</v>
      </c>
      <c r="F128" s="3">
        <v>39512</v>
      </c>
      <c r="G128" s="1">
        <v>75000</v>
      </c>
      <c r="H128" s="90" t="s">
        <v>189</v>
      </c>
    </row>
    <row r="129" spans="2:12" ht="18" customHeight="1" x14ac:dyDescent="0.3">
      <c r="B129" s="77">
        <v>4</v>
      </c>
      <c r="C129" s="1" t="s">
        <v>9</v>
      </c>
      <c r="D129" s="1" t="s">
        <v>20</v>
      </c>
      <c r="E129" s="1" t="s">
        <v>190</v>
      </c>
      <c r="F129" s="3">
        <v>42114</v>
      </c>
      <c r="G129" s="1">
        <v>65000</v>
      </c>
      <c r="H129" s="90" t="s">
        <v>191</v>
      </c>
    </row>
    <row r="130" spans="2:12" ht="18" customHeight="1" x14ac:dyDescent="0.3">
      <c r="B130" s="77">
        <v>5</v>
      </c>
      <c r="C130" s="1" t="s">
        <v>10</v>
      </c>
      <c r="D130" s="1" t="s">
        <v>19</v>
      </c>
      <c r="E130" s="1" t="s">
        <v>192</v>
      </c>
      <c r="F130" s="3">
        <v>40693</v>
      </c>
      <c r="G130" s="1">
        <v>50000</v>
      </c>
      <c r="H130" s="90" t="s">
        <v>185</v>
      </c>
    </row>
    <row r="131" spans="2:12" ht="18" customHeight="1" x14ac:dyDescent="0.3">
      <c r="B131" s="77">
        <v>6</v>
      </c>
      <c r="C131" s="1" t="s">
        <v>11</v>
      </c>
      <c r="D131" s="1" t="s">
        <v>18</v>
      </c>
      <c r="E131" s="1" t="s">
        <v>186</v>
      </c>
      <c r="F131" s="3">
        <v>39979</v>
      </c>
      <c r="G131" s="1">
        <v>82000</v>
      </c>
      <c r="H131" s="90" t="s">
        <v>187</v>
      </c>
    </row>
    <row r="132" spans="2:12" ht="18" customHeight="1" x14ac:dyDescent="0.3">
      <c r="B132" s="77">
        <v>7</v>
      </c>
      <c r="C132" s="1" t="s">
        <v>12</v>
      </c>
      <c r="D132" s="1" t="s">
        <v>21</v>
      </c>
      <c r="E132" s="1" t="s">
        <v>188</v>
      </c>
      <c r="F132" s="3">
        <v>41456</v>
      </c>
      <c r="G132" s="1">
        <v>78000</v>
      </c>
      <c r="H132" s="90" t="s">
        <v>189</v>
      </c>
    </row>
    <row r="133" spans="2:12" ht="18" customHeight="1" x14ac:dyDescent="0.3">
      <c r="B133" s="77">
        <v>8</v>
      </c>
      <c r="C133" s="1" t="s">
        <v>13</v>
      </c>
      <c r="D133" s="1" t="s">
        <v>20</v>
      </c>
      <c r="E133" s="1" t="s">
        <v>190</v>
      </c>
      <c r="F133" s="3">
        <v>41110</v>
      </c>
      <c r="G133" s="1">
        <v>67000</v>
      </c>
      <c r="H133" s="90" t="s">
        <v>191</v>
      </c>
    </row>
    <row r="134" spans="2:12" ht="18" customHeight="1" x14ac:dyDescent="0.3">
      <c r="B134" s="77">
        <v>9</v>
      </c>
      <c r="C134" s="1" t="s">
        <v>14</v>
      </c>
      <c r="D134" s="1" t="s">
        <v>19</v>
      </c>
      <c r="E134" s="1" t="s">
        <v>184</v>
      </c>
      <c r="F134" s="3">
        <v>39309</v>
      </c>
      <c r="G134" s="1">
        <v>71000</v>
      </c>
      <c r="H134" s="90" t="s">
        <v>185</v>
      </c>
    </row>
    <row r="135" spans="2:12" ht="18" customHeight="1" x14ac:dyDescent="0.3">
      <c r="B135" s="77">
        <v>10</v>
      </c>
      <c r="C135" s="1" t="s">
        <v>15</v>
      </c>
      <c r="D135" s="1" t="s">
        <v>18</v>
      </c>
      <c r="E135" s="1" t="s">
        <v>186</v>
      </c>
      <c r="F135" s="3">
        <v>42618</v>
      </c>
      <c r="G135" s="1">
        <v>85000</v>
      </c>
      <c r="H135" s="90" t="s">
        <v>187</v>
      </c>
      <c r="L135" s="12" t="s">
        <v>202</v>
      </c>
    </row>
    <row r="136" spans="2:12" ht="18" customHeight="1" x14ac:dyDescent="0.3">
      <c r="B136" s="77">
        <v>11</v>
      </c>
      <c r="C136" s="1" t="s">
        <v>16</v>
      </c>
      <c r="D136" s="1" t="s">
        <v>18</v>
      </c>
      <c r="E136" s="1" t="s">
        <v>188</v>
      </c>
      <c r="F136" s="3">
        <v>41927</v>
      </c>
      <c r="G136" s="1">
        <v>76000</v>
      </c>
      <c r="H136" s="90" t="s">
        <v>189</v>
      </c>
    </row>
    <row r="137" spans="2:12" ht="18" customHeight="1" thickBot="1" x14ac:dyDescent="0.35">
      <c r="B137" s="81">
        <v>12</v>
      </c>
      <c r="C137" s="82" t="s">
        <v>17</v>
      </c>
      <c r="D137" s="82" t="s">
        <v>20</v>
      </c>
      <c r="E137" s="82" t="s">
        <v>190</v>
      </c>
      <c r="F137" s="98">
        <v>40492</v>
      </c>
      <c r="G137" s="82">
        <v>66000</v>
      </c>
      <c r="H137" s="94" t="s">
        <v>191</v>
      </c>
    </row>
    <row r="138" spans="2:12" ht="18" customHeight="1" thickBot="1" x14ac:dyDescent="0.35"/>
    <row r="139" spans="2:12" ht="18" customHeight="1" thickBot="1" x14ac:dyDescent="0.35">
      <c r="B139" s="67" t="s">
        <v>203</v>
      </c>
      <c r="C139" s="68"/>
      <c r="D139" s="68"/>
      <c r="E139" s="68"/>
      <c r="F139" s="68"/>
      <c r="G139" s="68"/>
      <c r="H139" s="69"/>
    </row>
    <row r="140" spans="2:12" ht="18" customHeight="1" thickBot="1" x14ac:dyDescent="0.35"/>
    <row r="141" spans="2:12" ht="18" customHeight="1" thickBot="1" x14ac:dyDescent="0.35">
      <c r="D141" s="109" t="s">
        <v>2</v>
      </c>
      <c r="E141" s="46" t="s">
        <v>204</v>
      </c>
    </row>
    <row r="142" spans="2:12" ht="18" customHeight="1" x14ac:dyDescent="0.3">
      <c r="D142" s="110" t="s">
        <v>19</v>
      </c>
      <c r="E142" s="95" t="str">
        <f>IF(COUNTIFS($D$126:$D$137,$D142)&gt;=3,"Team A","Team B")</f>
        <v>Team A</v>
      </c>
    </row>
    <row r="143" spans="2:12" ht="18" customHeight="1" x14ac:dyDescent="0.3">
      <c r="D143" s="111" t="s">
        <v>18</v>
      </c>
      <c r="E143" s="95" t="str">
        <f t="shared" ref="E143:E145" si="0">IF(COUNTIFS($D$126:$D$137,$D143)&gt;=3,"Team A","Team B")</f>
        <v>Team A</v>
      </c>
    </row>
    <row r="144" spans="2:12" ht="18" customHeight="1" x14ac:dyDescent="0.3">
      <c r="D144" s="111" t="s">
        <v>21</v>
      </c>
      <c r="E144" s="95" t="str">
        <f t="shared" si="0"/>
        <v>Team B</v>
      </c>
    </row>
    <row r="145" spans="2:5" ht="18" customHeight="1" thickBot="1" x14ac:dyDescent="0.35">
      <c r="D145" s="112" t="s">
        <v>20</v>
      </c>
      <c r="E145" s="95" t="str">
        <f t="shared" si="0"/>
        <v>Team A</v>
      </c>
    </row>
    <row r="146" spans="2:5" ht="18" customHeight="1" x14ac:dyDescent="0.3">
      <c r="B146"/>
    </row>
    <row r="147" spans="2:5" ht="18" customHeight="1" x14ac:dyDescent="0.3">
      <c r="B147"/>
    </row>
    <row r="148" spans="2:5" ht="18" customHeight="1" x14ac:dyDescent="0.3">
      <c r="B148"/>
    </row>
    <row r="149" spans="2:5" ht="18" customHeight="1" x14ac:dyDescent="0.3">
      <c r="B149"/>
    </row>
    <row r="150" spans="2:5" ht="18" customHeight="1" x14ac:dyDescent="0.3">
      <c r="B150"/>
    </row>
    <row r="151" spans="2:5" ht="18" customHeight="1" x14ac:dyDescent="0.3">
      <c r="B151"/>
    </row>
    <row r="152" spans="2:5" ht="18" customHeight="1" x14ac:dyDescent="0.3">
      <c r="B152"/>
    </row>
    <row r="153" spans="2:5" ht="18" customHeight="1" x14ac:dyDescent="0.3">
      <c r="B153"/>
    </row>
  </sheetData>
  <mergeCells count="12">
    <mergeCell ref="B85:H85"/>
    <mergeCell ref="B99:H99"/>
    <mergeCell ref="B115:H115"/>
    <mergeCell ref="D119:D120"/>
    <mergeCell ref="B123:H123"/>
    <mergeCell ref="B139:H139"/>
    <mergeCell ref="B2:H2"/>
    <mergeCell ref="B18:H18"/>
    <mergeCell ref="B34:H34"/>
    <mergeCell ref="B43:H43"/>
    <mergeCell ref="B59:H59"/>
    <mergeCell ref="B68:H68"/>
  </mergeCells>
  <dataValidations count="10">
    <dataValidation type="list" allowBlank="1" showInputMessage="1" showErrorMessage="1" sqref="C62" xr:uid="{3EAC6629-4324-45A1-A1BC-33CEB3CA6BAF}">
      <formula1>$F$62:$F$66</formula1>
    </dataValidation>
    <dataValidation type="date" allowBlank="1" showInputMessage="1" showErrorMessage="1" sqref="F71:F82" xr:uid="{A86F7DAC-2017-4D4A-8BE2-E793DC4425AD}">
      <formula1>39814</formula1>
      <formula2>TODAY()</formula2>
    </dataValidation>
    <dataValidation type="list" allowBlank="1" showInputMessage="1" showErrorMessage="1" sqref="C37" xr:uid="{098FAB25-ECDF-4A4A-BBC2-DCC7CA303AD5}">
      <formula1>$F$37:$F$40</formula1>
    </dataValidation>
    <dataValidation type="whole" allowBlank="1" showInputMessage="1" showErrorMessage="1" sqref="G21:G32" xr:uid="{1D3E1FED-694A-4988-9170-F502A2DE7805}">
      <formula1>40000</formula1>
      <formula2>100000</formula2>
    </dataValidation>
    <dataValidation type="whole" allowBlank="1" showInputMessage="1" showErrorMessage="1" errorTitle="Invalid Salary" error="Salary must be between 50000 to 100000" sqref="G46:G57" xr:uid="{EC1FFAEB-4742-4470-8FC1-52C311D43584}">
      <formula1>40000</formula1>
      <formula2>100000</formula2>
    </dataValidation>
    <dataValidation type="list" allowBlank="1" showInputMessage="1" showErrorMessage="1" sqref="C88" xr:uid="{0589F796-2B87-493B-A97B-82A4A9F6EFA6}">
      <formula1>Loc</formula1>
    </dataValidation>
    <dataValidation type="textLength" allowBlank="1" showInputMessage="1" showErrorMessage="1" error="Min - 2 to Max - 3_x000a_" sqref="B102:B113" xr:uid="{139AD52E-BA7B-40D3-89FA-E1DD5CB8CB80}">
      <formula1>2</formula1>
      <formula2>3</formula2>
    </dataValidation>
    <dataValidation type="list" allowBlank="1" showInputMessage="1" showErrorMessage="1" sqref="B119" xr:uid="{CFB67090-8E1D-4442-BE1B-B0446151063F}">
      <formula1>$E$118:$H$118</formula1>
    </dataValidation>
    <dataValidation type="list" allowBlank="1" showInputMessage="1" showErrorMessage="1" sqref="C119" xr:uid="{C0805AFF-DD0F-452E-B3D2-99E0C4C11852}">
      <formula1>INDIRECT($B$119)</formula1>
    </dataValidation>
    <dataValidation type="custom" allowBlank="1" showInputMessage="1" showErrorMessage="1" sqref="B126:B137" xr:uid="{84058D46-5C8A-4477-94CF-C0BD06798225}">
      <formula1>COUNTIF($B$126:$B$137,$B126)=1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9E24D-6D22-4A25-8A80-5051091B9A94}">
  <dimension ref="B1:G176"/>
  <sheetViews>
    <sheetView showGridLines="0" tabSelected="1" workbookViewId="0">
      <selection activeCell="O13" sqref="O13"/>
    </sheetView>
  </sheetViews>
  <sheetFormatPr defaultRowHeight="13.2" x14ac:dyDescent="0.3"/>
  <cols>
    <col min="1" max="1" width="8.88671875" style="12"/>
    <col min="2" max="2" width="15.5546875" style="12" customWidth="1"/>
    <col min="3" max="3" width="10.21875" style="12" customWidth="1"/>
    <col min="4" max="4" width="10.5546875" style="12" customWidth="1"/>
    <col min="5" max="5" width="13.109375" style="12" customWidth="1"/>
    <col min="6" max="6" width="13.77734375" style="12" customWidth="1"/>
    <col min="7" max="7" width="18.5546875" style="12" customWidth="1"/>
    <col min="8" max="16384" width="8.88671875" style="12"/>
  </cols>
  <sheetData>
    <row r="1" spans="2:7" ht="18" customHeight="1" thickBot="1" x14ac:dyDescent="0.35"/>
    <row r="2" spans="2:7" ht="18" customHeight="1" thickBot="1" x14ac:dyDescent="0.35">
      <c r="B2" s="113" t="s">
        <v>205</v>
      </c>
      <c r="C2" s="114"/>
      <c r="D2" s="114"/>
      <c r="E2" s="114"/>
      <c r="F2" s="114"/>
      <c r="G2" s="115"/>
    </row>
    <row r="4" spans="2:7" ht="18" customHeight="1" x14ac:dyDescent="0.3">
      <c r="B4" s="8" t="s">
        <v>206</v>
      </c>
      <c r="C4" s="8" t="s">
        <v>3</v>
      </c>
      <c r="D4" s="8" t="s">
        <v>207</v>
      </c>
      <c r="E4" s="8" t="s">
        <v>208</v>
      </c>
      <c r="F4" s="8" t="s">
        <v>209</v>
      </c>
      <c r="G4" s="8" t="s">
        <v>210</v>
      </c>
    </row>
    <row r="5" spans="2:7" ht="18" customHeight="1" x14ac:dyDescent="0.3">
      <c r="B5" s="25" t="s">
        <v>15</v>
      </c>
      <c r="C5" s="25" t="s">
        <v>22</v>
      </c>
      <c r="D5" s="25" t="s">
        <v>211</v>
      </c>
      <c r="E5" s="25">
        <v>15000</v>
      </c>
      <c r="F5" s="25">
        <v>20000</v>
      </c>
      <c r="G5" s="25">
        <v>5</v>
      </c>
    </row>
    <row r="6" spans="2:7" ht="18" customHeight="1" x14ac:dyDescent="0.3">
      <c r="B6" s="2" t="s">
        <v>6</v>
      </c>
      <c r="C6" s="2" t="s">
        <v>23</v>
      </c>
      <c r="D6" s="2" t="s">
        <v>211</v>
      </c>
      <c r="E6" s="2">
        <v>22000</v>
      </c>
      <c r="F6" s="2">
        <v>25000</v>
      </c>
      <c r="G6" s="2">
        <v>10</v>
      </c>
    </row>
    <row r="7" spans="2:7" ht="18" customHeight="1" x14ac:dyDescent="0.3">
      <c r="B7" s="2" t="s">
        <v>7</v>
      </c>
      <c r="C7" s="2" t="s">
        <v>24</v>
      </c>
      <c r="D7" s="2" t="s">
        <v>211</v>
      </c>
      <c r="E7" s="2">
        <v>18000</v>
      </c>
      <c r="F7" s="2">
        <v>22000</v>
      </c>
      <c r="G7" s="2">
        <v>8</v>
      </c>
    </row>
    <row r="8" spans="2:7" ht="18" customHeight="1" x14ac:dyDescent="0.3">
      <c r="B8" s="2" t="s">
        <v>8</v>
      </c>
      <c r="C8" s="2" t="s">
        <v>25</v>
      </c>
      <c r="D8" s="2" t="s">
        <v>211</v>
      </c>
      <c r="E8" s="2">
        <v>25000</v>
      </c>
      <c r="F8" s="2">
        <v>30000</v>
      </c>
      <c r="G8" s="2">
        <v>12</v>
      </c>
    </row>
    <row r="9" spans="2:7" ht="18" customHeight="1" x14ac:dyDescent="0.3">
      <c r="B9" s="2" t="s">
        <v>9</v>
      </c>
      <c r="C9" s="2" t="s">
        <v>22</v>
      </c>
      <c r="D9" s="2" t="s">
        <v>212</v>
      </c>
      <c r="E9" s="2">
        <v>17000</v>
      </c>
      <c r="F9" s="2">
        <v>21000</v>
      </c>
      <c r="G9" s="2">
        <v>6</v>
      </c>
    </row>
    <row r="10" spans="2:7" ht="18" customHeight="1" x14ac:dyDescent="0.3">
      <c r="B10" s="2" t="s">
        <v>10</v>
      </c>
      <c r="C10" s="2" t="s">
        <v>23</v>
      </c>
      <c r="D10" s="2" t="s">
        <v>212</v>
      </c>
      <c r="E10" s="2">
        <v>23000</v>
      </c>
      <c r="F10" s="2">
        <v>26000</v>
      </c>
      <c r="G10" s="2">
        <v>9</v>
      </c>
    </row>
    <row r="11" spans="2:7" ht="18" customHeight="1" x14ac:dyDescent="0.3">
      <c r="B11" s="2" t="s">
        <v>11</v>
      </c>
      <c r="C11" s="2" t="s">
        <v>24</v>
      </c>
      <c r="D11" s="2" t="s">
        <v>212</v>
      </c>
      <c r="E11" s="2">
        <v>19000</v>
      </c>
      <c r="F11" s="2">
        <v>23000</v>
      </c>
      <c r="G11" s="2">
        <v>7</v>
      </c>
    </row>
    <row r="12" spans="2:7" ht="18" customHeight="1" x14ac:dyDescent="0.3">
      <c r="B12" s="2" t="s">
        <v>12</v>
      </c>
      <c r="C12" s="2" t="s">
        <v>25</v>
      </c>
      <c r="D12" s="2" t="s">
        <v>212</v>
      </c>
      <c r="E12" s="2">
        <v>26000</v>
      </c>
      <c r="F12" s="2">
        <v>31000</v>
      </c>
      <c r="G12" s="2">
        <v>13</v>
      </c>
    </row>
    <row r="13" spans="2:7" ht="18" customHeight="1" x14ac:dyDescent="0.3">
      <c r="B13" s="2" t="s">
        <v>13</v>
      </c>
      <c r="C13" s="2" t="s">
        <v>22</v>
      </c>
      <c r="D13" s="2" t="s">
        <v>213</v>
      </c>
      <c r="E13" s="2">
        <v>16000</v>
      </c>
      <c r="F13" s="2">
        <v>21000</v>
      </c>
      <c r="G13" s="2">
        <v>5</v>
      </c>
    </row>
    <row r="14" spans="2:7" ht="18" customHeight="1" x14ac:dyDescent="0.3">
      <c r="B14" s="2" t="s">
        <v>14</v>
      </c>
      <c r="C14" s="2" t="s">
        <v>23</v>
      </c>
      <c r="D14" s="2" t="s">
        <v>213</v>
      </c>
      <c r="E14" s="2">
        <v>24000</v>
      </c>
      <c r="F14" s="2">
        <v>27000</v>
      </c>
      <c r="G14" s="2">
        <v>10</v>
      </c>
    </row>
    <row r="15" spans="2:7" ht="18" customHeight="1" x14ac:dyDescent="0.3">
      <c r="B15" s="2" t="s">
        <v>16</v>
      </c>
      <c r="C15" s="2" t="s">
        <v>24</v>
      </c>
      <c r="D15" s="2" t="s">
        <v>213</v>
      </c>
      <c r="E15" s="2">
        <v>20000</v>
      </c>
      <c r="F15" s="2">
        <v>24000</v>
      </c>
      <c r="G15" s="2">
        <v>8</v>
      </c>
    </row>
    <row r="16" spans="2:7" ht="18" customHeight="1" x14ac:dyDescent="0.3">
      <c r="B16" s="2" t="s">
        <v>17</v>
      </c>
      <c r="C16" s="2" t="s">
        <v>25</v>
      </c>
      <c r="D16" s="2" t="s">
        <v>213</v>
      </c>
      <c r="E16" s="2">
        <v>27000</v>
      </c>
      <c r="F16" s="2">
        <v>32000</v>
      </c>
      <c r="G16" s="2">
        <v>14</v>
      </c>
    </row>
    <row r="17" spans="2:7" ht="18" customHeight="1" thickBot="1" x14ac:dyDescent="0.35"/>
    <row r="18" spans="2:7" ht="18" customHeight="1" thickBot="1" x14ac:dyDescent="0.35">
      <c r="B18" s="67" t="s">
        <v>214</v>
      </c>
      <c r="C18" s="68"/>
      <c r="D18" s="68"/>
      <c r="E18" s="68"/>
      <c r="F18" s="68"/>
      <c r="G18" s="69"/>
    </row>
    <row r="19" spans="2:7" ht="18" customHeight="1" thickBot="1" x14ac:dyDescent="0.35"/>
    <row r="20" spans="2:7" ht="18" customHeight="1" thickBot="1" x14ac:dyDescent="0.35">
      <c r="B20" s="109" t="s">
        <v>206</v>
      </c>
      <c r="C20" s="46" t="s">
        <v>3</v>
      </c>
      <c r="D20" s="45" t="s">
        <v>207</v>
      </c>
      <c r="E20" s="46" t="s">
        <v>208</v>
      </c>
      <c r="F20" s="46" t="s">
        <v>209</v>
      </c>
      <c r="G20" s="73" t="s">
        <v>210</v>
      </c>
    </row>
    <row r="21" spans="2:7" ht="18" customHeight="1" x14ac:dyDescent="0.3">
      <c r="B21" s="110" t="s">
        <v>15</v>
      </c>
      <c r="C21" s="48" t="s">
        <v>22</v>
      </c>
      <c r="D21" s="41" t="s">
        <v>211</v>
      </c>
      <c r="E21" s="116">
        <v>15000</v>
      </c>
      <c r="F21" s="116">
        <v>20000</v>
      </c>
      <c r="G21" s="117">
        <v>0.05</v>
      </c>
    </row>
    <row r="22" spans="2:7" ht="18" customHeight="1" x14ac:dyDescent="0.3">
      <c r="B22" s="118" t="s">
        <v>6</v>
      </c>
      <c r="C22" s="49" t="s">
        <v>23</v>
      </c>
      <c r="D22" s="43" t="s">
        <v>211</v>
      </c>
      <c r="E22" s="119">
        <v>22000</v>
      </c>
      <c r="F22" s="119">
        <v>25000</v>
      </c>
      <c r="G22" s="120">
        <v>0.1</v>
      </c>
    </row>
    <row r="23" spans="2:7" ht="18" customHeight="1" x14ac:dyDescent="0.3">
      <c r="B23" s="118" t="s">
        <v>7</v>
      </c>
      <c r="C23" s="49" t="s">
        <v>24</v>
      </c>
      <c r="D23" s="43" t="s">
        <v>211</v>
      </c>
      <c r="E23" s="119">
        <v>25000</v>
      </c>
      <c r="F23" s="119">
        <v>22000</v>
      </c>
      <c r="G23" s="120">
        <v>0.08</v>
      </c>
    </row>
    <row r="24" spans="2:7" ht="18" customHeight="1" x14ac:dyDescent="0.3">
      <c r="B24" s="121" t="s">
        <v>8</v>
      </c>
      <c r="C24" s="122" t="s">
        <v>25</v>
      </c>
      <c r="D24" s="123" t="s">
        <v>211</v>
      </c>
      <c r="E24" s="124">
        <v>25000</v>
      </c>
      <c r="F24" s="124">
        <v>30000</v>
      </c>
      <c r="G24" s="125">
        <v>0.12</v>
      </c>
    </row>
    <row r="25" spans="2:7" ht="18" customHeight="1" x14ac:dyDescent="0.3">
      <c r="B25" s="118" t="s">
        <v>9</v>
      </c>
      <c r="C25" s="49" t="s">
        <v>22</v>
      </c>
      <c r="D25" s="43" t="s">
        <v>212</v>
      </c>
      <c r="E25" s="119">
        <v>22000</v>
      </c>
      <c r="F25" s="119">
        <v>21000</v>
      </c>
      <c r="G25" s="120">
        <v>0.06</v>
      </c>
    </row>
    <row r="26" spans="2:7" ht="18" customHeight="1" x14ac:dyDescent="0.3">
      <c r="B26" s="118" t="s">
        <v>10</v>
      </c>
      <c r="C26" s="49" t="s">
        <v>23</v>
      </c>
      <c r="D26" s="43" t="s">
        <v>212</v>
      </c>
      <c r="E26" s="119">
        <v>23000</v>
      </c>
      <c r="F26" s="119">
        <v>26000</v>
      </c>
      <c r="G26" s="120">
        <v>0.09</v>
      </c>
    </row>
    <row r="27" spans="2:7" ht="18" customHeight="1" x14ac:dyDescent="0.3">
      <c r="B27" s="118" t="s">
        <v>11</v>
      </c>
      <c r="C27" s="49" t="s">
        <v>24</v>
      </c>
      <c r="D27" s="43" t="s">
        <v>212</v>
      </c>
      <c r="E27" s="119">
        <v>19000</v>
      </c>
      <c r="F27" s="119">
        <v>23000</v>
      </c>
      <c r="G27" s="120">
        <v>7.0000000000000007E-2</v>
      </c>
    </row>
    <row r="28" spans="2:7" ht="18" customHeight="1" x14ac:dyDescent="0.3">
      <c r="B28" s="121" t="s">
        <v>12</v>
      </c>
      <c r="C28" s="122" t="s">
        <v>25</v>
      </c>
      <c r="D28" s="123" t="s">
        <v>212</v>
      </c>
      <c r="E28" s="124">
        <v>26000</v>
      </c>
      <c r="F28" s="124">
        <v>31000</v>
      </c>
      <c r="G28" s="125">
        <v>0.13</v>
      </c>
    </row>
    <row r="29" spans="2:7" ht="18" customHeight="1" x14ac:dyDescent="0.3">
      <c r="B29" s="118" t="s">
        <v>13</v>
      </c>
      <c r="C29" s="49" t="s">
        <v>22</v>
      </c>
      <c r="D29" s="43" t="s">
        <v>213</v>
      </c>
      <c r="E29" s="119">
        <v>16000</v>
      </c>
      <c r="F29" s="119">
        <v>21000</v>
      </c>
      <c r="G29" s="120">
        <v>0.05</v>
      </c>
    </row>
    <row r="30" spans="2:7" ht="18" customHeight="1" x14ac:dyDescent="0.3">
      <c r="B30" s="118" t="s">
        <v>14</v>
      </c>
      <c r="C30" s="49" t="s">
        <v>23</v>
      </c>
      <c r="D30" s="43" t="s">
        <v>213</v>
      </c>
      <c r="E30" s="119">
        <v>24000</v>
      </c>
      <c r="F30" s="119">
        <v>27000</v>
      </c>
      <c r="G30" s="120">
        <v>0.1</v>
      </c>
    </row>
    <row r="31" spans="2:7" ht="18" customHeight="1" x14ac:dyDescent="0.3">
      <c r="B31" s="118" t="s">
        <v>16</v>
      </c>
      <c r="C31" s="49" t="s">
        <v>24</v>
      </c>
      <c r="D31" s="43" t="s">
        <v>213</v>
      </c>
      <c r="E31" s="119">
        <v>20000</v>
      </c>
      <c r="F31" s="119">
        <v>24000</v>
      </c>
      <c r="G31" s="120">
        <v>0.08</v>
      </c>
    </row>
    <row r="32" spans="2:7" ht="18" customHeight="1" thickBot="1" x14ac:dyDescent="0.35">
      <c r="B32" s="126" t="s">
        <v>17</v>
      </c>
      <c r="C32" s="52" t="s">
        <v>25</v>
      </c>
      <c r="D32" s="44" t="s">
        <v>213</v>
      </c>
      <c r="E32" s="127">
        <v>27000</v>
      </c>
      <c r="F32" s="127">
        <v>32000</v>
      </c>
      <c r="G32" s="128">
        <v>0.14000000000000001</v>
      </c>
    </row>
    <row r="33" spans="2:7" ht="18" customHeight="1" thickBot="1" x14ac:dyDescent="0.35"/>
    <row r="34" spans="2:7" ht="18" customHeight="1" thickBot="1" x14ac:dyDescent="0.35">
      <c r="B34" s="67" t="s">
        <v>215</v>
      </c>
      <c r="C34" s="68"/>
      <c r="D34" s="68"/>
      <c r="E34" s="68"/>
      <c r="F34" s="68"/>
      <c r="G34" s="69"/>
    </row>
    <row r="35" spans="2:7" ht="18" customHeight="1" thickBot="1" x14ac:dyDescent="0.35"/>
    <row r="36" spans="2:7" ht="18" customHeight="1" thickBot="1" x14ac:dyDescent="0.35">
      <c r="B36" s="109" t="s">
        <v>206</v>
      </c>
      <c r="C36" s="46" t="s">
        <v>3</v>
      </c>
      <c r="D36" s="46" t="s">
        <v>207</v>
      </c>
      <c r="E36" s="45" t="s">
        <v>208</v>
      </c>
      <c r="F36" s="46" t="s">
        <v>209</v>
      </c>
      <c r="G36" s="73" t="s">
        <v>210</v>
      </c>
    </row>
    <row r="37" spans="2:7" ht="18" customHeight="1" x14ac:dyDescent="0.3">
      <c r="B37" s="110" t="s">
        <v>15</v>
      </c>
      <c r="C37" s="48" t="s">
        <v>22</v>
      </c>
      <c r="D37" s="48" t="s">
        <v>211</v>
      </c>
      <c r="E37" s="129">
        <v>15000</v>
      </c>
      <c r="F37" s="116">
        <v>20000</v>
      </c>
      <c r="G37" s="117">
        <v>0.05</v>
      </c>
    </row>
    <row r="38" spans="2:7" ht="18" customHeight="1" x14ac:dyDescent="0.3">
      <c r="B38" s="118" t="s">
        <v>6</v>
      </c>
      <c r="C38" s="49" t="s">
        <v>23</v>
      </c>
      <c r="D38" s="49" t="s">
        <v>211</v>
      </c>
      <c r="E38" s="130">
        <v>22000</v>
      </c>
      <c r="F38" s="119">
        <v>25000</v>
      </c>
      <c r="G38" s="120">
        <v>0.1</v>
      </c>
    </row>
    <row r="39" spans="2:7" ht="18" customHeight="1" x14ac:dyDescent="0.3">
      <c r="B39" s="118" t="s">
        <v>7</v>
      </c>
      <c r="C39" s="49" t="s">
        <v>24</v>
      </c>
      <c r="D39" s="49" t="s">
        <v>211</v>
      </c>
      <c r="E39" s="130">
        <v>18000</v>
      </c>
      <c r="F39" s="119">
        <v>22000</v>
      </c>
      <c r="G39" s="120">
        <v>0.08</v>
      </c>
    </row>
    <row r="40" spans="2:7" ht="18" customHeight="1" x14ac:dyDescent="0.3">
      <c r="B40" s="118" t="s">
        <v>8</v>
      </c>
      <c r="C40" s="49" t="s">
        <v>25</v>
      </c>
      <c r="D40" s="49" t="s">
        <v>211</v>
      </c>
      <c r="E40" s="130">
        <v>32000</v>
      </c>
      <c r="F40" s="124">
        <v>30000</v>
      </c>
      <c r="G40" s="125">
        <v>0.12</v>
      </c>
    </row>
    <row r="41" spans="2:7" ht="18" customHeight="1" x14ac:dyDescent="0.3">
      <c r="B41" s="118" t="s">
        <v>9</v>
      </c>
      <c r="C41" s="49" t="s">
        <v>22</v>
      </c>
      <c r="D41" s="49" t="s">
        <v>212</v>
      </c>
      <c r="E41" s="130">
        <v>17000</v>
      </c>
      <c r="F41" s="119">
        <v>21000</v>
      </c>
      <c r="G41" s="120">
        <v>0.06</v>
      </c>
    </row>
    <row r="42" spans="2:7" ht="18" customHeight="1" x14ac:dyDescent="0.3">
      <c r="B42" s="118" t="s">
        <v>10</v>
      </c>
      <c r="C42" s="49" t="s">
        <v>23</v>
      </c>
      <c r="D42" s="49" t="s">
        <v>212</v>
      </c>
      <c r="E42" s="130">
        <v>23000</v>
      </c>
      <c r="F42" s="119">
        <v>26000</v>
      </c>
      <c r="G42" s="120">
        <v>0.09</v>
      </c>
    </row>
    <row r="43" spans="2:7" ht="18" customHeight="1" x14ac:dyDescent="0.3">
      <c r="B43" s="118" t="s">
        <v>11</v>
      </c>
      <c r="C43" s="49" t="s">
        <v>24</v>
      </c>
      <c r="D43" s="49" t="s">
        <v>212</v>
      </c>
      <c r="E43" s="130">
        <v>19000</v>
      </c>
      <c r="F43" s="119">
        <v>23000</v>
      </c>
      <c r="G43" s="120">
        <v>7.0000000000000007E-2</v>
      </c>
    </row>
    <row r="44" spans="2:7" ht="18" customHeight="1" x14ac:dyDescent="0.3">
      <c r="B44" s="118" t="s">
        <v>12</v>
      </c>
      <c r="C44" s="49" t="s">
        <v>25</v>
      </c>
      <c r="D44" s="49" t="s">
        <v>212</v>
      </c>
      <c r="E44" s="130">
        <v>33000</v>
      </c>
      <c r="F44" s="124">
        <v>31000</v>
      </c>
      <c r="G44" s="125">
        <v>0.13</v>
      </c>
    </row>
    <row r="45" spans="2:7" ht="18" customHeight="1" x14ac:dyDescent="0.3">
      <c r="B45" s="118" t="s">
        <v>13</v>
      </c>
      <c r="C45" s="49" t="s">
        <v>22</v>
      </c>
      <c r="D45" s="49" t="s">
        <v>213</v>
      </c>
      <c r="E45" s="130">
        <v>16000</v>
      </c>
      <c r="F45" s="119">
        <v>21000</v>
      </c>
      <c r="G45" s="120">
        <v>0.05</v>
      </c>
    </row>
    <row r="46" spans="2:7" ht="18" customHeight="1" x14ac:dyDescent="0.3">
      <c r="B46" s="118" t="s">
        <v>14</v>
      </c>
      <c r="C46" s="49" t="s">
        <v>23</v>
      </c>
      <c r="D46" s="49" t="s">
        <v>213</v>
      </c>
      <c r="E46" s="130">
        <v>24000</v>
      </c>
      <c r="F46" s="119">
        <v>27000</v>
      </c>
      <c r="G46" s="120">
        <v>0.1</v>
      </c>
    </row>
    <row r="47" spans="2:7" ht="18" customHeight="1" x14ac:dyDescent="0.3">
      <c r="B47" s="118" t="s">
        <v>16</v>
      </c>
      <c r="C47" s="49" t="s">
        <v>24</v>
      </c>
      <c r="D47" s="49" t="s">
        <v>213</v>
      </c>
      <c r="E47" s="130">
        <v>25000</v>
      </c>
      <c r="F47" s="119">
        <v>24000</v>
      </c>
      <c r="G47" s="120">
        <v>0.08</v>
      </c>
    </row>
    <row r="48" spans="2:7" ht="18" customHeight="1" thickBot="1" x14ac:dyDescent="0.35">
      <c r="B48" s="126" t="s">
        <v>17</v>
      </c>
      <c r="C48" s="52" t="s">
        <v>25</v>
      </c>
      <c r="D48" s="52" t="s">
        <v>213</v>
      </c>
      <c r="E48" s="131">
        <v>27000</v>
      </c>
      <c r="F48" s="127">
        <v>32000</v>
      </c>
      <c r="G48" s="128">
        <v>0.14000000000000001</v>
      </c>
    </row>
    <row r="49" spans="2:7" ht="18" customHeight="1" thickBot="1" x14ac:dyDescent="0.35"/>
    <row r="50" spans="2:7" ht="18" customHeight="1" thickBot="1" x14ac:dyDescent="0.35">
      <c r="B50" s="67" t="s">
        <v>216</v>
      </c>
      <c r="C50" s="68"/>
      <c r="D50" s="68"/>
      <c r="E50" s="68"/>
      <c r="F50" s="68"/>
      <c r="G50" s="69"/>
    </row>
    <row r="51" spans="2:7" ht="18" customHeight="1" thickBot="1" x14ac:dyDescent="0.35"/>
    <row r="52" spans="2:7" ht="18" customHeight="1" thickBot="1" x14ac:dyDescent="0.35">
      <c r="B52" s="109" t="s">
        <v>206</v>
      </c>
      <c r="C52" s="46" t="s">
        <v>3</v>
      </c>
      <c r="D52" s="45" t="s">
        <v>207</v>
      </c>
      <c r="E52" s="46" t="s">
        <v>208</v>
      </c>
      <c r="F52" s="45" t="s">
        <v>209</v>
      </c>
      <c r="G52" s="46" t="s">
        <v>210</v>
      </c>
    </row>
    <row r="53" spans="2:7" ht="18" customHeight="1" x14ac:dyDescent="0.3">
      <c r="B53" s="110" t="s">
        <v>15</v>
      </c>
      <c r="C53" s="48" t="s">
        <v>22</v>
      </c>
      <c r="D53" s="41" t="s">
        <v>211</v>
      </c>
      <c r="E53" s="75">
        <v>15000</v>
      </c>
      <c r="F53" s="132">
        <v>20000</v>
      </c>
      <c r="G53" s="133">
        <v>0.05</v>
      </c>
    </row>
    <row r="54" spans="2:7" ht="18" customHeight="1" x14ac:dyDescent="0.3">
      <c r="B54" s="118" t="s">
        <v>6</v>
      </c>
      <c r="C54" s="49" t="s">
        <v>23</v>
      </c>
      <c r="D54" s="43" t="s">
        <v>211</v>
      </c>
      <c r="E54" s="78">
        <v>22000</v>
      </c>
      <c r="F54" s="134">
        <v>25000</v>
      </c>
      <c r="G54" s="135">
        <v>0.1</v>
      </c>
    </row>
    <row r="55" spans="2:7" ht="18" customHeight="1" x14ac:dyDescent="0.3">
      <c r="B55" s="118" t="s">
        <v>7</v>
      </c>
      <c r="C55" s="49" t="s">
        <v>24</v>
      </c>
      <c r="D55" s="43" t="s">
        <v>211</v>
      </c>
      <c r="E55" s="78">
        <v>18000</v>
      </c>
      <c r="F55" s="134">
        <v>22000</v>
      </c>
      <c r="G55" s="135">
        <v>0.08</v>
      </c>
    </row>
    <row r="56" spans="2:7" ht="18" customHeight="1" x14ac:dyDescent="0.3">
      <c r="B56" s="118" t="s">
        <v>8</v>
      </c>
      <c r="C56" s="49" t="s">
        <v>25</v>
      </c>
      <c r="D56" s="43" t="s">
        <v>211</v>
      </c>
      <c r="E56" s="78">
        <v>25000</v>
      </c>
      <c r="F56" s="136">
        <v>30000</v>
      </c>
      <c r="G56" s="137">
        <v>0.12</v>
      </c>
    </row>
    <row r="57" spans="2:7" ht="18" customHeight="1" x14ac:dyDescent="0.3">
      <c r="B57" s="118" t="s">
        <v>9</v>
      </c>
      <c r="C57" s="49" t="s">
        <v>22</v>
      </c>
      <c r="D57" s="43" t="s">
        <v>212</v>
      </c>
      <c r="E57" s="78">
        <v>17000</v>
      </c>
      <c r="F57" s="134">
        <v>21000</v>
      </c>
      <c r="G57" s="135">
        <v>0.06</v>
      </c>
    </row>
    <row r="58" spans="2:7" ht="18" customHeight="1" x14ac:dyDescent="0.3">
      <c r="B58" s="118" t="s">
        <v>10</v>
      </c>
      <c r="C58" s="49" t="s">
        <v>23</v>
      </c>
      <c r="D58" s="43" t="s">
        <v>212</v>
      </c>
      <c r="E58" s="78">
        <v>23000</v>
      </c>
      <c r="F58" s="134">
        <v>26000</v>
      </c>
      <c r="G58" s="135">
        <v>0.09</v>
      </c>
    </row>
    <row r="59" spans="2:7" ht="18" customHeight="1" x14ac:dyDescent="0.3">
      <c r="B59" s="118" t="s">
        <v>11</v>
      </c>
      <c r="C59" s="49" t="s">
        <v>24</v>
      </c>
      <c r="D59" s="43" t="s">
        <v>212</v>
      </c>
      <c r="E59" s="78">
        <v>19000</v>
      </c>
      <c r="F59" s="134">
        <v>23000</v>
      </c>
      <c r="G59" s="135">
        <v>7.0000000000000007E-2</v>
      </c>
    </row>
    <row r="60" spans="2:7" ht="18" customHeight="1" x14ac:dyDescent="0.3">
      <c r="B60" s="118" t="s">
        <v>12</v>
      </c>
      <c r="C60" s="49" t="s">
        <v>25</v>
      </c>
      <c r="D60" s="43" t="s">
        <v>212</v>
      </c>
      <c r="E60" s="78">
        <v>26000</v>
      </c>
      <c r="F60" s="136">
        <v>31000</v>
      </c>
      <c r="G60" s="137">
        <v>0.13</v>
      </c>
    </row>
    <row r="61" spans="2:7" ht="18" customHeight="1" x14ac:dyDescent="0.3">
      <c r="B61" s="118" t="s">
        <v>13</v>
      </c>
      <c r="C61" s="49" t="s">
        <v>22</v>
      </c>
      <c r="D61" s="43" t="s">
        <v>213</v>
      </c>
      <c r="E61" s="78">
        <v>16000</v>
      </c>
      <c r="F61" s="134">
        <v>21000</v>
      </c>
      <c r="G61" s="135">
        <v>0.05</v>
      </c>
    </row>
    <row r="62" spans="2:7" ht="18" customHeight="1" x14ac:dyDescent="0.3">
      <c r="B62" s="118" t="s">
        <v>14</v>
      </c>
      <c r="C62" s="49" t="s">
        <v>23</v>
      </c>
      <c r="D62" s="43" t="s">
        <v>213</v>
      </c>
      <c r="E62" s="78">
        <v>24000</v>
      </c>
      <c r="F62" s="134">
        <v>27000</v>
      </c>
      <c r="G62" s="135">
        <v>0.1</v>
      </c>
    </row>
    <row r="63" spans="2:7" ht="18" customHeight="1" x14ac:dyDescent="0.3">
      <c r="B63" s="118" t="s">
        <v>16</v>
      </c>
      <c r="C63" s="49" t="s">
        <v>24</v>
      </c>
      <c r="D63" s="43" t="s">
        <v>213</v>
      </c>
      <c r="E63" s="78">
        <v>20000</v>
      </c>
      <c r="F63" s="134">
        <v>24000</v>
      </c>
      <c r="G63" s="135">
        <v>0.08</v>
      </c>
    </row>
    <row r="64" spans="2:7" ht="18" customHeight="1" thickBot="1" x14ac:dyDescent="0.35">
      <c r="B64" s="126" t="s">
        <v>17</v>
      </c>
      <c r="C64" s="52" t="s">
        <v>25</v>
      </c>
      <c r="D64" s="44" t="s">
        <v>213</v>
      </c>
      <c r="E64" s="138">
        <v>27000</v>
      </c>
      <c r="F64" s="139">
        <v>32000</v>
      </c>
      <c r="G64" s="140">
        <v>0.14000000000000001</v>
      </c>
    </row>
    <row r="65" spans="2:7" ht="18" customHeight="1" thickBot="1" x14ac:dyDescent="0.35"/>
    <row r="66" spans="2:7" ht="18" customHeight="1" thickBot="1" x14ac:dyDescent="0.35">
      <c r="B66" s="67" t="s">
        <v>217</v>
      </c>
      <c r="C66" s="68"/>
      <c r="D66" s="68"/>
      <c r="E66" s="68"/>
      <c r="F66" s="68"/>
      <c r="G66" s="69"/>
    </row>
    <row r="67" spans="2:7" ht="18" customHeight="1" thickBot="1" x14ac:dyDescent="0.35"/>
    <row r="68" spans="2:7" ht="18" customHeight="1" thickBot="1" x14ac:dyDescent="0.35">
      <c r="B68" s="109" t="s">
        <v>206</v>
      </c>
      <c r="C68" s="46" t="s">
        <v>3</v>
      </c>
      <c r="D68" s="45" t="s">
        <v>207</v>
      </c>
      <c r="E68" s="46" t="s">
        <v>208</v>
      </c>
      <c r="F68" s="46" t="s">
        <v>209</v>
      </c>
      <c r="G68" s="73" t="s">
        <v>210</v>
      </c>
    </row>
    <row r="69" spans="2:7" ht="18" customHeight="1" x14ac:dyDescent="0.3">
      <c r="B69" s="110" t="s">
        <v>15</v>
      </c>
      <c r="C69" s="48" t="s">
        <v>22</v>
      </c>
      <c r="D69" s="41" t="s">
        <v>211</v>
      </c>
      <c r="E69" s="75">
        <v>15000</v>
      </c>
      <c r="F69" s="132">
        <v>20000</v>
      </c>
      <c r="G69" s="133">
        <v>0.05</v>
      </c>
    </row>
    <row r="70" spans="2:7" ht="18" customHeight="1" x14ac:dyDescent="0.3">
      <c r="B70" s="118" t="s">
        <v>6</v>
      </c>
      <c r="C70" s="49" t="s">
        <v>23</v>
      </c>
      <c r="D70" s="43" t="s">
        <v>211</v>
      </c>
      <c r="E70" s="78">
        <v>22000</v>
      </c>
      <c r="F70" s="134">
        <v>25000</v>
      </c>
      <c r="G70" s="135">
        <v>0.1</v>
      </c>
    </row>
    <row r="71" spans="2:7" ht="18" customHeight="1" x14ac:dyDescent="0.3">
      <c r="B71" s="118" t="s">
        <v>7</v>
      </c>
      <c r="C71" s="49" t="s">
        <v>24</v>
      </c>
      <c r="D71" s="43" t="s">
        <v>211</v>
      </c>
      <c r="E71" s="78">
        <v>18000</v>
      </c>
      <c r="F71" s="134">
        <v>22000</v>
      </c>
      <c r="G71" s="135">
        <v>0.08</v>
      </c>
    </row>
    <row r="72" spans="2:7" ht="18" customHeight="1" x14ac:dyDescent="0.3">
      <c r="B72" s="118" t="s">
        <v>8</v>
      </c>
      <c r="C72" s="49" t="s">
        <v>25</v>
      </c>
      <c r="D72" s="43" t="s">
        <v>211</v>
      </c>
      <c r="E72" s="78">
        <v>25000</v>
      </c>
      <c r="F72" s="136">
        <v>30000</v>
      </c>
      <c r="G72" s="137">
        <v>0.12</v>
      </c>
    </row>
    <row r="73" spans="2:7" ht="18" customHeight="1" x14ac:dyDescent="0.3">
      <c r="B73" s="118" t="s">
        <v>9</v>
      </c>
      <c r="C73" s="49" t="s">
        <v>22</v>
      </c>
      <c r="D73" s="43" t="s">
        <v>212</v>
      </c>
      <c r="E73" s="78">
        <v>17000</v>
      </c>
      <c r="F73" s="134">
        <v>21000</v>
      </c>
      <c r="G73" s="135">
        <v>0.06</v>
      </c>
    </row>
    <row r="74" spans="2:7" ht="18" customHeight="1" x14ac:dyDescent="0.3">
      <c r="B74" s="118" t="s">
        <v>10</v>
      </c>
      <c r="C74" s="49" t="s">
        <v>23</v>
      </c>
      <c r="D74" s="43" t="s">
        <v>212</v>
      </c>
      <c r="E74" s="78">
        <v>23000</v>
      </c>
      <c r="F74" s="134">
        <v>26000</v>
      </c>
      <c r="G74" s="135">
        <v>0.09</v>
      </c>
    </row>
    <row r="75" spans="2:7" ht="18" customHeight="1" x14ac:dyDescent="0.3">
      <c r="B75" s="118" t="s">
        <v>11</v>
      </c>
      <c r="C75" s="49" t="s">
        <v>24</v>
      </c>
      <c r="D75" s="43" t="s">
        <v>212</v>
      </c>
      <c r="E75" s="78">
        <v>19000</v>
      </c>
      <c r="F75" s="134">
        <v>23000</v>
      </c>
      <c r="G75" s="135">
        <v>7.0000000000000007E-2</v>
      </c>
    </row>
    <row r="76" spans="2:7" ht="18" customHeight="1" x14ac:dyDescent="0.3">
      <c r="B76" s="118" t="s">
        <v>12</v>
      </c>
      <c r="C76" s="49" t="s">
        <v>25</v>
      </c>
      <c r="D76" s="43" t="s">
        <v>212</v>
      </c>
      <c r="E76" s="78">
        <v>26000</v>
      </c>
      <c r="F76" s="136">
        <v>31000</v>
      </c>
      <c r="G76" s="137">
        <v>0.13</v>
      </c>
    </row>
    <row r="77" spans="2:7" ht="18" customHeight="1" x14ac:dyDescent="0.3">
      <c r="B77" s="118" t="s">
        <v>13</v>
      </c>
      <c r="C77" s="49" t="s">
        <v>22</v>
      </c>
      <c r="D77" s="43" t="s">
        <v>213</v>
      </c>
      <c r="E77" s="78">
        <v>16000</v>
      </c>
      <c r="F77" s="134">
        <v>21000</v>
      </c>
      <c r="G77" s="135">
        <v>0.05</v>
      </c>
    </row>
    <row r="78" spans="2:7" ht="18" customHeight="1" x14ac:dyDescent="0.3">
      <c r="B78" s="118" t="s">
        <v>14</v>
      </c>
      <c r="C78" s="49" t="s">
        <v>23</v>
      </c>
      <c r="D78" s="43" t="s">
        <v>213</v>
      </c>
      <c r="E78" s="78">
        <v>24000</v>
      </c>
      <c r="F78" s="134">
        <v>27000</v>
      </c>
      <c r="G78" s="135">
        <v>0.1</v>
      </c>
    </row>
    <row r="79" spans="2:7" ht="18" customHeight="1" x14ac:dyDescent="0.3">
      <c r="B79" s="118" t="s">
        <v>16</v>
      </c>
      <c r="C79" s="49" t="s">
        <v>24</v>
      </c>
      <c r="D79" s="43" t="s">
        <v>213</v>
      </c>
      <c r="E79" s="78">
        <v>20000</v>
      </c>
      <c r="F79" s="134">
        <v>24000</v>
      </c>
      <c r="G79" s="135">
        <v>0.08</v>
      </c>
    </row>
    <row r="80" spans="2:7" ht="18" customHeight="1" thickBot="1" x14ac:dyDescent="0.35">
      <c r="B80" s="126" t="s">
        <v>17</v>
      </c>
      <c r="C80" s="52" t="s">
        <v>25</v>
      </c>
      <c r="D80" s="44" t="s">
        <v>213</v>
      </c>
      <c r="E80" s="138">
        <v>27000</v>
      </c>
      <c r="F80" s="139">
        <v>32000</v>
      </c>
      <c r="G80" s="140">
        <v>0.14000000000000001</v>
      </c>
    </row>
    <row r="81" spans="2:7" ht="18" customHeight="1" thickBot="1" x14ac:dyDescent="0.35"/>
    <row r="82" spans="2:7" ht="18" customHeight="1" thickBot="1" x14ac:dyDescent="0.35">
      <c r="B82" s="67" t="s">
        <v>218</v>
      </c>
      <c r="C82" s="68"/>
      <c r="D82" s="68"/>
      <c r="E82" s="68"/>
      <c r="F82" s="68"/>
      <c r="G82" s="69"/>
    </row>
    <row r="83" spans="2:7" ht="18" customHeight="1" thickBot="1" x14ac:dyDescent="0.35"/>
    <row r="84" spans="2:7" ht="18" customHeight="1" thickBot="1" x14ac:dyDescent="0.35">
      <c r="B84" s="109" t="s">
        <v>206</v>
      </c>
      <c r="C84" s="46" t="s">
        <v>3</v>
      </c>
      <c r="D84" s="45" t="s">
        <v>207</v>
      </c>
      <c r="E84" s="46" t="s">
        <v>208</v>
      </c>
      <c r="F84" s="45" t="s">
        <v>209</v>
      </c>
      <c r="G84" s="46" t="s">
        <v>210</v>
      </c>
    </row>
    <row r="85" spans="2:7" ht="18" customHeight="1" x14ac:dyDescent="0.3">
      <c r="B85" s="110" t="s">
        <v>15</v>
      </c>
      <c r="C85" s="48" t="s">
        <v>22</v>
      </c>
      <c r="D85" s="41" t="s">
        <v>211</v>
      </c>
      <c r="E85" s="75">
        <v>15000</v>
      </c>
      <c r="F85" s="132">
        <v>20000</v>
      </c>
      <c r="G85" s="141">
        <v>0.05</v>
      </c>
    </row>
    <row r="86" spans="2:7" ht="18" customHeight="1" x14ac:dyDescent="0.3">
      <c r="B86" s="118" t="s">
        <v>6</v>
      </c>
      <c r="C86" s="49" t="s">
        <v>23</v>
      </c>
      <c r="D86" s="43" t="s">
        <v>211</v>
      </c>
      <c r="E86" s="78">
        <v>22000</v>
      </c>
      <c r="F86" s="134">
        <v>25000</v>
      </c>
      <c r="G86" s="142">
        <v>0.1</v>
      </c>
    </row>
    <row r="87" spans="2:7" ht="18" customHeight="1" x14ac:dyDescent="0.3">
      <c r="B87" s="118" t="s">
        <v>7</v>
      </c>
      <c r="C87" s="49" t="s">
        <v>24</v>
      </c>
      <c r="D87" s="43" t="s">
        <v>211</v>
      </c>
      <c r="E87" s="78">
        <v>18000</v>
      </c>
      <c r="F87" s="134">
        <v>22000</v>
      </c>
      <c r="G87" s="142">
        <v>0.08</v>
      </c>
    </row>
    <row r="88" spans="2:7" ht="18" customHeight="1" x14ac:dyDescent="0.3">
      <c r="B88" s="118" t="s">
        <v>8</v>
      </c>
      <c r="C88" s="49" t="s">
        <v>25</v>
      </c>
      <c r="D88" s="43" t="s">
        <v>211</v>
      </c>
      <c r="E88" s="78">
        <v>25000</v>
      </c>
      <c r="F88" s="136">
        <v>30000</v>
      </c>
      <c r="G88" s="143">
        <v>0.12</v>
      </c>
    </row>
    <row r="89" spans="2:7" ht="18" customHeight="1" x14ac:dyDescent="0.3">
      <c r="B89" s="118" t="s">
        <v>9</v>
      </c>
      <c r="C89" s="49" t="s">
        <v>22</v>
      </c>
      <c r="D89" s="43" t="s">
        <v>212</v>
      </c>
      <c r="E89" s="78">
        <v>17000</v>
      </c>
      <c r="F89" s="134">
        <v>21000</v>
      </c>
      <c r="G89" s="142">
        <v>0.06</v>
      </c>
    </row>
    <row r="90" spans="2:7" ht="18" customHeight="1" x14ac:dyDescent="0.3">
      <c r="B90" s="118" t="s">
        <v>10</v>
      </c>
      <c r="C90" s="49" t="s">
        <v>23</v>
      </c>
      <c r="D90" s="43" t="s">
        <v>212</v>
      </c>
      <c r="E90" s="78">
        <v>23000</v>
      </c>
      <c r="F90" s="134">
        <v>26000</v>
      </c>
      <c r="G90" s="142">
        <v>0.09</v>
      </c>
    </row>
    <row r="91" spans="2:7" ht="18" customHeight="1" x14ac:dyDescent="0.3">
      <c r="B91" s="118" t="s">
        <v>11</v>
      </c>
      <c r="C91" s="49" t="s">
        <v>24</v>
      </c>
      <c r="D91" s="43" t="s">
        <v>212</v>
      </c>
      <c r="E91" s="78">
        <v>19000</v>
      </c>
      <c r="F91" s="134">
        <v>23000</v>
      </c>
      <c r="G91" s="142">
        <v>7.0000000000000007E-2</v>
      </c>
    </row>
    <row r="92" spans="2:7" ht="18" customHeight="1" x14ac:dyDescent="0.3">
      <c r="B92" s="118" t="s">
        <v>12</v>
      </c>
      <c r="C92" s="49" t="s">
        <v>25</v>
      </c>
      <c r="D92" s="43" t="s">
        <v>212</v>
      </c>
      <c r="E92" s="78">
        <v>26000</v>
      </c>
      <c r="F92" s="136">
        <v>31000</v>
      </c>
      <c r="G92" s="143">
        <v>0.13</v>
      </c>
    </row>
    <row r="93" spans="2:7" ht="18" customHeight="1" x14ac:dyDescent="0.3">
      <c r="B93" s="118" t="s">
        <v>13</v>
      </c>
      <c r="C93" s="49" t="s">
        <v>22</v>
      </c>
      <c r="D93" s="43" t="s">
        <v>213</v>
      </c>
      <c r="E93" s="78">
        <v>16000</v>
      </c>
      <c r="F93" s="134">
        <v>21000</v>
      </c>
      <c r="G93" s="142">
        <v>0.05</v>
      </c>
    </row>
    <row r="94" spans="2:7" ht="18" customHeight="1" x14ac:dyDescent="0.3">
      <c r="B94" s="118" t="s">
        <v>14</v>
      </c>
      <c r="C94" s="49" t="s">
        <v>23</v>
      </c>
      <c r="D94" s="43" t="s">
        <v>213</v>
      </c>
      <c r="E94" s="78">
        <v>24000</v>
      </c>
      <c r="F94" s="134">
        <v>27000</v>
      </c>
      <c r="G94" s="142">
        <v>0.1</v>
      </c>
    </row>
    <row r="95" spans="2:7" ht="18" customHeight="1" x14ac:dyDescent="0.3">
      <c r="B95" s="118" t="s">
        <v>16</v>
      </c>
      <c r="C95" s="49" t="s">
        <v>24</v>
      </c>
      <c r="D95" s="43" t="s">
        <v>213</v>
      </c>
      <c r="E95" s="78">
        <v>20000</v>
      </c>
      <c r="F95" s="134">
        <v>24000</v>
      </c>
      <c r="G95" s="142">
        <v>0.08</v>
      </c>
    </row>
    <row r="96" spans="2:7" ht="18" customHeight="1" thickBot="1" x14ac:dyDescent="0.35">
      <c r="B96" s="126" t="s">
        <v>17</v>
      </c>
      <c r="C96" s="52" t="s">
        <v>25</v>
      </c>
      <c r="D96" s="44" t="s">
        <v>213</v>
      </c>
      <c r="E96" s="138">
        <v>27000</v>
      </c>
      <c r="F96" s="139">
        <v>32000</v>
      </c>
      <c r="G96" s="144">
        <v>0.14000000000000001</v>
      </c>
    </row>
    <row r="97" spans="2:7" ht="18" customHeight="1" thickBot="1" x14ac:dyDescent="0.35"/>
    <row r="98" spans="2:7" ht="18" customHeight="1" thickBot="1" x14ac:dyDescent="0.35">
      <c r="B98" s="67" t="s">
        <v>219</v>
      </c>
      <c r="C98" s="68"/>
      <c r="D98" s="68"/>
      <c r="E98" s="68"/>
      <c r="F98" s="68"/>
      <c r="G98" s="69"/>
    </row>
    <row r="99" spans="2:7" ht="18" customHeight="1" thickBot="1" x14ac:dyDescent="0.35"/>
    <row r="100" spans="2:7" ht="18" customHeight="1" thickBot="1" x14ac:dyDescent="0.35">
      <c r="B100" s="109" t="s">
        <v>206</v>
      </c>
      <c r="C100" s="46" t="s">
        <v>3</v>
      </c>
      <c r="D100" s="45" t="s">
        <v>207</v>
      </c>
      <c r="E100" s="46" t="s">
        <v>208</v>
      </c>
      <c r="F100" s="45" t="s">
        <v>209</v>
      </c>
      <c r="G100" s="46" t="s">
        <v>210</v>
      </c>
    </row>
    <row r="101" spans="2:7" ht="18" customHeight="1" x14ac:dyDescent="0.3">
      <c r="B101" s="110" t="s">
        <v>15</v>
      </c>
      <c r="C101" s="48" t="s">
        <v>22</v>
      </c>
      <c r="D101" s="41" t="s">
        <v>211</v>
      </c>
      <c r="E101" s="75">
        <v>15000</v>
      </c>
      <c r="F101" s="132">
        <v>20000</v>
      </c>
      <c r="G101" s="133">
        <v>0.05</v>
      </c>
    </row>
    <row r="102" spans="2:7" ht="18" customHeight="1" x14ac:dyDescent="0.3">
      <c r="B102" s="118" t="s">
        <v>6</v>
      </c>
      <c r="C102" s="49" t="s">
        <v>23</v>
      </c>
      <c r="D102" s="43" t="s">
        <v>211</v>
      </c>
      <c r="E102" s="78">
        <v>22000</v>
      </c>
      <c r="F102" s="134">
        <v>25000</v>
      </c>
      <c r="G102" s="135">
        <v>0.1</v>
      </c>
    </row>
    <row r="103" spans="2:7" ht="18" customHeight="1" x14ac:dyDescent="0.3">
      <c r="B103" s="118" t="s">
        <v>7</v>
      </c>
      <c r="C103" s="49" t="s">
        <v>24</v>
      </c>
      <c r="D103" s="43" t="s">
        <v>211</v>
      </c>
      <c r="E103" s="78">
        <v>18000</v>
      </c>
      <c r="F103" s="134">
        <v>22000</v>
      </c>
      <c r="G103" s="135">
        <v>0.08</v>
      </c>
    </row>
    <row r="104" spans="2:7" ht="18" customHeight="1" x14ac:dyDescent="0.3">
      <c r="B104" s="118" t="s">
        <v>8</v>
      </c>
      <c r="C104" s="49" t="s">
        <v>25</v>
      </c>
      <c r="D104" s="43" t="s">
        <v>211</v>
      </c>
      <c r="E104" s="78">
        <v>25000</v>
      </c>
      <c r="F104" s="136">
        <v>30000</v>
      </c>
      <c r="G104" s="137">
        <v>0.12</v>
      </c>
    </row>
    <row r="105" spans="2:7" ht="18" customHeight="1" x14ac:dyDescent="0.3">
      <c r="B105" s="118" t="s">
        <v>9</v>
      </c>
      <c r="C105" s="49" t="s">
        <v>22</v>
      </c>
      <c r="D105" s="43" t="s">
        <v>212</v>
      </c>
      <c r="E105" s="78">
        <v>17000</v>
      </c>
      <c r="F105" s="134">
        <v>21000</v>
      </c>
      <c r="G105" s="135">
        <v>0.06</v>
      </c>
    </row>
    <row r="106" spans="2:7" ht="18" customHeight="1" x14ac:dyDescent="0.3">
      <c r="B106" s="118" t="s">
        <v>10</v>
      </c>
      <c r="C106" s="49" t="s">
        <v>23</v>
      </c>
      <c r="D106" s="43" t="s">
        <v>212</v>
      </c>
      <c r="E106" s="78">
        <v>23000</v>
      </c>
      <c r="F106" s="134">
        <v>26000</v>
      </c>
      <c r="G106" s="135">
        <v>0.09</v>
      </c>
    </row>
    <row r="107" spans="2:7" ht="18" customHeight="1" x14ac:dyDescent="0.3">
      <c r="B107" s="118" t="s">
        <v>11</v>
      </c>
      <c r="C107" s="49" t="s">
        <v>24</v>
      </c>
      <c r="D107" s="43" t="s">
        <v>212</v>
      </c>
      <c r="E107" s="78">
        <v>19000</v>
      </c>
      <c r="F107" s="134">
        <v>23000</v>
      </c>
      <c r="G107" s="135">
        <v>7.0000000000000007E-2</v>
      </c>
    </row>
    <row r="108" spans="2:7" ht="18" customHeight="1" x14ac:dyDescent="0.3">
      <c r="B108" s="118" t="s">
        <v>12</v>
      </c>
      <c r="C108" s="49" t="s">
        <v>25</v>
      </c>
      <c r="D108" s="43" t="s">
        <v>212</v>
      </c>
      <c r="E108" s="78">
        <v>26000</v>
      </c>
      <c r="F108" s="136">
        <v>31000</v>
      </c>
      <c r="G108" s="137">
        <v>0.13</v>
      </c>
    </row>
    <row r="109" spans="2:7" ht="18" customHeight="1" x14ac:dyDescent="0.3">
      <c r="B109" s="118" t="s">
        <v>13</v>
      </c>
      <c r="C109" s="49" t="s">
        <v>22</v>
      </c>
      <c r="D109" s="43" t="s">
        <v>213</v>
      </c>
      <c r="E109" s="78">
        <v>16000</v>
      </c>
      <c r="F109" s="134">
        <v>21000</v>
      </c>
      <c r="G109" s="135">
        <v>0.05</v>
      </c>
    </row>
    <row r="110" spans="2:7" ht="18" customHeight="1" x14ac:dyDescent="0.3">
      <c r="B110" s="118" t="s">
        <v>14</v>
      </c>
      <c r="C110" s="49" t="s">
        <v>23</v>
      </c>
      <c r="D110" s="43" t="s">
        <v>213</v>
      </c>
      <c r="E110" s="78">
        <v>24000</v>
      </c>
      <c r="F110" s="134">
        <v>27000</v>
      </c>
      <c r="G110" s="135">
        <v>0.1</v>
      </c>
    </row>
    <row r="111" spans="2:7" ht="18" customHeight="1" x14ac:dyDescent="0.3">
      <c r="B111" s="118" t="s">
        <v>16</v>
      </c>
      <c r="C111" s="49" t="s">
        <v>24</v>
      </c>
      <c r="D111" s="43" t="s">
        <v>213</v>
      </c>
      <c r="E111" s="78">
        <v>20000</v>
      </c>
      <c r="F111" s="134">
        <v>24000</v>
      </c>
      <c r="G111" s="135">
        <v>0.08</v>
      </c>
    </row>
    <row r="112" spans="2:7" ht="18" customHeight="1" thickBot="1" x14ac:dyDescent="0.35">
      <c r="B112" s="126" t="s">
        <v>17</v>
      </c>
      <c r="C112" s="52" t="s">
        <v>25</v>
      </c>
      <c r="D112" s="44" t="s">
        <v>213</v>
      </c>
      <c r="E112" s="138">
        <v>27000</v>
      </c>
      <c r="F112" s="139">
        <v>32000</v>
      </c>
      <c r="G112" s="140">
        <v>0.14000000000000001</v>
      </c>
    </row>
    <row r="113" spans="2:7" ht="18" customHeight="1" thickBot="1" x14ac:dyDescent="0.35"/>
    <row r="114" spans="2:7" ht="18" customHeight="1" thickBot="1" x14ac:dyDescent="0.35">
      <c r="B114" s="67" t="s">
        <v>220</v>
      </c>
      <c r="C114" s="68"/>
      <c r="D114" s="68"/>
      <c r="E114" s="68"/>
      <c r="F114" s="68"/>
      <c r="G114" s="69"/>
    </row>
    <row r="115" spans="2:7" ht="18" customHeight="1" thickBot="1" x14ac:dyDescent="0.35"/>
    <row r="116" spans="2:7" ht="18" customHeight="1" thickBot="1" x14ac:dyDescent="0.35">
      <c r="B116" s="109" t="s">
        <v>206</v>
      </c>
      <c r="C116" s="46" t="s">
        <v>3</v>
      </c>
      <c r="D116" s="45" t="s">
        <v>207</v>
      </c>
      <c r="E116" s="46" t="s">
        <v>208</v>
      </c>
      <c r="F116" s="45" t="s">
        <v>209</v>
      </c>
      <c r="G116" s="46" t="s">
        <v>210</v>
      </c>
    </row>
    <row r="117" spans="2:7" ht="18" customHeight="1" x14ac:dyDescent="0.3">
      <c r="B117" s="110" t="s">
        <v>15</v>
      </c>
      <c r="C117" s="48" t="s">
        <v>22</v>
      </c>
      <c r="D117" s="41" t="s">
        <v>211</v>
      </c>
      <c r="E117" s="75">
        <v>15000</v>
      </c>
      <c r="F117" s="132">
        <v>20000</v>
      </c>
      <c r="G117" s="133">
        <v>0.05</v>
      </c>
    </row>
    <row r="118" spans="2:7" ht="18" customHeight="1" x14ac:dyDescent="0.3">
      <c r="B118" s="118" t="s">
        <v>6</v>
      </c>
      <c r="C118" s="49" t="s">
        <v>23</v>
      </c>
      <c r="D118" s="43" t="s">
        <v>211</v>
      </c>
      <c r="E118" s="78">
        <v>22000</v>
      </c>
      <c r="F118" s="134">
        <v>25000</v>
      </c>
      <c r="G118" s="135">
        <v>0.1</v>
      </c>
    </row>
    <row r="119" spans="2:7" ht="18" customHeight="1" x14ac:dyDescent="0.3">
      <c r="B119" s="118" t="s">
        <v>7</v>
      </c>
      <c r="C119" s="49" t="s">
        <v>24</v>
      </c>
      <c r="D119" s="43" t="s">
        <v>211</v>
      </c>
      <c r="E119" s="78">
        <v>18000</v>
      </c>
      <c r="F119" s="134">
        <v>22000</v>
      </c>
      <c r="G119" s="135">
        <v>0.08</v>
      </c>
    </row>
    <row r="120" spans="2:7" ht="18" customHeight="1" x14ac:dyDescent="0.3">
      <c r="B120" s="118" t="s">
        <v>8</v>
      </c>
      <c r="C120" s="49" t="s">
        <v>25</v>
      </c>
      <c r="D120" s="43" t="s">
        <v>211</v>
      </c>
      <c r="E120" s="78">
        <v>25000</v>
      </c>
      <c r="F120" s="136">
        <v>30000</v>
      </c>
      <c r="G120" s="137">
        <v>0.12</v>
      </c>
    </row>
    <row r="121" spans="2:7" ht="18" customHeight="1" x14ac:dyDescent="0.3">
      <c r="B121" s="118" t="s">
        <v>9</v>
      </c>
      <c r="C121" s="49" t="s">
        <v>22</v>
      </c>
      <c r="D121" s="43" t="s">
        <v>212</v>
      </c>
      <c r="E121" s="78">
        <v>17000</v>
      </c>
      <c r="F121" s="134">
        <v>21000</v>
      </c>
      <c r="G121" s="135">
        <v>0.06</v>
      </c>
    </row>
    <row r="122" spans="2:7" ht="18" customHeight="1" x14ac:dyDescent="0.3">
      <c r="B122" s="118" t="s">
        <v>10</v>
      </c>
      <c r="C122" s="49" t="s">
        <v>23</v>
      </c>
      <c r="D122" s="43" t="s">
        <v>212</v>
      </c>
      <c r="E122" s="78">
        <v>23000</v>
      </c>
      <c r="F122" s="134">
        <v>26000</v>
      </c>
      <c r="G122" s="135">
        <v>0.09</v>
      </c>
    </row>
    <row r="123" spans="2:7" ht="18" customHeight="1" x14ac:dyDescent="0.3">
      <c r="B123" s="118" t="s">
        <v>11</v>
      </c>
      <c r="C123" s="49" t="s">
        <v>24</v>
      </c>
      <c r="D123" s="43" t="s">
        <v>212</v>
      </c>
      <c r="E123" s="78">
        <v>19000</v>
      </c>
      <c r="F123" s="134">
        <v>23000</v>
      </c>
      <c r="G123" s="135">
        <v>7.0000000000000007E-2</v>
      </c>
    </row>
    <row r="124" spans="2:7" ht="18" customHeight="1" x14ac:dyDescent="0.3">
      <c r="B124" s="118" t="s">
        <v>12</v>
      </c>
      <c r="C124" s="49" t="s">
        <v>25</v>
      </c>
      <c r="D124" s="43" t="s">
        <v>212</v>
      </c>
      <c r="E124" s="78">
        <v>26000</v>
      </c>
      <c r="F124" s="136">
        <v>31000</v>
      </c>
      <c r="G124" s="137">
        <v>0.13</v>
      </c>
    </row>
    <row r="125" spans="2:7" ht="18" customHeight="1" x14ac:dyDescent="0.3">
      <c r="B125" s="118" t="s">
        <v>13</v>
      </c>
      <c r="C125" s="49" t="s">
        <v>22</v>
      </c>
      <c r="D125" s="43" t="s">
        <v>213</v>
      </c>
      <c r="E125" s="78">
        <v>16000</v>
      </c>
      <c r="F125" s="134">
        <v>21000</v>
      </c>
      <c r="G125" s="135">
        <v>0.05</v>
      </c>
    </row>
    <row r="126" spans="2:7" ht="18" customHeight="1" x14ac:dyDescent="0.3">
      <c r="B126" s="118" t="s">
        <v>14</v>
      </c>
      <c r="C126" s="49" t="s">
        <v>23</v>
      </c>
      <c r="D126" s="43" t="s">
        <v>213</v>
      </c>
      <c r="E126" s="78">
        <v>24000</v>
      </c>
      <c r="F126" s="134">
        <v>27000</v>
      </c>
      <c r="G126" s="135">
        <v>0.1</v>
      </c>
    </row>
    <row r="127" spans="2:7" ht="18" customHeight="1" x14ac:dyDescent="0.3">
      <c r="B127" s="118" t="s">
        <v>16</v>
      </c>
      <c r="C127" s="49" t="s">
        <v>24</v>
      </c>
      <c r="D127" s="43" t="s">
        <v>213</v>
      </c>
      <c r="E127" s="78">
        <v>20000</v>
      </c>
      <c r="F127" s="134">
        <v>24000</v>
      </c>
      <c r="G127" s="135">
        <v>0.08</v>
      </c>
    </row>
    <row r="128" spans="2:7" ht="18" customHeight="1" thickBot="1" x14ac:dyDescent="0.35">
      <c r="B128" s="126" t="s">
        <v>17</v>
      </c>
      <c r="C128" s="52" t="s">
        <v>25</v>
      </c>
      <c r="D128" s="44" t="s">
        <v>213</v>
      </c>
      <c r="E128" s="138">
        <v>27000</v>
      </c>
      <c r="F128" s="139">
        <v>32000</v>
      </c>
      <c r="G128" s="140">
        <v>0.14000000000000001</v>
      </c>
    </row>
    <row r="129" spans="2:7" ht="18" customHeight="1" thickBot="1" x14ac:dyDescent="0.35"/>
    <row r="130" spans="2:7" ht="18" customHeight="1" thickBot="1" x14ac:dyDescent="0.35">
      <c r="B130" s="67" t="s">
        <v>221</v>
      </c>
      <c r="C130" s="68"/>
      <c r="D130" s="68"/>
      <c r="E130" s="68"/>
      <c r="F130" s="68"/>
      <c r="G130" s="69"/>
    </row>
    <row r="131" spans="2:7" ht="18" customHeight="1" thickBot="1" x14ac:dyDescent="0.35"/>
    <row r="132" spans="2:7" ht="18" customHeight="1" thickBot="1" x14ac:dyDescent="0.35">
      <c r="B132" s="109" t="s">
        <v>206</v>
      </c>
      <c r="C132" s="46" t="s">
        <v>3</v>
      </c>
      <c r="D132" s="45" t="s">
        <v>207</v>
      </c>
      <c r="E132" s="46" t="s">
        <v>208</v>
      </c>
      <c r="F132" s="45" t="s">
        <v>209</v>
      </c>
      <c r="G132" s="46" t="s">
        <v>210</v>
      </c>
    </row>
    <row r="133" spans="2:7" ht="18" customHeight="1" x14ac:dyDescent="0.3">
      <c r="B133" s="110" t="s">
        <v>15</v>
      </c>
      <c r="C133" s="48" t="s">
        <v>22</v>
      </c>
      <c r="D133" s="41" t="s">
        <v>211</v>
      </c>
      <c r="E133" s="75">
        <v>15000</v>
      </c>
      <c r="F133" s="132">
        <v>20000</v>
      </c>
      <c r="G133" s="133">
        <v>0.05</v>
      </c>
    </row>
    <row r="134" spans="2:7" ht="18" customHeight="1" x14ac:dyDescent="0.3">
      <c r="B134" s="118" t="s">
        <v>6</v>
      </c>
      <c r="C134" s="49" t="s">
        <v>23</v>
      </c>
      <c r="D134" s="43" t="s">
        <v>211</v>
      </c>
      <c r="E134" s="78">
        <v>22000</v>
      </c>
      <c r="F134" s="134">
        <v>25000</v>
      </c>
      <c r="G134" s="135">
        <v>-0.02</v>
      </c>
    </row>
    <row r="135" spans="2:7" ht="18" customHeight="1" x14ac:dyDescent="0.3">
      <c r="B135" s="118" t="s">
        <v>7</v>
      </c>
      <c r="C135" s="49" t="s">
        <v>24</v>
      </c>
      <c r="D135" s="43" t="s">
        <v>211</v>
      </c>
      <c r="E135" s="78">
        <v>18000</v>
      </c>
      <c r="F135" s="134">
        <v>22000</v>
      </c>
      <c r="G135" s="135">
        <v>0.08</v>
      </c>
    </row>
    <row r="136" spans="2:7" ht="18" customHeight="1" x14ac:dyDescent="0.3">
      <c r="B136" s="118" t="s">
        <v>8</v>
      </c>
      <c r="C136" s="49" t="s">
        <v>25</v>
      </c>
      <c r="D136" s="43" t="s">
        <v>211</v>
      </c>
      <c r="E136" s="78">
        <v>25000</v>
      </c>
      <c r="F136" s="136">
        <v>30000</v>
      </c>
      <c r="G136" s="137">
        <v>0.12</v>
      </c>
    </row>
    <row r="137" spans="2:7" ht="18" customHeight="1" x14ac:dyDescent="0.3">
      <c r="B137" s="118" t="s">
        <v>9</v>
      </c>
      <c r="C137" s="49" t="s">
        <v>22</v>
      </c>
      <c r="D137" s="43" t="s">
        <v>212</v>
      </c>
      <c r="E137" s="78">
        <v>17000</v>
      </c>
      <c r="F137" s="134">
        <v>21000</v>
      </c>
      <c r="G137" s="135">
        <v>0.06</v>
      </c>
    </row>
    <row r="138" spans="2:7" ht="18" customHeight="1" x14ac:dyDescent="0.3">
      <c r="B138" s="118" t="s">
        <v>10</v>
      </c>
      <c r="C138" s="49" t="s">
        <v>23</v>
      </c>
      <c r="D138" s="43" t="s">
        <v>212</v>
      </c>
      <c r="E138" s="78">
        <v>23000</v>
      </c>
      <c r="F138" s="134">
        <v>26000</v>
      </c>
      <c r="G138" s="135">
        <v>0.09</v>
      </c>
    </row>
    <row r="139" spans="2:7" ht="18" customHeight="1" x14ac:dyDescent="0.3">
      <c r="B139" s="118" t="s">
        <v>11</v>
      </c>
      <c r="C139" s="49" t="s">
        <v>24</v>
      </c>
      <c r="D139" s="43" t="s">
        <v>212</v>
      </c>
      <c r="E139" s="78">
        <v>19000</v>
      </c>
      <c r="F139" s="134">
        <v>23000</v>
      </c>
      <c r="G139" s="135">
        <v>7.0000000000000007E-2</v>
      </c>
    </row>
    <row r="140" spans="2:7" ht="18" customHeight="1" x14ac:dyDescent="0.3">
      <c r="B140" s="118" t="s">
        <v>12</v>
      </c>
      <c r="C140" s="49" t="s">
        <v>25</v>
      </c>
      <c r="D140" s="43" t="s">
        <v>212</v>
      </c>
      <c r="E140" s="78">
        <v>26000</v>
      </c>
      <c r="F140" s="136">
        <v>31000</v>
      </c>
      <c r="G140" s="137">
        <v>0.13</v>
      </c>
    </row>
    <row r="141" spans="2:7" ht="18" customHeight="1" x14ac:dyDescent="0.3">
      <c r="B141" s="118" t="s">
        <v>13</v>
      </c>
      <c r="C141" s="49" t="s">
        <v>22</v>
      </c>
      <c r="D141" s="43" t="s">
        <v>213</v>
      </c>
      <c r="E141" s="78">
        <v>16000</v>
      </c>
      <c r="F141" s="134">
        <v>21000</v>
      </c>
      <c r="G141" s="135">
        <v>-0.13</v>
      </c>
    </row>
    <row r="142" spans="2:7" ht="18" customHeight="1" x14ac:dyDescent="0.3">
      <c r="B142" s="118" t="s">
        <v>14</v>
      </c>
      <c r="C142" s="49" t="s">
        <v>23</v>
      </c>
      <c r="D142" s="43" t="s">
        <v>213</v>
      </c>
      <c r="E142" s="78">
        <v>24000</v>
      </c>
      <c r="F142" s="134">
        <v>27000</v>
      </c>
      <c r="G142" s="135">
        <v>0.1</v>
      </c>
    </row>
    <row r="143" spans="2:7" ht="18" customHeight="1" x14ac:dyDescent="0.3">
      <c r="B143" s="118" t="s">
        <v>16</v>
      </c>
      <c r="C143" s="49" t="s">
        <v>24</v>
      </c>
      <c r="D143" s="43" t="s">
        <v>213</v>
      </c>
      <c r="E143" s="78">
        <v>20000</v>
      </c>
      <c r="F143" s="134">
        <v>24000</v>
      </c>
      <c r="G143" s="135">
        <v>0.08</v>
      </c>
    </row>
    <row r="144" spans="2:7" ht="18" customHeight="1" thickBot="1" x14ac:dyDescent="0.35">
      <c r="B144" s="126" t="s">
        <v>17</v>
      </c>
      <c r="C144" s="52" t="s">
        <v>25</v>
      </c>
      <c r="D144" s="44" t="s">
        <v>213</v>
      </c>
      <c r="E144" s="138">
        <v>27000</v>
      </c>
      <c r="F144" s="139">
        <v>32000</v>
      </c>
      <c r="G144" s="140">
        <v>0.14000000000000001</v>
      </c>
    </row>
    <row r="145" spans="2:7" ht="18" customHeight="1" thickBot="1" x14ac:dyDescent="0.35"/>
    <row r="146" spans="2:7" ht="18" customHeight="1" thickBot="1" x14ac:dyDescent="0.35">
      <c r="B146" s="67" t="s">
        <v>222</v>
      </c>
      <c r="C146" s="68"/>
      <c r="D146" s="68"/>
      <c r="E146" s="68"/>
      <c r="F146" s="68"/>
      <c r="G146" s="69"/>
    </row>
    <row r="147" spans="2:7" ht="18" customHeight="1" thickBot="1" x14ac:dyDescent="0.35"/>
    <row r="148" spans="2:7" ht="18" customHeight="1" thickBot="1" x14ac:dyDescent="0.35">
      <c r="B148" s="109" t="s">
        <v>206</v>
      </c>
      <c r="C148" s="46" t="s">
        <v>3</v>
      </c>
      <c r="D148" s="45" t="s">
        <v>207</v>
      </c>
      <c r="E148" s="46" t="s">
        <v>208</v>
      </c>
      <c r="F148" s="45" t="s">
        <v>209</v>
      </c>
      <c r="G148" s="46" t="s">
        <v>210</v>
      </c>
    </row>
    <row r="149" spans="2:7" ht="18" customHeight="1" x14ac:dyDescent="0.3">
      <c r="B149" s="110" t="s">
        <v>15</v>
      </c>
      <c r="C149" s="48" t="s">
        <v>22</v>
      </c>
      <c r="D149" s="41" t="s">
        <v>211</v>
      </c>
      <c r="E149" s="75">
        <v>15000</v>
      </c>
      <c r="F149" s="132">
        <v>20000</v>
      </c>
      <c r="G149" s="133">
        <v>0.05</v>
      </c>
    </row>
    <row r="150" spans="2:7" ht="18" customHeight="1" x14ac:dyDescent="0.3">
      <c r="B150" s="118" t="s">
        <v>6</v>
      </c>
      <c r="C150" s="49" t="s">
        <v>23</v>
      </c>
      <c r="D150" s="43" t="s">
        <v>211</v>
      </c>
      <c r="E150" s="78">
        <v>22000</v>
      </c>
      <c r="F150" s="134">
        <v>25000</v>
      </c>
      <c r="G150" s="135">
        <v>0.1</v>
      </c>
    </row>
    <row r="151" spans="2:7" ht="18" customHeight="1" x14ac:dyDescent="0.3">
      <c r="B151" s="118" t="s">
        <v>7</v>
      </c>
      <c r="C151" s="49" t="s">
        <v>24</v>
      </c>
      <c r="D151" s="43" t="s">
        <v>211</v>
      </c>
      <c r="E151" s="78">
        <v>15000</v>
      </c>
      <c r="F151" s="134">
        <v>22000</v>
      </c>
      <c r="G151" s="135">
        <v>0.08</v>
      </c>
    </row>
    <row r="152" spans="2:7" ht="18" customHeight="1" x14ac:dyDescent="0.3">
      <c r="B152" s="118" t="s">
        <v>8</v>
      </c>
      <c r="C152" s="49" t="s">
        <v>25</v>
      </c>
      <c r="D152" s="43" t="s">
        <v>211</v>
      </c>
      <c r="E152" s="78">
        <v>25000</v>
      </c>
      <c r="F152" s="136">
        <v>30000</v>
      </c>
      <c r="G152" s="137">
        <v>0.12</v>
      </c>
    </row>
    <row r="153" spans="2:7" ht="18" customHeight="1" x14ac:dyDescent="0.3">
      <c r="B153" s="118" t="s">
        <v>9</v>
      </c>
      <c r="C153" s="49" t="s">
        <v>22</v>
      </c>
      <c r="D153" s="43" t="s">
        <v>212</v>
      </c>
      <c r="E153" s="78">
        <v>17000</v>
      </c>
      <c r="F153" s="134">
        <v>21000</v>
      </c>
      <c r="G153" s="135">
        <v>0.06</v>
      </c>
    </row>
    <row r="154" spans="2:7" ht="18" customHeight="1" x14ac:dyDescent="0.3">
      <c r="B154" s="118" t="s">
        <v>10</v>
      </c>
      <c r="C154" s="49" t="s">
        <v>23</v>
      </c>
      <c r="D154" s="43" t="s">
        <v>212</v>
      </c>
      <c r="E154" s="78">
        <v>23000</v>
      </c>
      <c r="F154" s="134">
        <v>26000</v>
      </c>
      <c r="G154" s="135">
        <v>0.09</v>
      </c>
    </row>
    <row r="155" spans="2:7" ht="18" customHeight="1" x14ac:dyDescent="0.3">
      <c r="B155" s="118" t="s">
        <v>11</v>
      </c>
      <c r="C155" s="49" t="s">
        <v>24</v>
      </c>
      <c r="D155" s="43" t="s">
        <v>212</v>
      </c>
      <c r="E155" s="78">
        <v>19000</v>
      </c>
      <c r="F155" s="134">
        <v>23000</v>
      </c>
      <c r="G155" s="135">
        <v>7.0000000000000007E-2</v>
      </c>
    </row>
    <row r="156" spans="2:7" ht="18" customHeight="1" x14ac:dyDescent="0.3">
      <c r="B156" s="118" t="s">
        <v>12</v>
      </c>
      <c r="C156" s="49" t="s">
        <v>25</v>
      </c>
      <c r="D156" s="43" t="s">
        <v>212</v>
      </c>
      <c r="E156" s="78">
        <v>26000</v>
      </c>
      <c r="F156" s="136">
        <v>31000</v>
      </c>
      <c r="G156" s="137">
        <v>0.13</v>
      </c>
    </row>
    <row r="157" spans="2:7" ht="18" customHeight="1" x14ac:dyDescent="0.3">
      <c r="B157" s="118" t="s">
        <v>13</v>
      </c>
      <c r="C157" s="49" t="s">
        <v>22</v>
      </c>
      <c r="D157" s="43" t="s">
        <v>213</v>
      </c>
      <c r="E157" s="78">
        <v>23000</v>
      </c>
      <c r="F157" s="134">
        <v>21000</v>
      </c>
      <c r="G157" s="135">
        <v>0.13</v>
      </c>
    </row>
    <row r="158" spans="2:7" ht="18" customHeight="1" x14ac:dyDescent="0.3">
      <c r="B158" s="118" t="s">
        <v>14</v>
      </c>
      <c r="C158" s="49" t="s">
        <v>23</v>
      </c>
      <c r="D158" s="43" t="s">
        <v>213</v>
      </c>
      <c r="E158" s="78">
        <v>24000</v>
      </c>
      <c r="F158" s="134">
        <v>27000</v>
      </c>
      <c r="G158" s="135">
        <v>0.1</v>
      </c>
    </row>
    <row r="159" spans="2:7" ht="18" customHeight="1" x14ac:dyDescent="0.3">
      <c r="B159" s="118" t="s">
        <v>16</v>
      </c>
      <c r="C159" s="49" t="s">
        <v>24</v>
      </c>
      <c r="D159" s="43" t="s">
        <v>213</v>
      </c>
      <c r="E159" s="78">
        <v>20000</v>
      </c>
      <c r="F159" s="134">
        <v>24000</v>
      </c>
      <c r="G159" s="135">
        <v>0.08</v>
      </c>
    </row>
    <row r="160" spans="2:7" ht="18" customHeight="1" thickBot="1" x14ac:dyDescent="0.35">
      <c r="B160" s="126" t="s">
        <v>17</v>
      </c>
      <c r="C160" s="52" t="s">
        <v>25</v>
      </c>
      <c r="D160" s="44" t="s">
        <v>213</v>
      </c>
      <c r="E160" s="138">
        <v>27000</v>
      </c>
      <c r="F160" s="139">
        <v>32000</v>
      </c>
      <c r="G160" s="140">
        <v>0.14000000000000001</v>
      </c>
    </row>
    <row r="161" spans="2:7" ht="18" customHeight="1" thickBot="1" x14ac:dyDescent="0.35"/>
    <row r="162" spans="2:7" ht="18" customHeight="1" thickBot="1" x14ac:dyDescent="0.35">
      <c r="B162" s="67" t="s">
        <v>223</v>
      </c>
      <c r="C162" s="68"/>
      <c r="D162" s="68"/>
      <c r="E162" s="68"/>
      <c r="F162" s="68"/>
      <c r="G162" s="69"/>
    </row>
    <row r="163" spans="2:7" ht="18" customHeight="1" thickBot="1" x14ac:dyDescent="0.35"/>
    <row r="164" spans="2:7" ht="18" customHeight="1" thickBot="1" x14ac:dyDescent="0.35">
      <c r="B164" s="109" t="s">
        <v>206</v>
      </c>
      <c r="C164" s="46" t="s">
        <v>3</v>
      </c>
      <c r="D164" s="45" t="s">
        <v>207</v>
      </c>
      <c r="E164" s="46" t="s">
        <v>208</v>
      </c>
      <c r="F164" s="46" t="s">
        <v>209</v>
      </c>
      <c r="G164" s="73" t="s">
        <v>210</v>
      </c>
    </row>
    <row r="165" spans="2:7" ht="18" customHeight="1" x14ac:dyDescent="0.3">
      <c r="B165" s="110" t="s">
        <v>15</v>
      </c>
      <c r="C165" s="48" t="s">
        <v>22</v>
      </c>
      <c r="D165" s="28" t="s">
        <v>211</v>
      </c>
      <c r="E165" s="75">
        <v>15000</v>
      </c>
      <c r="F165" s="132">
        <v>20000</v>
      </c>
      <c r="G165" s="133">
        <v>0.05</v>
      </c>
    </row>
    <row r="166" spans="2:7" ht="18" customHeight="1" x14ac:dyDescent="0.3">
      <c r="B166" s="118" t="s">
        <v>6</v>
      </c>
      <c r="C166" s="49" t="s">
        <v>23</v>
      </c>
      <c r="D166" s="31" t="s">
        <v>211</v>
      </c>
      <c r="E166" s="78">
        <v>27000</v>
      </c>
      <c r="F166" s="134">
        <v>25000</v>
      </c>
      <c r="G166" s="135">
        <v>0.1</v>
      </c>
    </row>
    <row r="167" spans="2:7" ht="18" customHeight="1" x14ac:dyDescent="0.3">
      <c r="B167" s="118" t="s">
        <v>7</v>
      </c>
      <c r="C167" s="49" t="s">
        <v>24</v>
      </c>
      <c r="D167" s="31" t="s">
        <v>211</v>
      </c>
      <c r="E167" s="78">
        <v>18000</v>
      </c>
      <c r="F167" s="134">
        <v>22000</v>
      </c>
      <c r="G167" s="135">
        <v>0.08</v>
      </c>
    </row>
    <row r="168" spans="2:7" ht="18" customHeight="1" x14ac:dyDescent="0.3">
      <c r="B168" s="118" t="s">
        <v>8</v>
      </c>
      <c r="C168" s="49" t="s">
        <v>25</v>
      </c>
      <c r="D168" s="31" t="s">
        <v>211</v>
      </c>
      <c r="E168" s="78">
        <v>25000</v>
      </c>
      <c r="F168" s="136">
        <v>30000</v>
      </c>
      <c r="G168" s="137">
        <v>0.12</v>
      </c>
    </row>
    <row r="169" spans="2:7" ht="18" customHeight="1" x14ac:dyDescent="0.3">
      <c r="B169" s="118" t="s">
        <v>9</v>
      </c>
      <c r="C169" s="49" t="s">
        <v>22</v>
      </c>
      <c r="D169" s="31" t="s">
        <v>212</v>
      </c>
      <c r="E169" s="78">
        <v>25000</v>
      </c>
      <c r="F169" s="134">
        <v>21000</v>
      </c>
      <c r="G169" s="135">
        <v>0.06</v>
      </c>
    </row>
    <row r="170" spans="2:7" ht="18" customHeight="1" x14ac:dyDescent="0.3">
      <c r="B170" s="118" t="s">
        <v>10</v>
      </c>
      <c r="C170" s="49" t="s">
        <v>23</v>
      </c>
      <c r="D170" s="31" t="s">
        <v>212</v>
      </c>
      <c r="E170" s="78">
        <v>23000</v>
      </c>
      <c r="F170" s="134">
        <v>26000</v>
      </c>
      <c r="G170" s="135">
        <v>0.09</v>
      </c>
    </row>
    <row r="171" spans="2:7" ht="18" customHeight="1" x14ac:dyDescent="0.3">
      <c r="B171" s="118" t="s">
        <v>11</v>
      </c>
      <c r="C171" s="49" t="s">
        <v>24</v>
      </c>
      <c r="D171" s="31" t="s">
        <v>212</v>
      </c>
      <c r="E171" s="78">
        <v>19000</v>
      </c>
      <c r="F171" s="134">
        <v>23000</v>
      </c>
      <c r="G171" s="135">
        <v>7.0000000000000007E-2</v>
      </c>
    </row>
    <row r="172" spans="2:7" ht="18" customHeight="1" x14ac:dyDescent="0.3">
      <c r="B172" s="118" t="s">
        <v>12</v>
      </c>
      <c r="C172" s="49" t="s">
        <v>25</v>
      </c>
      <c r="D172" s="31" t="s">
        <v>212</v>
      </c>
      <c r="E172" s="78">
        <v>26000</v>
      </c>
      <c r="F172" s="136">
        <v>31000</v>
      </c>
      <c r="G172" s="137">
        <v>0.13</v>
      </c>
    </row>
    <row r="173" spans="2:7" ht="18" customHeight="1" x14ac:dyDescent="0.3">
      <c r="B173" s="118" t="s">
        <v>13</v>
      </c>
      <c r="C173" s="49" t="s">
        <v>22</v>
      </c>
      <c r="D173" s="31" t="s">
        <v>213</v>
      </c>
      <c r="E173" s="78">
        <v>25000</v>
      </c>
      <c r="F173" s="134">
        <v>21000</v>
      </c>
      <c r="G173" s="135">
        <v>0.13</v>
      </c>
    </row>
    <row r="174" spans="2:7" ht="18" customHeight="1" x14ac:dyDescent="0.3">
      <c r="B174" s="118" t="s">
        <v>14</v>
      </c>
      <c r="C174" s="49" t="s">
        <v>23</v>
      </c>
      <c r="D174" s="31" t="s">
        <v>213</v>
      </c>
      <c r="E174" s="78">
        <v>24000</v>
      </c>
      <c r="F174" s="134">
        <v>27000</v>
      </c>
      <c r="G174" s="135">
        <v>0.1</v>
      </c>
    </row>
    <row r="175" spans="2:7" ht="18" customHeight="1" x14ac:dyDescent="0.3">
      <c r="B175" s="118" t="s">
        <v>16</v>
      </c>
      <c r="C175" s="49" t="s">
        <v>24</v>
      </c>
      <c r="D175" s="31" t="s">
        <v>213</v>
      </c>
      <c r="E175" s="78">
        <v>20000</v>
      </c>
      <c r="F175" s="134">
        <v>24000</v>
      </c>
      <c r="G175" s="135">
        <v>0.08</v>
      </c>
    </row>
    <row r="176" spans="2:7" ht="18" customHeight="1" thickBot="1" x14ac:dyDescent="0.35">
      <c r="B176" s="126" t="s">
        <v>17</v>
      </c>
      <c r="C176" s="52" t="s">
        <v>25</v>
      </c>
      <c r="D176" s="36" t="s">
        <v>213</v>
      </c>
      <c r="E176" s="138">
        <v>27000</v>
      </c>
      <c r="F176" s="139">
        <v>32000</v>
      </c>
      <c r="G176" s="140">
        <v>0.14000000000000001</v>
      </c>
    </row>
  </sheetData>
  <mergeCells count="11">
    <mergeCell ref="B98:G98"/>
    <mergeCell ref="B114:G114"/>
    <mergeCell ref="B130:G130"/>
    <mergeCell ref="B146:G146"/>
    <mergeCell ref="B162:G162"/>
    <mergeCell ref="B2:G2"/>
    <mergeCell ref="B18:G18"/>
    <mergeCell ref="B34:G34"/>
    <mergeCell ref="B50:G50"/>
    <mergeCell ref="B66:G66"/>
    <mergeCell ref="B82:G82"/>
  </mergeCells>
  <conditionalFormatting sqref="E21:E32">
    <cfRule type="expression" dxfId="13" priority="11">
      <formula>$E21&gt;$F21</formula>
    </cfRule>
  </conditionalFormatting>
  <conditionalFormatting sqref="E37:E48">
    <cfRule type="expression" dxfId="12" priority="10">
      <formula>$E37&lt;$F37</formula>
    </cfRule>
  </conditionalFormatting>
  <conditionalFormatting sqref="E53:E64">
    <cfRule type="top10" dxfId="11" priority="9" percent="1" rank="10"/>
  </conditionalFormatting>
  <conditionalFormatting sqref="E69:E80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{5EA72F5D-BD24-4EEB-A892-D4F3D6BA12FD}</x14:id>
        </ext>
      </extLst>
    </cfRule>
  </conditionalFormatting>
  <conditionalFormatting sqref="G85:G96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E101:E1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7:G128">
    <cfRule type="expression" dxfId="10" priority="5">
      <formula>$E117=MIN(IF($C$117:$C$128=$C117,$E$117:$E$128))</formula>
    </cfRule>
    <cfRule type="expression" dxfId="9" priority="4">
      <formula>$E117=MAX(IF($C$117:$C$128=$C117,$E$117:$E$128))</formula>
    </cfRule>
  </conditionalFormatting>
  <conditionalFormatting sqref="G133:G144">
    <cfRule type="cellIs" dxfId="8" priority="3" operator="lessThan">
      <formula>0</formula>
    </cfRule>
  </conditionalFormatting>
  <conditionalFormatting sqref="E149:E160">
    <cfRule type="duplicateValues" dxfId="1" priority="2"/>
  </conditionalFormatting>
  <conditionalFormatting sqref="B165:B176">
    <cfRule type="expression" dxfId="0" priority="1">
      <formula>$E165&gt;=$F165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A72F5D-BD24-4EEB-A892-D4F3D6BA12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E69:E80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HR</vt:lpstr>
      <vt:lpstr>IT</vt:lpstr>
      <vt:lpstr>Marketing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 selvan</dc:creator>
  <cp:lastModifiedBy>Mari selvan</cp:lastModifiedBy>
  <dcterms:created xsi:type="dcterms:W3CDTF">2024-10-20T13:23:24Z</dcterms:created>
  <dcterms:modified xsi:type="dcterms:W3CDTF">2024-10-20T20:16:34Z</dcterms:modified>
</cp:coreProperties>
</file>