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FR\1stSem\Exp. Methods\Experiments\Frensel Laws of Reflection\"/>
    </mc:Choice>
  </mc:AlternateContent>
  <xr:revisionPtr revIDLastSave="0" documentId="13_ncr:1_{9C0D029C-2A17-4477-91D2-A419315724B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E15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K20" i="1"/>
  <c r="K19" i="1"/>
  <c r="K18" i="1"/>
  <c r="K17" i="1"/>
  <c r="K16" i="1"/>
  <c r="K15" i="1"/>
  <c r="K14" i="1"/>
  <c r="K13" i="1"/>
  <c r="E14" i="1"/>
  <c r="K12" i="1"/>
  <c r="E13" i="1"/>
  <c r="K11" i="1"/>
  <c r="E12" i="1"/>
  <c r="K10" i="1"/>
  <c r="E11" i="1"/>
  <c r="K9" i="1"/>
  <c r="E10" i="1"/>
  <c r="K8" i="1"/>
  <c r="E9" i="1"/>
  <c r="K7" i="1"/>
  <c r="E8" i="1"/>
  <c r="K6" i="1"/>
  <c r="E7" i="1"/>
  <c r="K5" i="1"/>
  <c r="E6" i="1"/>
  <c r="K4" i="1"/>
  <c r="E5" i="1"/>
  <c r="K3" i="1"/>
  <c r="E4" i="1"/>
  <c r="E3" i="1"/>
</calcChain>
</file>

<file path=xl/sharedStrings.xml><?xml version="1.0" encoding="utf-8"?>
<sst xmlns="http://schemas.openxmlformats.org/spreadsheetml/2006/main" count="21" uniqueCount="13">
  <si>
    <t>Perpendicular Polarisation</t>
  </si>
  <si>
    <t>Parallel Polarisation</t>
  </si>
  <si>
    <t>ir (mA)</t>
  </si>
  <si>
    <t>ib (mA)</t>
  </si>
  <si>
    <t>i0 (mA)</t>
  </si>
  <si>
    <t>i0 bg (mA)</t>
  </si>
  <si>
    <t>i0 bg(mA)</t>
  </si>
  <si>
    <t>i</t>
  </si>
  <si>
    <t>theta (degrees)</t>
  </si>
  <si>
    <t>alpha</t>
  </si>
  <si>
    <t>r_perp</t>
  </si>
  <si>
    <t>r_para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</si>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</sst>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Normal="100" workbookViewId="0">
      <selection activeCell="A23" sqref="A23:I25"/>
    </sheetView>
  </sheetViews>
  <sheetFormatPr defaultColWidth="11.5546875" defaultRowHeight="13.2" x14ac:dyDescent="0.25"/>
  <cols>
    <col min="1" max="1" width="21.5546875" customWidth="1"/>
    <col min="2" max="2" width="13.88671875" customWidth="1"/>
    <col min="7" max="7" width="21.21875" customWidth="1"/>
  </cols>
  <sheetData>
    <row r="1" spans="1:16" ht="15" x14ac:dyDescent="0.25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1" t="s">
        <v>9</v>
      </c>
      <c r="N1" s="1"/>
      <c r="O1" s="1"/>
      <c r="P1" s="1"/>
    </row>
    <row r="2" spans="1:16" ht="15" x14ac:dyDescent="0.25">
      <c r="A2" s="2" t="s">
        <v>8</v>
      </c>
      <c r="B2" s="2" t="s">
        <v>2</v>
      </c>
      <c r="C2" s="2" t="s">
        <v>3</v>
      </c>
      <c r="D2" s="2" t="s">
        <v>7</v>
      </c>
      <c r="E2" s="2" t="s">
        <v>10</v>
      </c>
      <c r="F2" s="2"/>
      <c r="G2" s="2" t="s">
        <v>8</v>
      </c>
      <c r="H2" s="2" t="s">
        <v>2</v>
      </c>
      <c r="I2" s="2" t="s">
        <v>3</v>
      </c>
      <c r="J2" s="2" t="s">
        <v>7</v>
      </c>
      <c r="K2" s="2" t="s">
        <v>11</v>
      </c>
      <c r="L2" s="2"/>
      <c r="M2" s="2" t="s">
        <v>12</v>
      </c>
      <c r="N2" s="2" t="s">
        <v>10</v>
      </c>
      <c r="O2" s="2" t="s">
        <v>11</v>
      </c>
      <c r="P2" s="2" t="s">
        <v>9</v>
      </c>
    </row>
    <row r="3" spans="1:16" ht="15" x14ac:dyDescent="0.25">
      <c r="A3" s="2">
        <v>20</v>
      </c>
      <c r="B3" s="2">
        <v>3</v>
      </c>
      <c r="C3" s="2">
        <v>1.4</v>
      </c>
      <c r="D3" s="2">
        <f>(B3-C3)</f>
        <v>1.6</v>
      </c>
      <c r="E3" s="2">
        <f>SQRT((B3-C3)/($B$24-$B$25))</f>
        <v>0.20965696734438366</v>
      </c>
      <c r="F3" s="2"/>
      <c r="G3" s="2">
        <v>20</v>
      </c>
      <c r="H3" s="2">
        <v>4.88</v>
      </c>
      <c r="I3" s="2">
        <v>3.28</v>
      </c>
      <c r="J3" s="2">
        <f>(H3-I3)</f>
        <v>1.6</v>
      </c>
      <c r="K3" s="2">
        <f>SQRT((H3-I3)/($H$24-$H$25))</f>
        <v>0.19267322034363521</v>
      </c>
      <c r="L3" s="3"/>
      <c r="M3" s="2">
        <v>20</v>
      </c>
      <c r="N3" s="2">
        <v>0.2097</v>
      </c>
      <c r="O3" s="2">
        <v>0.19270000000000001</v>
      </c>
      <c r="P3" s="2">
        <f>ATAN(N3/O3) * 180/3.14159 - 45</f>
        <v>2.4191488996888353</v>
      </c>
    </row>
    <row r="4" spans="1:16" ht="15" x14ac:dyDescent="0.25">
      <c r="A4" s="2">
        <v>25</v>
      </c>
      <c r="B4" s="2">
        <v>3.4</v>
      </c>
      <c r="C4" s="2">
        <v>1.5</v>
      </c>
      <c r="D4" s="2">
        <f t="shared" ref="D4:D15" si="0">(B4-C4)</f>
        <v>1.9</v>
      </c>
      <c r="E4" s="2">
        <f>SQRT((B4-C4)/($B$24-$B$25))</f>
        <v>0.22846838336584385</v>
      </c>
      <c r="F4" s="2"/>
      <c r="G4" s="2">
        <v>25</v>
      </c>
      <c r="H4" s="2">
        <v>3.96</v>
      </c>
      <c r="I4" s="2">
        <v>2.81</v>
      </c>
      <c r="J4" s="2">
        <f t="shared" ref="J4:J20" si="1">(H4-I4)</f>
        <v>1.1499999999999999</v>
      </c>
      <c r="K4" s="2">
        <f>SQRT((H4-I4)/($H$24-$H$25))</f>
        <v>0.1633466699102423</v>
      </c>
      <c r="L4" s="2"/>
      <c r="M4" s="2">
        <v>25</v>
      </c>
      <c r="N4" s="2">
        <v>0.22850000000000001</v>
      </c>
      <c r="O4" s="2">
        <v>0.1633</v>
      </c>
      <c r="P4" s="2">
        <f t="shared" ref="P4:P14" si="2">ATAN(N4/O4) * 180/3.14159 - 45</f>
        <v>9.4481391143776179</v>
      </c>
    </row>
    <row r="5" spans="1:16" ht="15" x14ac:dyDescent="0.25">
      <c r="A5" s="2">
        <v>30</v>
      </c>
      <c r="B5" s="2">
        <v>3.6</v>
      </c>
      <c r="C5" s="2">
        <v>1.7</v>
      </c>
      <c r="D5" s="2">
        <f t="shared" si="0"/>
        <v>1.9000000000000001</v>
      </c>
      <c r="E5" s="2">
        <f>SQRT((B5-C5)/($B$24-$B$25))</f>
        <v>0.22846838336584388</v>
      </c>
      <c r="F5" s="2"/>
      <c r="G5" s="2">
        <v>30</v>
      </c>
      <c r="H5" s="2">
        <v>3.88</v>
      </c>
      <c r="I5" s="2">
        <v>2.79</v>
      </c>
      <c r="J5" s="2">
        <f t="shared" si="1"/>
        <v>1.0899999999999999</v>
      </c>
      <c r="K5" s="2">
        <f>SQRT((H5-I5)/($H$24-$H$25))</f>
        <v>0.15902837231719422</v>
      </c>
      <c r="L5" s="2"/>
      <c r="M5" s="2">
        <v>30</v>
      </c>
      <c r="N5" s="2">
        <v>0.22850000000000001</v>
      </c>
      <c r="O5" s="2">
        <v>0.159</v>
      </c>
      <c r="P5" s="2">
        <f t="shared" si="2"/>
        <v>10.168211358017217</v>
      </c>
    </row>
    <row r="6" spans="1:16" ht="15" x14ac:dyDescent="0.25">
      <c r="A6" s="2">
        <v>40</v>
      </c>
      <c r="B6" s="2">
        <v>4.3</v>
      </c>
      <c r="C6" s="2">
        <v>1.9</v>
      </c>
      <c r="D6" s="2">
        <f t="shared" si="0"/>
        <v>2.4</v>
      </c>
      <c r="E6" s="2">
        <f>SQRT((B6-C6)/($B$24-$B$25))</f>
        <v>0.25677629550654774</v>
      </c>
      <c r="F6" s="2"/>
      <c r="G6" s="2">
        <v>40</v>
      </c>
      <c r="H6" s="2">
        <v>2.99</v>
      </c>
      <c r="I6" s="2">
        <v>2.41</v>
      </c>
      <c r="J6" s="2">
        <f t="shared" si="1"/>
        <v>0.58000000000000007</v>
      </c>
      <c r="K6" s="2">
        <f>SQRT((H6-I6)/($H$24-$H$25))</f>
        <v>0.11600464027841856</v>
      </c>
      <c r="L6" s="2"/>
      <c r="M6" s="2">
        <v>40</v>
      </c>
      <c r="N6" s="2">
        <v>0.25679999999999997</v>
      </c>
      <c r="O6" s="2">
        <v>0.11600000000000001</v>
      </c>
      <c r="P6" s="2">
        <f t="shared" si="2"/>
        <v>20.69072400051391</v>
      </c>
    </row>
    <row r="7" spans="1:16" ht="15" x14ac:dyDescent="0.25">
      <c r="A7" s="2">
        <v>45</v>
      </c>
      <c r="B7" s="2">
        <v>4.8</v>
      </c>
      <c r="C7" s="2">
        <v>1.8</v>
      </c>
      <c r="D7" s="2">
        <f t="shared" si="0"/>
        <v>3</v>
      </c>
      <c r="E7" s="2">
        <f>SQRT((B7-C7)/($B$24-$B$25))</f>
        <v>0.28708462588160727</v>
      </c>
      <c r="F7" s="2"/>
      <c r="G7" s="2">
        <v>45</v>
      </c>
      <c r="H7" s="2">
        <v>3.13</v>
      </c>
      <c r="I7" s="2">
        <v>2.69</v>
      </c>
      <c r="J7" s="2">
        <f t="shared" si="1"/>
        <v>0.43999999999999995</v>
      </c>
      <c r="K7" s="2">
        <f>SQRT((H7-I7)/($H$24-$H$25))</f>
        <v>0.10103868915092093</v>
      </c>
      <c r="L7" s="2"/>
      <c r="M7" s="2">
        <v>45</v>
      </c>
      <c r="N7" s="2">
        <v>0.28710000000000002</v>
      </c>
      <c r="O7" s="2">
        <v>0.10100000000000001</v>
      </c>
      <c r="P7" s="2">
        <f t="shared" si="2"/>
        <v>25.618503734068668</v>
      </c>
    </row>
    <row r="8" spans="1:16" ht="15" x14ac:dyDescent="0.25">
      <c r="A8" s="2">
        <v>50</v>
      </c>
      <c r="B8" s="2">
        <v>5.8</v>
      </c>
      <c r="C8" s="2">
        <v>1.7</v>
      </c>
      <c r="D8" s="2">
        <f t="shared" si="0"/>
        <v>4.0999999999999996</v>
      </c>
      <c r="E8" s="2">
        <f>SQRT((B8-C8)/($B$24-$B$25))</f>
        <v>0.33561490228737256</v>
      </c>
      <c r="F8" s="2"/>
      <c r="G8" s="2">
        <v>50</v>
      </c>
      <c r="H8" s="2">
        <v>3.24</v>
      </c>
      <c r="I8" s="2">
        <v>3.01</v>
      </c>
      <c r="J8" s="2">
        <f t="shared" si="1"/>
        <v>0.23000000000000043</v>
      </c>
      <c r="K8" s="2">
        <f>SQRT((H8-I8)/($H$24-$H$25))</f>
        <v>7.3050851563504327E-2</v>
      </c>
      <c r="L8" s="2"/>
      <c r="M8" s="2">
        <v>50</v>
      </c>
      <c r="N8" s="2">
        <v>0.33560000000000001</v>
      </c>
      <c r="O8" s="2">
        <v>7.3099999999999998E-2</v>
      </c>
      <c r="P8" s="2">
        <f t="shared" si="2"/>
        <v>32.711903856449339</v>
      </c>
    </row>
    <row r="9" spans="1:16" ht="15" x14ac:dyDescent="0.25">
      <c r="A9" s="2">
        <v>55</v>
      </c>
      <c r="B9" s="2">
        <v>9.9</v>
      </c>
      <c r="C9" s="2">
        <v>2.2000000000000002</v>
      </c>
      <c r="D9" s="2">
        <f t="shared" si="0"/>
        <v>7.7</v>
      </c>
      <c r="E9" s="2">
        <f>SQRT((B9-C9)/($B$24-$B$25))</f>
        <v>0.45993310550389993</v>
      </c>
      <c r="F9" s="2"/>
      <c r="G9" s="2">
        <v>52.5</v>
      </c>
      <c r="H9" s="2">
        <v>3.36</v>
      </c>
      <c r="I9" s="2">
        <v>3.17</v>
      </c>
      <c r="J9" s="2">
        <f t="shared" si="1"/>
        <v>0.18999999999999995</v>
      </c>
      <c r="K9" s="2">
        <f>SQRT((H9-I9)/($H$24-$H$25))</f>
        <v>6.6395426560972221E-2</v>
      </c>
      <c r="L9" s="2"/>
      <c r="M9" s="2">
        <v>55</v>
      </c>
      <c r="N9" s="2">
        <v>0.45989999999999998</v>
      </c>
      <c r="O9" s="2">
        <v>6.2799999999999995E-2</v>
      </c>
      <c r="P9" s="2">
        <f t="shared" si="2"/>
        <v>37.224340667417479</v>
      </c>
    </row>
    <row r="10" spans="1:16" ht="15" x14ac:dyDescent="0.25">
      <c r="A10" s="2">
        <v>60</v>
      </c>
      <c r="B10" s="2">
        <v>9.1</v>
      </c>
      <c r="C10" s="2">
        <v>2.2999999999999998</v>
      </c>
      <c r="D10" s="2">
        <f t="shared" si="0"/>
        <v>6.8</v>
      </c>
      <c r="E10" s="2">
        <f>SQRT((B10-C10)/($B$24-$B$25))</f>
        <v>0.43221891075378321</v>
      </c>
      <c r="F10" s="2"/>
      <c r="G10" s="2">
        <v>55</v>
      </c>
      <c r="H10" s="2">
        <v>3.13</v>
      </c>
      <c r="I10" s="2">
        <v>2.96</v>
      </c>
      <c r="J10" s="2">
        <f t="shared" si="1"/>
        <v>0.16999999999999993</v>
      </c>
      <c r="K10" s="2">
        <f>SQRT((H10-I10)/($H$24-$H$25))</f>
        <v>6.2803786074118323E-2</v>
      </c>
      <c r="L10" s="2"/>
      <c r="M10" s="2">
        <v>60</v>
      </c>
      <c r="N10" s="2">
        <v>0.43219999999999997</v>
      </c>
      <c r="O10" s="2">
        <v>0.12280000000000001</v>
      </c>
      <c r="P10" s="2">
        <f t="shared" si="2"/>
        <v>29.138744845595056</v>
      </c>
    </row>
    <row r="11" spans="1:16" ht="15" x14ac:dyDescent="0.25">
      <c r="A11" s="2">
        <v>65</v>
      </c>
      <c r="B11" s="2">
        <v>12.1</v>
      </c>
      <c r="C11" s="2">
        <v>2.5</v>
      </c>
      <c r="D11" s="2">
        <f t="shared" si="0"/>
        <v>9.6</v>
      </c>
      <c r="E11" s="2">
        <f>SQRT((B11-C11)/($B$24-$B$25))</f>
        <v>0.51355259101309547</v>
      </c>
      <c r="F11" s="2"/>
      <c r="G11" s="2">
        <v>56</v>
      </c>
      <c r="H11" s="2">
        <v>3.53</v>
      </c>
      <c r="I11" s="2">
        <v>3.26</v>
      </c>
      <c r="J11" s="2">
        <f t="shared" si="1"/>
        <v>0.27</v>
      </c>
      <c r="K11" s="2">
        <f>SQRT((H11-I11)/($H$24-$H$25))</f>
        <v>7.9148601757029216E-2</v>
      </c>
      <c r="L11" s="2"/>
      <c r="M11" s="2">
        <v>70</v>
      </c>
      <c r="N11" s="2">
        <v>0.53449999999999998</v>
      </c>
      <c r="O11" s="2">
        <v>0.25940000000000002</v>
      </c>
      <c r="P11" s="2">
        <f t="shared" si="2"/>
        <v>19.112134757517083</v>
      </c>
    </row>
    <row r="12" spans="1:16" ht="15" x14ac:dyDescent="0.25">
      <c r="A12" s="2">
        <v>70</v>
      </c>
      <c r="B12" s="2">
        <v>13.4</v>
      </c>
      <c r="C12" s="2">
        <v>3</v>
      </c>
      <c r="D12" s="2">
        <f t="shared" si="0"/>
        <v>10.4</v>
      </c>
      <c r="E12" s="2">
        <f>SQRT((B12-C12)/($B$24-$B$25))</f>
        <v>0.53452248382484879</v>
      </c>
      <c r="F12" s="2"/>
      <c r="G12" s="2">
        <v>57</v>
      </c>
      <c r="H12" s="2">
        <v>3.45</v>
      </c>
      <c r="I12" s="2">
        <v>3.16</v>
      </c>
      <c r="J12" s="2">
        <f t="shared" si="1"/>
        <v>0.29000000000000004</v>
      </c>
      <c r="K12" s="2">
        <f>SQRT((H12-I12)/($H$24-$H$25))</f>
        <v>8.2027667789975875E-2</v>
      </c>
      <c r="L12" s="2"/>
      <c r="M12" s="2">
        <v>75</v>
      </c>
      <c r="N12" s="2">
        <v>0.65259999999999996</v>
      </c>
      <c r="O12" s="2">
        <v>0.32669999999999999</v>
      </c>
      <c r="P12" s="2">
        <f t="shared" si="2"/>
        <v>18.406914495201995</v>
      </c>
    </row>
    <row r="13" spans="1:16" ht="15" x14ac:dyDescent="0.25">
      <c r="A13" s="2">
        <v>75</v>
      </c>
      <c r="B13" s="2">
        <v>18.3</v>
      </c>
      <c r="C13" s="2">
        <v>2.8</v>
      </c>
      <c r="D13" s="2">
        <f t="shared" si="0"/>
        <v>15.5</v>
      </c>
      <c r="E13" s="2">
        <f>SQRT((B13-C13)/($B$24-$B$25))</f>
        <v>0.65255204836409475</v>
      </c>
      <c r="F13" s="2"/>
      <c r="G13" s="2">
        <v>58</v>
      </c>
      <c r="H13" s="2">
        <v>3.67</v>
      </c>
      <c r="I13" s="2">
        <v>3.36</v>
      </c>
      <c r="J13" s="2">
        <f t="shared" si="1"/>
        <v>0.31000000000000005</v>
      </c>
      <c r="K13" s="2">
        <f>SQRT((H13-I13)/($H$24-$H$25))</f>
        <v>8.4809052618411457E-2</v>
      </c>
      <c r="L13" s="2"/>
      <c r="M13" s="2">
        <v>80</v>
      </c>
      <c r="N13" s="2">
        <v>0.79830000000000001</v>
      </c>
      <c r="O13" s="2">
        <v>0.50060000000000004</v>
      </c>
      <c r="P13" s="2">
        <f t="shared" si="2"/>
        <v>12.908941888498305</v>
      </c>
    </row>
    <row r="14" spans="1:16" ht="15" x14ac:dyDescent="0.25">
      <c r="A14" s="2">
        <v>80</v>
      </c>
      <c r="B14" s="2">
        <v>25.9</v>
      </c>
      <c r="C14" s="2">
        <v>2.7</v>
      </c>
      <c r="D14" s="2">
        <f t="shared" si="0"/>
        <v>23.2</v>
      </c>
      <c r="E14" s="2">
        <f>SQRT((B14-C14)/($B$24-$B$25))</f>
        <v>0.79834994667917236</v>
      </c>
      <c r="F14" s="2"/>
      <c r="G14" s="2">
        <v>59</v>
      </c>
      <c r="H14" s="2">
        <v>4.4000000000000004</v>
      </c>
      <c r="I14" s="2">
        <v>3.83</v>
      </c>
      <c r="J14" s="2">
        <f t="shared" si="1"/>
        <v>0.57000000000000028</v>
      </c>
      <c r="K14" s="2">
        <f>SQRT((H14-I14)/($H$24-$H$25))</f>
        <v>0.11500025219381207</v>
      </c>
      <c r="L14" s="2"/>
      <c r="M14" s="2">
        <v>85</v>
      </c>
      <c r="N14" s="2">
        <v>0.92879999999999996</v>
      </c>
      <c r="O14" s="2">
        <v>0.69799999999999995</v>
      </c>
      <c r="P14" s="2">
        <f t="shared" si="2"/>
        <v>8.0749147488468012</v>
      </c>
    </row>
    <row r="15" spans="1:16" ht="15" x14ac:dyDescent="0.25">
      <c r="A15" s="2">
        <v>85</v>
      </c>
      <c r="B15" s="2">
        <v>34.4</v>
      </c>
      <c r="C15" s="2">
        <v>3</v>
      </c>
      <c r="D15" s="2">
        <f t="shared" si="0"/>
        <v>31.4</v>
      </c>
      <c r="E15" s="2">
        <f>SQRT((B15-C15)/($B$24-$B$25))</f>
        <v>0.92878273166406511</v>
      </c>
      <c r="F15" s="2"/>
      <c r="G15" s="2">
        <v>60</v>
      </c>
      <c r="H15" s="2">
        <v>3.8</v>
      </c>
      <c r="I15" s="2">
        <v>3.15</v>
      </c>
      <c r="J15" s="2">
        <f t="shared" si="1"/>
        <v>0.64999999999999991</v>
      </c>
      <c r="K15" s="2">
        <f>SQRT((H15-I15)/($H$24-$H$25))</f>
        <v>0.12280556378486977</v>
      </c>
      <c r="L15" s="2"/>
      <c r="M15" s="2"/>
      <c r="N15" s="2"/>
      <c r="O15" s="3"/>
      <c r="P15" s="3"/>
    </row>
    <row r="16" spans="1:16" ht="15" x14ac:dyDescent="0.25">
      <c r="A16" s="2"/>
      <c r="B16" s="2"/>
      <c r="C16" s="2"/>
      <c r="D16" s="2"/>
      <c r="E16" s="2"/>
      <c r="F16" s="2"/>
      <c r="G16" s="2">
        <v>62.5</v>
      </c>
      <c r="H16" s="2">
        <v>5.6</v>
      </c>
      <c r="I16" s="2">
        <v>4.5</v>
      </c>
      <c r="J16" s="2">
        <f t="shared" si="1"/>
        <v>1.0999999999999996</v>
      </c>
      <c r="K16" s="2">
        <f>SQRT((H16-I16)/($H$24-$H$25))</f>
        <v>0.15975619475732719</v>
      </c>
      <c r="L16" s="2"/>
      <c r="M16" s="2"/>
      <c r="N16" s="2"/>
      <c r="O16" s="3"/>
      <c r="P16" s="3"/>
    </row>
    <row r="17" spans="1:16" ht="15" x14ac:dyDescent="0.25">
      <c r="A17" s="2"/>
      <c r="B17" s="2"/>
      <c r="C17" s="2"/>
      <c r="D17" s="2"/>
      <c r="E17" s="2"/>
      <c r="F17" s="2"/>
      <c r="G17" s="2">
        <v>70</v>
      </c>
      <c r="H17" s="2">
        <v>7</v>
      </c>
      <c r="I17" s="2">
        <v>4.0999999999999996</v>
      </c>
      <c r="J17" s="2">
        <f t="shared" si="1"/>
        <v>2.9000000000000004</v>
      </c>
      <c r="K17" s="2">
        <f>SQRT((H17-I17)/($H$24-$H$25))</f>
        <v>0.25939426136795407</v>
      </c>
      <c r="L17" s="2"/>
      <c r="M17" s="2"/>
      <c r="N17" s="2"/>
      <c r="O17" s="3"/>
      <c r="P17" s="3"/>
    </row>
    <row r="18" spans="1:16" ht="15" x14ac:dyDescent="0.25">
      <c r="A18" s="2"/>
      <c r="B18" s="2"/>
      <c r="C18" s="2"/>
      <c r="D18" s="2"/>
      <c r="E18" s="2"/>
      <c r="F18" s="2"/>
      <c r="G18" s="2">
        <v>75</v>
      </c>
      <c r="H18" s="2">
        <v>10.199999999999999</v>
      </c>
      <c r="I18" s="2">
        <v>5.6</v>
      </c>
      <c r="J18" s="2">
        <f t="shared" si="1"/>
        <v>4.5999999999999996</v>
      </c>
      <c r="K18" s="2">
        <f>SQRT((H18-I18)/($H$24-$H$25))</f>
        <v>0.3266933398204846</v>
      </c>
      <c r="L18" s="2"/>
      <c r="M18" s="2"/>
      <c r="N18" s="2"/>
      <c r="O18" s="3"/>
      <c r="P18" s="3"/>
    </row>
    <row r="19" spans="1:16" ht="15" x14ac:dyDescent="0.25">
      <c r="A19" s="2"/>
      <c r="B19" s="2"/>
      <c r="C19" s="2"/>
      <c r="D19" s="2"/>
      <c r="E19" s="2"/>
      <c r="F19" s="2"/>
      <c r="G19" s="2">
        <v>80</v>
      </c>
      <c r="H19" s="2">
        <v>16.5</v>
      </c>
      <c r="I19" s="2">
        <v>5.7</v>
      </c>
      <c r="J19" s="2">
        <f t="shared" si="1"/>
        <v>10.8</v>
      </c>
      <c r="K19" s="2">
        <f>SQRT((H19-I19)/($H$24-$H$25))</f>
        <v>0.50057971033963444</v>
      </c>
      <c r="L19" s="2"/>
      <c r="M19" s="2"/>
      <c r="N19" s="2"/>
      <c r="O19" s="3"/>
      <c r="P19" s="3"/>
    </row>
    <row r="20" spans="1:16" ht="15" x14ac:dyDescent="0.25">
      <c r="A20" s="2"/>
      <c r="B20" s="2"/>
      <c r="C20" s="2"/>
      <c r="D20" s="2"/>
      <c r="E20" s="2"/>
      <c r="F20" s="2"/>
      <c r="G20" s="2">
        <v>85</v>
      </c>
      <c r="H20" s="2">
        <v>28.2</v>
      </c>
      <c r="I20" s="2">
        <v>7.2</v>
      </c>
      <c r="J20" s="2">
        <f t="shared" si="1"/>
        <v>21</v>
      </c>
      <c r="K20" s="2">
        <f>SQRT((H20-I20)/($H$24-$H$25))</f>
        <v>0.69802505622529731</v>
      </c>
      <c r="L20" s="2"/>
      <c r="M20" s="2"/>
      <c r="N20" s="2"/>
      <c r="O20" s="3"/>
    </row>
    <row r="21" spans="1:16" ht="15.6" x14ac:dyDescent="0.3">
      <c r="A21" s="2"/>
      <c r="B21" s="2"/>
      <c r="C21" s="2"/>
      <c r="D21" s="2"/>
      <c r="E21" s="2"/>
      <c r="F21" s="2"/>
      <c r="G21" s="4"/>
      <c r="H21" s="4"/>
      <c r="I21" s="4"/>
      <c r="J21" s="4"/>
      <c r="K21" s="2"/>
      <c r="L21" s="2"/>
      <c r="M21" s="2"/>
      <c r="N21" s="3"/>
      <c r="O21" s="3"/>
    </row>
    <row r="22" spans="1:16" ht="15.6" x14ac:dyDescent="0.3">
      <c r="A22" s="2"/>
      <c r="B22" s="2"/>
      <c r="C22" s="2"/>
      <c r="D22" s="2"/>
      <c r="E22" s="2"/>
      <c r="F22" s="2"/>
      <c r="G22" s="4"/>
      <c r="H22" s="4"/>
      <c r="I22" s="4"/>
      <c r="J22" s="4"/>
      <c r="K22" s="2"/>
      <c r="L22" s="2"/>
      <c r="M22" s="2"/>
      <c r="N22" s="3"/>
      <c r="O22" s="3"/>
    </row>
    <row r="23" spans="1:16" ht="15" x14ac:dyDescent="0.25">
      <c r="A23" s="2"/>
      <c r="B23" s="2"/>
      <c r="C23" s="2"/>
      <c r="D23" s="2"/>
      <c r="E23" s="2"/>
      <c r="F23" s="2"/>
      <c r="G23" s="2"/>
      <c r="H23" s="2"/>
      <c r="I23" s="2"/>
      <c r="J23" s="5"/>
      <c r="K23" s="2"/>
      <c r="L23" s="2"/>
      <c r="M23" s="2"/>
      <c r="N23" s="3"/>
      <c r="O23" s="3"/>
    </row>
    <row r="24" spans="1:16" ht="15" x14ac:dyDescent="0.25">
      <c r="A24" s="2" t="s">
        <v>4</v>
      </c>
      <c r="B24" s="2">
        <v>39.4</v>
      </c>
      <c r="C24" s="2"/>
      <c r="D24" s="2"/>
      <c r="E24" s="2"/>
      <c r="F24" s="2"/>
      <c r="G24" s="2" t="s">
        <v>4</v>
      </c>
      <c r="H24" s="2">
        <v>43.1</v>
      </c>
      <c r="I24" s="2"/>
      <c r="J24" s="5"/>
      <c r="K24" s="2"/>
      <c r="L24" s="2"/>
      <c r="M24" s="2"/>
      <c r="N24" s="3"/>
      <c r="O24" s="3"/>
    </row>
    <row r="25" spans="1:16" ht="15" x14ac:dyDescent="0.25">
      <c r="A25" s="2" t="s">
        <v>5</v>
      </c>
      <c r="B25" s="2">
        <v>3</v>
      </c>
      <c r="C25" s="2"/>
      <c r="D25" s="2"/>
      <c r="E25" s="2"/>
      <c r="F25" s="2"/>
      <c r="G25" s="2" t="s">
        <v>6</v>
      </c>
      <c r="H25" s="2">
        <v>0</v>
      </c>
      <c r="I25" s="2"/>
      <c r="J25" s="5"/>
      <c r="K25" s="2"/>
      <c r="L25" s="2"/>
      <c r="M25" s="2"/>
      <c r="N25" s="3"/>
      <c r="O25" s="3"/>
    </row>
    <row r="26" spans="1:16" ht="15" x14ac:dyDescent="0.25">
      <c r="A26" s="2"/>
      <c r="B26" s="2"/>
      <c r="C26" s="2"/>
      <c r="D26" s="2"/>
      <c r="E26" s="2"/>
      <c r="F26" s="2"/>
      <c r="G26" s="2"/>
      <c r="H26" s="2"/>
      <c r="I26" s="2"/>
      <c r="J26" s="5"/>
      <c r="K26" s="2"/>
      <c r="L26" s="2"/>
      <c r="M26" s="2"/>
      <c r="N26" s="3"/>
      <c r="O26" s="3"/>
    </row>
    <row r="27" spans="1:16" ht="15" x14ac:dyDescent="0.25">
      <c r="A27" s="2"/>
      <c r="B27" s="2"/>
      <c r="C27" s="2"/>
      <c r="D27" s="2"/>
      <c r="E27" s="2"/>
      <c r="F27" s="2"/>
      <c r="G27" s="2"/>
      <c r="H27" s="2"/>
      <c r="I27" s="2"/>
      <c r="J27" s="5"/>
      <c r="K27" s="2"/>
      <c r="L27" s="2"/>
      <c r="M27" s="2"/>
      <c r="N27" s="3"/>
      <c r="O27" s="3"/>
    </row>
    <row r="28" spans="1:16" ht="15" x14ac:dyDescent="0.25">
      <c r="A28" s="2"/>
      <c r="B28" s="2"/>
      <c r="C28" s="2"/>
      <c r="D28" s="2"/>
      <c r="E28" s="2"/>
      <c r="F28" s="2"/>
      <c r="G28" s="2"/>
      <c r="H28" s="2"/>
      <c r="I28" s="2"/>
      <c r="J28" s="5"/>
      <c r="K28" s="2"/>
      <c r="L28" s="2"/>
      <c r="M28" s="2"/>
      <c r="N28" s="3"/>
      <c r="O28" s="3"/>
    </row>
    <row r="29" spans="1:16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</row>
    <row r="30" spans="1:16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</row>
    <row r="31" spans="1:16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</row>
    <row r="32" spans="1:16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</row>
    <row r="33" spans="1:15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</row>
    <row r="34" spans="1:15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5" x14ac:dyDescent="0.25">
      <c r="A47" s="3"/>
      <c r="B47" s="3"/>
      <c r="C47" s="3"/>
      <c r="D47" s="3"/>
      <c r="E47" s="3"/>
      <c r="F47" s="3"/>
    </row>
    <row r="48" spans="1:15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F50" s="3"/>
    </row>
  </sheetData>
  <mergeCells count="1">
    <mergeCell ref="M1:P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Sujoy Karmakar</cp:lastModifiedBy>
  <cp:revision>1</cp:revision>
  <dcterms:created xsi:type="dcterms:W3CDTF">2024-11-13T14:04:01Z</dcterms:created>
  <dcterms:modified xsi:type="dcterms:W3CDTF">2024-11-19T18:50:06Z</dcterms:modified>
  <dc:language>en-IN</dc:language>
</cp:coreProperties>
</file>