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1570" windowHeight="10185"/>
  </bookViews>
  <sheets>
    <sheet name="제1작업" sheetId="1" r:id="rId1"/>
    <sheet name="제2작업" sheetId="2" r:id="rId2"/>
    <sheet name="제3작업" sheetId="3" r:id="rId3"/>
    <sheet name="제4작업" sheetId="5" r:id="rId4"/>
  </sheets>
  <definedNames>
    <definedName name="_xlnm._FilterDatabase" localSheetId="1" hidden="1">제2작업!$B$2:$H$10</definedName>
    <definedName name="_xlnm.Criteria" localSheetId="1">제2작업!$B$13:$C$15</definedName>
    <definedName name="_xlnm.Extract" localSheetId="1">제2작업!$B$18:$H$18</definedName>
    <definedName name="판매량">제1작업!$G$5:$G$12</definedName>
  </definedNames>
  <calcPr calcId="162913"/>
  <pivotCaches>
    <pivotCache cacheId="28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5" i="1"/>
  <c r="J14" i="1"/>
  <c r="J13" i="1"/>
  <c r="E14" i="1"/>
  <c r="E13" i="1"/>
  <c r="J6" i="1"/>
  <c r="J7" i="1"/>
  <c r="J8" i="1"/>
  <c r="J9" i="1"/>
  <c r="J10" i="1"/>
  <c r="J11" i="1"/>
  <c r="J12" i="1"/>
  <c r="J5" i="1"/>
</calcChain>
</file>

<file path=xl/sharedStrings.xml><?xml version="1.0" encoding="utf-8"?>
<sst xmlns="http://schemas.openxmlformats.org/spreadsheetml/2006/main" count="142" uniqueCount="48">
  <si>
    <t>코드</t>
  </si>
  <si>
    <t>분류</t>
  </si>
  <si>
    <t>제품명</t>
  </si>
  <si>
    <t>판매일자</t>
  </si>
  <si>
    <t>판매량</t>
  </si>
  <si>
    <t>판매지점</t>
  </si>
  <si>
    <t>판매요일</t>
  </si>
  <si>
    <t>순위</t>
  </si>
  <si>
    <t>2S-001</t>
  </si>
  <si>
    <t>산악용</t>
  </si>
  <si>
    <t>지오닉스</t>
  </si>
  <si>
    <t>광명지점</t>
  </si>
  <si>
    <t>3S-002</t>
  </si>
  <si>
    <t>아동용</t>
  </si>
  <si>
    <t>스피어</t>
  </si>
  <si>
    <t>인천지점</t>
  </si>
  <si>
    <t>2S-003</t>
  </si>
  <si>
    <t>레오니드</t>
  </si>
  <si>
    <t>부천지점</t>
  </si>
  <si>
    <t>1S-004</t>
  </si>
  <si>
    <t>일반형</t>
  </si>
  <si>
    <t>자이크</t>
  </si>
  <si>
    <t>3S-005</t>
  </si>
  <si>
    <t>벨록스</t>
  </si>
  <si>
    <t>1S-006</t>
  </si>
  <si>
    <t>타이액스</t>
  </si>
  <si>
    <t>2S-007</t>
  </si>
  <si>
    <t>레온</t>
  </si>
  <si>
    <t>1S-008</t>
  </si>
  <si>
    <t>세인트</t>
  </si>
  <si>
    <t>자전거 가격의 평균</t>
  </si>
  <si>
    <t>최대/최소 판매량의 차이</t>
  </si>
  <si>
    <t>판매비율</t>
  </si>
  <si>
    <t>지오닉스 판매 달</t>
  </si>
  <si>
    <t>가격
(단위:원)</t>
    <phoneticPr fontId="1" type="noConversion"/>
  </si>
  <si>
    <t>산악용</t>
    <phoneticPr fontId="1" type="noConversion"/>
  </si>
  <si>
    <t>&lt;=300000</t>
    <phoneticPr fontId="1" type="noConversion"/>
  </si>
  <si>
    <t>아동용</t>
    <phoneticPr fontId="1" type="noConversion"/>
  </si>
  <si>
    <t>총합계</t>
  </si>
  <si>
    <t>개수 : 분류</t>
  </si>
  <si>
    <t>합계 : 판매량</t>
  </si>
  <si>
    <t>***</t>
  </si>
  <si>
    <t>가격(단위:원)</t>
  </si>
  <si>
    <t>1-100000</t>
  </si>
  <si>
    <t>100001-200000</t>
  </si>
  <si>
    <t>200001-300000</t>
  </si>
  <si>
    <t>300001-400000</t>
  </si>
  <si>
    <t>가격
(단위:원)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</si>
</sst>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0&quot;대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41" fontId="3" fillId="0" borderId="3" xfId="1" applyFont="1" applyBorder="1" applyAlignment="1">
      <alignment horizontal="right" vertical="center"/>
    </xf>
    <xf numFmtId="41" fontId="3" fillId="0" borderId="1" xfId="1" applyFont="1" applyBorder="1" applyAlignment="1">
      <alignment horizontal="right" vertical="center"/>
    </xf>
    <xf numFmtId="41" fontId="3" fillId="0" borderId="8" xfId="1" applyFont="1" applyBorder="1" applyAlignment="1">
      <alignment horizontal="right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176" fontId="3" fillId="0" borderId="3" xfId="1" applyNumberFormat="1" applyFont="1" applyBorder="1" applyAlignment="1">
      <alignment horizontal="right" vertical="center"/>
    </xf>
    <xf numFmtId="176" fontId="3" fillId="0" borderId="1" xfId="1" applyNumberFormat="1" applyFont="1" applyBorder="1" applyAlignment="1">
      <alignment horizontal="right" vertical="center"/>
    </xf>
    <xf numFmtId="176" fontId="3" fillId="0" borderId="8" xfId="1" applyNumberFormat="1" applyFont="1" applyBorder="1" applyAlignment="1">
      <alignment horizontal="right" vertical="center"/>
    </xf>
    <xf numFmtId="0" fontId="3" fillId="0" borderId="3" xfId="0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41" fontId="3" fillId="0" borderId="3" xfId="1" applyFont="1" applyFill="1" applyBorder="1" applyAlignment="1">
      <alignment horizontal="right" vertical="center"/>
    </xf>
    <xf numFmtId="176" fontId="3" fillId="0" borderId="3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1" fontId="3" fillId="0" borderId="1" xfId="1" applyFont="1" applyFill="1" applyBorder="1" applyAlignment="1">
      <alignment horizontal="right" vertical="center"/>
    </xf>
    <xf numFmtId="176" fontId="3" fillId="0" borderId="1" xfId="1" applyNumberFormat="1" applyFont="1" applyFill="1" applyBorder="1" applyAlignment="1">
      <alignment horizontal="right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14" fontId="3" fillId="0" borderId="27" xfId="0" applyNumberFormat="1" applyFont="1" applyFill="1" applyBorder="1" applyAlignment="1">
      <alignment horizontal="center" vertical="center"/>
    </xf>
    <xf numFmtId="41" fontId="3" fillId="0" borderId="27" xfId="1" applyFont="1" applyFill="1" applyBorder="1" applyAlignment="1">
      <alignment horizontal="right" vertical="center"/>
    </xf>
    <xf numFmtId="176" fontId="3" fillId="0" borderId="27" xfId="1" applyNumberFormat="1" applyFont="1" applyFill="1" applyBorder="1" applyAlignment="1">
      <alignment horizontal="right" vertical="center"/>
    </xf>
    <xf numFmtId="0" fontId="3" fillId="0" borderId="28" xfId="0" applyFont="1" applyFill="1" applyBorder="1" applyAlignment="1">
      <alignment horizontal="center" vertical="center"/>
    </xf>
    <xf numFmtId="41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1" fontId="0" fillId="0" borderId="0" xfId="0" applyNumberFormat="1" applyAlignment="1">
      <alignment horizontal="center" vertical="center"/>
    </xf>
    <xf numFmtId="41" fontId="0" fillId="0" borderId="0" xfId="0" applyNumberFormat="1">
      <alignment vertical="center"/>
    </xf>
    <xf numFmtId="9" fontId="3" fillId="0" borderId="9" xfId="2" applyNumberFormat="1" applyFont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/>
    </xf>
    <xf numFmtId="41" fontId="3" fillId="0" borderId="3" xfId="0" applyNumberFormat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92">
    <dxf>
      <font>
        <b/>
        <i val="0"/>
        <color rgb="FF0070C0"/>
      </font>
    </dxf>
    <dxf>
      <numFmt numFmtId="33" formatCode="_-* #,##0_-;\-* #,##0_-;_-* &quot;-&quot;_-;_-@_-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33" formatCode="_-* #,##0_-;\-* #,##0_-;_-* &quot;-&quot;_-;_-@_-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33" formatCode="_-* #,##0_-;\-* #,##0_-;_-* &quot;-&quot;_-;_-@_-"/>
    </dxf>
    <dxf>
      <numFmt numFmtId="33" formatCode="_-* #,##0_-;\-* #,##0_-;_-* &quot;-&quot;_-;_-@_-"/>
    </dxf>
    <dxf>
      <numFmt numFmtId="180" formatCode="0_ "/>
    </dxf>
    <dxf>
      <numFmt numFmtId="181" formatCode="#,##0_ "/>
    </dxf>
    <dxf>
      <alignment horizontal="center" readingOrder="0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0&quot;대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>
                <a:latin typeface="굴림" panose="020B0600000101010101" pitchFamily="50" charset="-127"/>
                <a:ea typeface="굴림" panose="020B0600000101010101" pitchFamily="50" charset="-127"/>
              </a:rPr>
              <a:t>산악용 및 일반형 자전거 판매현황</a:t>
            </a:r>
            <a:endParaRPr lang="en-US" altLang="ko-KR" sz="2000">
              <a:latin typeface="굴림" panose="020B0600000101010101" pitchFamily="50" charset="-127"/>
              <a:ea typeface="굴림" panose="020B0600000101010101" pitchFamily="50" charset="-127"/>
            </a:endParaRPr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가격(단위:원)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(제1작업!$D$5,제1작업!$D$7,제1작업!$D$8,제1작업!$D$9,제1작업!$D$10,제1작업!$D$12)</c:f>
              <c:strCache>
                <c:ptCount val="6"/>
                <c:pt idx="0">
                  <c:v>지오닉스</c:v>
                </c:pt>
                <c:pt idx="1">
                  <c:v>레오니드</c:v>
                </c:pt>
                <c:pt idx="2">
                  <c:v>자이크</c:v>
                </c:pt>
                <c:pt idx="3">
                  <c:v>벨록스</c:v>
                </c:pt>
                <c:pt idx="4">
                  <c:v>타이액스</c:v>
                </c:pt>
                <c:pt idx="5">
                  <c:v>세인트</c:v>
                </c:pt>
              </c:strCache>
            </c:strRef>
          </c:cat>
          <c:val>
            <c:numRef>
              <c:f>(제1작업!$F$5,제1작업!$F$7,제1작업!$F$8,제1작업!$F$9,제1작업!$F$10,제1작업!$F$12)</c:f>
              <c:numCache>
                <c:formatCode>_(* #,##0_);_(* \(#,##0\);_(* "-"_);_(@_)</c:formatCode>
                <c:ptCount val="6"/>
                <c:pt idx="0">
                  <c:v>245000</c:v>
                </c:pt>
                <c:pt idx="1">
                  <c:v>321000</c:v>
                </c:pt>
                <c:pt idx="2">
                  <c:v>96000</c:v>
                </c:pt>
                <c:pt idx="3">
                  <c:v>128000</c:v>
                </c:pt>
                <c:pt idx="4">
                  <c:v>232000</c:v>
                </c:pt>
                <c:pt idx="5">
                  <c:v>168000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8-49B8-9246-3450BF61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41449600"/>
        <c:axId val="1441463744"/>
      </c:barChart>
      <c:lineChart>
        <c:grouping val="standard"/>
        <c:varyColors val="0"/>
        <c:ser>
          <c:idx val="1"/>
          <c:order val="1"/>
          <c:tx>
            <c:strRef>
              <c:f>제1작업!$G$4</c:f>
              <c:strCache>
                <c:ptCount val="1"/>
                <c:pt idx="0">
                  <c:v>판매량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Lbl>
              <c:idx val="2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5198-49B8-9246-3450BF6192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돋움" panose="020B0600000101010101" pitchFamily="50" charset="-127"/>
                    <a:ea typeface="돋움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(제1작업!$D$5,제1작업!$D$7,제1작업!$D$8,제1작업!$D$9,제1작업!$D$10,제1작업!$D$12)</c:f>
              <c:strCache>
                <c:ptCount val="6"/>
                <c:pt idx="0">
                  <c:v>지오닉스</c:v>
                </c:pt>
                <c:pt idx="1">
                  <c:v>레오니드</c:v>
                </c:pt>
                <c:pt idx="2">
                  <c:v>자이크</c:v>
                </c:pt>
                <c:pt idx="3">
                  <c:v>벨록스</c:v>
                </c:pt>
                <c:pt idx="4">
                  <c:v>타이액스</c:v>
                </c:pt>
                <c:pt idx="5">
                  <c:v>세인트</c:v>
                </c:pt>
              </c:strCache>
            </c:strRef>
          </c:cat>
          <c:val>
            <c:numRef>
              <c:f>(제1작업!$G$5,제1작업!$G$7,제1작업!$G$8,제1작업!$G$9,제1작업!$G$10,제1작업!$G$12)</c:f>
              <c:numCache>
                <c:formatCode>#0"대"</c:formatCode>
                <c:ptCount val="6"/>
                <c:pt idx="0">
                  <c:v>36</c:v>
                </c:pt>
                <c:pt idx="1">
                  <c:v>34</c:v>
                </c:pt>
                <c:pt idx="2">
                  <c:v>57</c:v>
                </c:pt>
                <c:pt idx="3">
                  <c:v>47</c:v>
                </c:pt>
                <c:pt idx="4">
                  <c:v>54</c:v>
                </c:pt>
                <c:pt idx="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98-49B8-9246-3450BF61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001600"/>
        <c:axId val="1429003680"/>
      </c:lineChart>
      <c:catAx>
        <c:axId val="144144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돋움" panose="020B0600000101010101" pitchFamily="50" charset="-127"/>
                <a:ea typeface="돋움" panose="020B0600000101010101" pitchFamily="50" charset="-127"/>
                <a:cs typeface="+mn-cs"/>
              </a:defRPr>
            </a:pPr>
            <a:endParaRPr lang="ko-KR"/>
          </a:p>
        </c:txPr>
        <c:crossAx val="1441463744"/>
        <c:crosses val="autoZero"/>
        <c:auto val="1"/>
        <c:lblAlgn val="ctr"/>
        <c:lblOffset val="100"/>
        <c:noMultiLvlLbl val="0"/>
      </c:catAx>
      <c:valAx>
        <c:axId val="1441463744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돋움" panose="020B0600000101010101" pitchFamily="50" charset="-127"/>
                <a:ea typeface="돋움" panose="020B0600000101010101" pitchFamily="50" charset="-127"/>
                <a:cs typeface="+mn-cs"/>
              </a:defRPr>
            </a:pPr>
            <a:endParaRPr lang="ko-KR"/>
          </a:p>
        </c:txPr>
        <c:crossAx val="1441449600"/>
        <c:crosses val="autoZero"/>
        <c:crossBetween val="between"/>
        <c:majorUnit val="100000"/>
      </c:valAx>
      <c:valAx>
        <c:axId val="1429003680"/>
        <c:scaling>
          <c:orientation val="minMax"/>
        </c:scaling>
        <c:delete val="0"/>
        <c:axPos val="r"/>
        <c:numFmt formatCode="#0&quot;대&quot;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돋움" panose="020B0600000101010101" pitchFamily="50" charset="-127"/>
                <a:ea typeface="돋움" panose="020B0600000101010101" pitchFamily="50" charset="-127"/>
                <a:cs typeface="+mn-cs"/>
              </a:defRPr>
            </a:pPr>
            <a:endParaRPr lang="ko-KR"/>
          </a:p>
        </c:txPr>
        <c:crossAx val="1429001600"/>
        <c:crosses val="max"/>
        <c:crossBetween val="between"/>
      </c:valAx>
      <c:catAx>
        <c:axId val="1429001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29003680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돋움" panose="020B0600000101010101" pitchFamily="50" charset="-127"/>
              <a:ea typeface="돋움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bg2"/>
      </a:solidFill>
      <a:round/>
    </a:ln>
    <a:effectLst/>
  </c:spPr>
  <c:txPr>
    <a:bodyPr/>
    <a:lstStyle/>
    <a:p>
      <a:pPr>
        <a:defRPr sz="1100">
          <a:latin typeface="돋움" panose="020B0600000101010101" pitchFamily="50" charset="-127"/>
          <a:ea typeface="돋움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133350</xdr:rowOff>
    </xdr:from>
    <xdr:to>
      <xdr:col>9</xdr:col>
      <xdr:colOff>695325</xdr:colOff>
      <xdr:row>2</xdr:row>
      <xdr:rowOff>285750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133350"/>
          <a:ext cx="2609850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0</xdr:row>
      <xdr:rowOff>47625</xdr:rowOff>
    </xdr:from>
    <xdr:to>
      <xdr:col>6</xdr:col>
      <xdr:colOff>828675</xdr:colOff>
      <xdr:row>2</xdr:row>
      <xdr:rowOff>247650</xdr:rowOff>
    </xdr:to>
    <xdr:sp macro="" textlink="">
      <xdr:nvSpPr>
        <xdr:cNvPr id="3" name="위쪽 리본 2"/>
        <xdr:cNvSpPr/>
      </xdr:nvSpPr>
      <xdr:spPr>
        <a:xfrm>
          <a:off x="142875" y="47625"/>
          <a:ext cx="4876800" cy="828675"/>
        </a:xfrm>
        <a:prstGeom prst="ribbon2">
          <a:avLst>
            <a:gd name="adj1" fmla="val 16667"/>
            <a:gd name="adj2" fmla="val 74219"/>
          </a:avLst>
        </a:prstGeom>
        <a:solidFill>
          <a:srgbClr val="FFFF00"/>
        </a:solidFill>
        <a:ln>
          <a:solidFill>
            <a:schemeClr val="tx1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0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가정의 달 자전거 판매현황</a:t>
          </a:r>
          <a:endParaRPr lang="en-US" altLang="ko-KR" sz="2000" b="1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0.41191</cdr:x>
      <cdr:y>0.31194</cdr:y>
    </cdr:from>
    <cdr:to>
      <cdr:x>0.52852</cdr:x>
      <cdr:y>0.38383</cdr:y>
    </cdr:to>
    <cdr:sp macro="" textlink="">
      <cdr:nvSpPr>
        <cdr:cNvPr id="2" name="사각형 설명선 1"/>
        <cdr:cNvSpPr/>
      </cdr:nvSpPr>
      <cdr:spPr>
        <a:xfrm xmlns:a="http://schemas.openxmlformats.org/drawingml/2006/main">
          <a:off x="3833421" y="1897192"/>
          <a:ext cx="1085225" cy="437213"/>
        </a:xfrm>
        <a:prstGeom xmlns:a="http://schemas.openxmlformats.org/drawingml/2006/main" prst="wedgeRectCallout">
          <a:avLst>
            <a:gd name="adj1" fmla="val -22272"/>
            <a:gd name="adj2" fmla="val -210714"/>
          </a:avLst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</a:rPr>
            <a:t>최대 판매량</a:t>
          </a:r>
          <a:endParaRPr lang="ko-KR">
            <a:solidFill>
              <a:schemeClr val="tx1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903.447268171294" createdVersion="6" refreshedVersion="6" minRefreshableVersion="3" recordCount="8">
  <cacheSource type="worksheet">
    <worksheetSource ref="B4:H12" sheet="제1작업"/>
  </cacheSource>
  <cacheFields count="7">
    <cacheField name="코드" numFmtId="0">
      <sharedItems/>
    </cacheField>
    <cacheField name="분류" numFmtId="0">
      <sharedItems/>
    </cacheField>
    <cacheField name="제품명" numFmtId="0">
      <sharedItems/>
    </cacheField>
    <cacheField name="판매일자" numFmtId="14">
      <sharedItems containsSemiMixedTypes="0" containsNonDate="0" containsDate="1" containsString="0" minDate="2020-05-05T00:00:00" maxDate="2020-05-13T00:00:00"/>
    </cacheField>
    <cacheField name="가격_x000a_(단위:원)" numFmtId="41">
      <sharedItems containsSemiMixedTypes="0" containsString="0" containsNumber="1" containsInteger="1" minValue="96000" maxValue="321000" count="8">
        <n v="245000"/>
        <n v="110000"/>
        <n v="321000"/>
        <n v="96000"/>
        <n v="128000"/>
        <n v="232000"/>
        <n v="120000"/>
        <n v="168000"/>
      </sharedItems>
      <fieldGroup base="4">
        <rangePr autoStart="0" autoEnd="0" startNum="1" endNum="400000" groupInterval="100000"/>
        <groupItems count="6">
          <s v="&lt;1"/>
          <s v="1-100000"/>
          <s v="100001-200000"/>
          <s v="200001-300000"/>
          <s v="300001-400000"/>
          <s v="&gt;400001"/>
        </groupItems>
      </fieldGroup>
    </cacheField>
    <cacheField name="판매량" numFmtId="176">
      <sharedItems containsSemiMixedTypes="0" containsString="0" containsNumber="1" containsInteger="1" minValue="34" maxValue="67"/>
    </cacheField>
    <cacheField name="판매지점" numFmtId="0">
      <sharedItems count="3">
        <s v="광명지점"/>
        <s v="인천지점"/>
        <s v="부천지점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2S-001"/>
    <s v="산악용"/>
    <s v="지오닉스"/>
    <d v="2020-05-07T00:00:00"/>
    <x v="0"/>
    <n v="36"/>
    <x v="0"/>
  </r>
  <r>
    <s v="3S-002"/>
    <s v="아동용"/>
    <s v="스피어"/>
    <d v="2020-05-05T00:00:00"/>
    <x v="1"/>
    <n v="63"/>
    <x v="1"/>
  </r>
  <r>
    <s v="2S-003"/>
    <s v="산악용"/>
    <s v="레오니드"/>
    <d v="2020-05-12T00:00:00"/>
    <x v="2"/>
    <n v="34"/>
    <x v="2"/>
  </r>
  <r>
    <s v="1S-004"/>
    <s v="일반형"/>
    <s v="자이크"/>
    <d v="2020-05-08T00:00:00"/>
    <x v="3"/>
    <n v="57"/>
    <x v="0"/>
  </r>
  <r>
    <s v="3S-005"/>
    <s v="일반형"/>
    <s v="벨록스"/>
    <d v="2020-05-09T00:00:00"/>
    <x v="4"/>
    <n v="47"/>
    <x v="1"/>
  </r>
  <r>
    <s v="1S-006"/>
    <s v="산악용"/>
    <s v="타이액스"/>
    <d v="2020-05-10T00:00:00"/>
    <x v="5"/>
    <n v="54"/>
    <x v="0"/>
  </r>
  <r>
    <s v="2S-007"/>
    <s v="아동용"/>
    <s v="레온"/>
    <d v="2020-05-05T00:00:00"/>
    <x v="6"/>
    <n v="67"/>
    <x v="2"/>
  </r>
  <r>
    <s v="1S-008"/>
    <s v="일반형"/>
    <s v="세인트"/>
    <d v="2020-05-09T00:00:00"/>
    <x v="7"/>
    <n v="4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28" applyNumberFormats="0" applyBorderFormats="0" applyFontFormats="0" applyPatternFormats="0" applyAlignmentFormats="0" applyWidthHeightFormats="1" dataCaption="값" missingCaption="***" updatedVersion="6" minRefreshableVersion="3" useAutoFormatting="1" colGrandTotals="0" itemPrintTitles="1" mergeItem="1" createdVersion="6" indent="0" outline="1" outlineData="1" multipleFieldFilters="0" rowHeaderCaption="가격(단위:원)" colHeaderCaption="판매지점">
  <location ref="B2:H9" firstHeaderRow="1" firstDataRow="3" firstDataCol="1"/>
  <pivotFields count="7">
    <pivotField showAll="0"/>
    <pivotField dataField="1" showAll="0"/>
    <pivotField showAll="0"/>
    <pivotField numFmtId="14" showAll="0"/>
    <pivotField name="가격" axis="axisRow" numFmtId="41" showAll="0">
      <items count="7">
        <item x="0"/>
        <item x="1"/>
        <item x="2"/>
        <item x="3"/>
        <item x="4"/>
        <item x="5"/>
        <item t="default"/>
      </items>
    </pivotField>
    <pivotField dataField="1" numFmtId="176" showAll="0"/>
    <pivotField axis="axisCol" showAll="0">
      <items count="4">
        <item x="1"/>
        <item x="0"/>
        <item x="2"/>
        <item t="default"/>
      </items>
    </pivotField>
  </pivotFields>
  <rowFields count="1">
    <field x="4"/>
  </rowFields>
  <rowItems count="5">
    <i>
      <x v="1"/>
    </i>
    <i>
      <x v="2"/>
    </i>
    <i>
      <x v="3"/>
    </i>
    <i>
      <x v="4"/>
    </i>
    <i t="grand">
      <x/>
    </i>
  </rowItems>
  <colFields count="2">
    <field x="6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분류" fld="1" subtotal="count" baseField="0" baseItem="0"/>
    <dataField name="합계 : 판매량" fld="5" baseField="0" baseItem="0"/>
  </dataFields>
  <formats count="14">
    <format dxfId="45">
      <pivotArea outline="0" collapsedLevelsAreSubtotals="1" fieldPosition="0"/>
    </format>
    <format dxfId="41">
      <pivotArea dataOnly="0" labelOnly="1" fieldPosition="0">
        <references count="1">
          <reference field="4" count="4">
            <x v="1"/>
            <x v="2"/>
            <x v="3"/>
            <x v="4"/>
          </reference>
        </references>
      </pivotArea>
    </format>
    <format dxfId="40">
      <pivotArea collapsedLevelsAreSubtotals="1" fieldPosition="0">
        <references count="3">
          <reference field="4294967294" count="1" selected="0">
            <x v="0"/>
          </reference>
          <reference field="4" count="1">
            <x v="1"/>
          </reference>
          <reference field="6" count="1" selected="0">
            <x v="0"/>
          </reference>
        </references>
      </pivotArea>
    </format>
    <format dxfId="39">
      <pivotArea collapsedLevelsAreSubtotals="1" fieldPosition="0">
        <references count="3">
          <reference field="4294967294" count="1" selected="0">
            <x v="0"/>
          </reference>
          <reference field="4" count="1">
            <x v="3"/>
          </reference>
          <reference field="6" count="1" selected="0">
            <x v="0"/>
          </reference>
        </references>
      </pivotArea>
    </format>
    <format dxfId="38">
      <pivotArea collapsedLevelsAreSubtotals="1" fieldPosition="0">
        <references count="3">
          <reference field="4294967294" count="1" selected="0">
            <x v="0"/>
          </reference>
          <reference field="4" count="1">
            <x v="4"/>
          </reference>
          <reference field="6" count="1" selected="0">
            <x v="0"/>
          </reference>
        </references>
      </pivotArea>
    </format>
    <format dxfId="37">
      <pivotArea collapsedLevelsAreSubtotals="1" fieldPosition="0">
        <references count="3">
          <reference field="4294967294" count="1" selected="0">
            <x v="1"/>
          </reference>
          <reference field="4" count="1">
            <x v="3"/>
          </reference>
          <reference field="6" count="1" selected="0">
            <x v="0"/>
          </reference>
        </references>
      </pivotArea>
    </format>
    <format dxfId="36">
      <pivotArea collapsedLevelsAreSubtotals="1" fieldPosition="0">
        <references count="3">
          <reference field="4294967294" count="1" selected="0">
            <x v="1"/>
          </reference>
          <reference field="4" count="1">
            <x v="4"/>
          </reference>
          <reference field="6" count="1" selected="0">
            <x v="0"/>
          </reference>
        </references>
      </pivotArea>
    </format>
    <format dxfId="35">
      <pivotArea collapsedLevelsAreSubtotals="1" fieldPosition="0">
        <references count="3">
          <reference field="4294967294" count="1" selected="0">
            <x v="1"/>
          </reference>
          <reference field="4" count="1">
            <x v="1"/>
          </reference>
          <reference field="6" count="1" selected="0">
            <x v="0"/>
          </reference>
        </references>
      </pivotArea>
    </format>
    <format dxfId="34">
      <pivotArea collapsedLevelsAreSubtotals="1" fieldPosition="0">
        <references count="3">
          <reference field="4294967294" count="1" selected="0">
            <x v="0"/>
          </reference>
          <reference field="4" count="1">
            <x v="4"/>
          </reference>
          <reference field="6" count="1" selected="0">
            <x v="1"/>
          </reference>
        </references>
      </pivotArea>
    </format>
    <format dxfId="33">
      <pivotArea collapsedLevelsAreSubtotals="1" fieldPosition="0">
        <references count="3">
          <reference field="4294967294" count="1" selected="0">
            <x v="1"/>
          </reference>
          <reference field="4" count="1">
            <x v="4"/>
          </reference>
          <reference field="6" count="1" selected="0">
            <x v="1"/>
          </reference>
        </references>
      </pivotArea>
    </format>
    <format dxfId="32">
      <pivotArea collapsedLevelsAreSubtotals="1" fieldPosition="0">
        <references count="3">
          <reference field="4294967294" count="1" selected="0">
            <x v="0"/>
          </reference>
          <reference field="4" count="1">
            <x v="3"/>
          </reference>
          <reference field="6" count="1" selected="0">
            <x v="2"/>
          </reference>
        </references>
      </pivotArea>
    </format>
    <format dxfId="31">
      <pivotArea collapsedLevelsAreSubtotals="1" fieldPosition="0">
        <references count="3">
          <reference field="4294967294" count="1" selected="0">
            <x v="0"/>
          </reference>
          <reference field="4" count="1">
            <x v="1"/>
          </reference>
          <reference field="6" count="1" selected="0">
            <x v="2"/>
          </reference>
        </references>
      </pivotArea>
    </format>
    <format dxfId="30">
      <pivotArea collapsedLevelsAreSubtotals="1" fieldPosition="0">
        <references count="3">
          <reference field="4294967294" count="1" selected="0">
            <x v="1"/>
          </reference>
          <reference field="4" count="1">
            <x v="1"/>
          </reference>
          <reference field="6" count="1" selected="0">
            <x v="2"/>
          </reference>
        </references>
      </pivotArea>
    </format>
    <format dxfId="29">
      <pivotArea collapsedLevelsAreSubtotals="1" fieldPosition="0">
        <references count="3">
          <reference field="4294967294" count="1" selected="0">
            <x v="1"/>
          </reference>
          <reference field="4" count="1">
            <x v="3"/>
          </reference>
          <reference field="6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H22" totalsRowShown="0" headerRowDxfId="82" tableBorderDxfId="90">
  <autoFilter ref="B18:H22"/>
  <tableColumns count="7">
    <tableColumn id="1" name="코드" dataDxfId="89"/>
    <tableColumn id="2" name="분류" dataDxfId="88"/>
    <tableColumn id="3" name="제품명" dataDxfId="87"/>
    <tableColumn id="4" name="판매일자" dataDxfId="86"/>
    <tableColumn id="5" name="가격_x000a_(단위:원)" dataDxfId="85" dataCellStyle="쉼표 [0]"/>
    <tableColumn id="6" name="판매량" dataDxfId="84" dataCellStyle="쉼표 [0]"/>
    <tableColumn id="7" name="판매지점" dataDxfId="8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J25" sqref="J25"/>
    </sheetView>
  </sheetViews>
  <sheetFormatPr defaultRowHeight="13.5" x14ac:dyDescent="0.3"/>
  <cols>
    <col min="1" max="1" width="1.625" style="1" customWidth="1"/>
    <col min="2" max="4" width="9.875" style="1" customWidth="1"/>
    <col min="5" max="5" width="13.25" style="1" bestFit="1" customWidth="1"/>
    <col min="6" max="6" width="11.875" style="1" customWidth="1"/>
    <col min="7" max="7" width="13" style="1" customWidth="1"/>
    <col min="8" max="8" width="15.5" style="1" customWidth="1"/>
    <col min="9" max="10" width="9.875" style="1" customWidth="1"/>
    <col min="11" max="11" width="6.25" style="1" customWidth="1"/>
    <col min="12" max="16384" width="9" style="1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64" t="s">
        <v>0</v>
      </c>
      <c r="C4" s="65" t="s">
        <v>1</v>
      </c>
      <c r="D4" s="65" t="s">
        <v>2</v>
      </c>
      <c r="E4" s="65" t="s">
        <v>3</v>
      </c>
      <c r="F4" s="66" t="s">
        <v>47</v>
      </c>
      <c r="G4" s="65" t="s">
        <v>4</v>
      </c>
      <c r="H4" s="65" t="s">
        <v>5</v>
      </c>
      <c r="I4" s="65" t="s">
        <v>6</v>
      </c>
      <c r="J4" s="67" t="s">
        <v>7</v>
      </c>
    </row>
    <row r="5" spans="2:10" ht="21.95" customHeight="1" x14ac:dyDescent="0.3">
      <c r="B5" s="4" t="s">
        <v>8</v>
      </c>
      <c r="C5" s="5" t="s">
        <v>9</v>
      </c>
      <c r="D5" s="5" t="s">
        <v>10</v>
      </c>
      <c r="E5" s="12">
        <v>43958</v>
      </c>
      <c r="F5" s="21">
        <v>245000</v>
      </c>
      <c r="G5" s="30">
        <v>36</v>
      </c>
      <c r="H5" s="5" t="s">
        <v>11</v>
      </c>
      <c r="I5" s="5" t="str">
        <f>CHOOSE(WEEKDAY(E5,2),"월요일","화요일","수요일","목요일","금요일","토요일","일요일")</f>
        <v>목요일</v>
      </c>
      <c r="J5" s="6">
        <f>_xlfn.RANK.EQ(G5,판매량,0)</f>
        <v>7</v>
      </c>
    </row>
    <row r="6" spans="2:10" ht="21.95" customHeight="1" x14ac:dyDescent="0.3">
      <c r="B6" s="7" t="s">
        <v>12</v>
      </c>
      <c r="C6" s="2" t="s">
        <v>13</v>
      </c>
      <c r="D6" s="2" t="s">
        <v>14</v>
      </c>
      <c r="E6" s="3">
        <v>43956</v>
      </c>
      <c r="F6" s="22">
        <v>110000</v>
      </c>
      <c r="G6" s="31">
        <v>63</v>
      </c>
      <c r="H6" s="2" t="s">
        <v>15</v>
      </c>
      <c r="I6" s="2" t="str">
        <f t="shared" ref="I6:I12" si="0">CHOOSE(WEEKDAY(E6,2),"월요일","화요일","수요일","목요일","금요일","토요일","일요일")</f>
        <v>화요일</v>
      </c>
      <c r="J6" s="8">
        <f>_xlfn.RANK.EQ(G6,판매량,0)</f>
        <v>2</v>
      </c>
    </row>
    <row r="7" spans="2:10" ht="21.95" customHeight="1" x14ac:dyDescent="0.3">
      <c r="B7" s="7" t="s">
        <v>16</v>
      </c>
      <c r="C7" s="2" t="s">
        <v>9</v>
      </c>
      <c r="D7" s="2" t="s">
        <v>17</v>
      </c>
      <c r="E7" s="3">
        <v>43963</v>
      </c>
      <c r="F7" s="22">
        <v>321000</v>
      </c>
      <c r="G7" s="31">
        <v>34</v>
      </c>
      <c r="H7" s="2" t="s">
        <v>18</v>
      </c>
      <c r="I7" s="2" t="str">
        <f t="shared" si="0"/>
        <v>화요일</v>
      </c>
      <c r="J7" s="8">
        <f>_xlfn.RANK.EQ(G7,판매량,0)</f>
        <v>8</v>
      </c>
    </row>
    <row r="8" spans="2:10" ht="21.95" customHeight="1" x14ac:dyDescent="0.3">
      <c r="B8" s="7" t="s">
        <v>19</v>
      </c>
      <c r="C8" s="2" t="s">
        <v>20</v>
      </c>
      <c r="D8" s="2" t="s">
        <v>21</v>
      </c>
      <c r="E8" s="3">
        <v>43959</v>
      </c>
      <c r="F8" s="22">
        <v>96000</v>
      </c>
      <c r="G8" s="31">
        <v>57</v>
      </c>
      <c r="H8" s="2" t="s">
        <v>11</v>
      </c>
      <c r="I8" s="2" t="str">
        <f t="shared" si="0"/>
        <v>금요일</v>
      </c>
      <c r="J8" s="8">
        <f>_xlfn.RANK.EQ(G8,판매량,0)</f>
        <v>3</v>
      </c>
    </row>
    <row r="9" spans="2:10" ht="21.95" customHeight="1" x14ac:dyDescent="0.3">
      <c r="B9" s="7" t="s">
        <v>22</v>
      </c>
      <c r="C9" s="2" t="s">
        <v>20</v>
      </c>
      <c r="D9" s="2" t="s">
        <v>23</v>
      </c>
      <c r="E9" s="3">
        <v>43960</v>
      </c>
      <c r="F9" s="22">
        <v>128000</v>
      </c>
      <c r="G9" s="31">
        <v>47</v>
      </c>
      <c r="H9" s="2" t="s">
        <v>15</v>
      </c>
      <c r="I9" s="2" t="str">
        <f t="shared" si="0"/>
        <v>토요일</v>
      </c>
      <c r="J9" s="8">
        <f>_xlfn.RANK.EQ(G9,판매량,0)</f>
        <v>5</v>
      </c>
    </row>
    <row r="10" spans="2:10" ht="21.95" customHeight="1" x14ac:dyDescent="0.3">
      <c r="B10" s="7" t="s">
        <v>24</v>
      </c>
      <c r="C10" s="2" t="s">
        <v>9</v>
      </c>
      <c r="D10" s="2" t="s">
        <v>25</v>
      </c>
      <c r="E10" s="3">
        <v>43961</v>
      </c>
      <c r="F10" s="22">
        <v>232000</v>
      </c>
      <c r="G10" s="31">
        <v>54</v>
      </c>
      <c r="H10" s="2" t="s">
        <v>11</v>
      </c>
      <c r="I10" s="2" t="str">
        <f t="shared" si="0"/>
        <v>일요일</v>
      </c>
      <c r="J10" s="8">
        <f>_xlfn.RANK.EQ(G10,판매량,0)</f>
        <v>4</v>
      </c>
    </row>
    <row r="11" spans="2:10" ht="21.95" customHeight="1" x14ac:dyDescent="0.3">
      <c r="B11" s="7" t="s">
        <v>26</v>
      </c>
      <c r="C11" s="2" t="s">
        <v>13</v>
      </c>
      <c r="D11" s="2" t="s">
        <v>27</v>
      </c>
      <c r="E11" s="3">
        <v>43956</v>
      </c>
      <c r="F11" s="22">
        <v>120000</v>
      </c>
      <c r="G11" s="31">
        <v>67</v>
      </c>
      <c r="H11" s="2" t="s">
        <v>18</v>
      </c>
      <c r="I11" s="2" t="str">
        <f t="shared" si="0"/>
        <v>화요일</v>
      </c>
      <c r="J11" s="8">
        <f>_xlfn.RANK.EQ(G11,판매량,0)</f>
        <v>1</v>
      </c>
    </row>
    <row r="12" spans="2:10" ht="21.95" customHeight="1" thickBot="1" x14ac:dyDescent="0.35">
      <c r="B12" s="9" t="s">
        <v>28</v>
      </c>
      <c r="C12" s="10" t="s">
        <v>20</v>
      </c>
      <c r="D12" s="10" t="s">
        <v>29</v>
      </c>
      <c r="E12" s="13">
        <v>43960</v>
      </c>
      <c r="F12" s="23">
        <v>168000</v>
      </c>
      <c r="G12" s="32">
        <v>42</v>
      </c>
      <c r="H12" s="10" t="s">
        <v>11</v>
      </c>
      <c r="I12" s="10" t="str">
        <f t="shared" si="0"/>
        <v>토요일</v>
      </c>
      <c r="J12" s="11">
        <f>_xlfn.RANK.EQ(G12,판매량,0)</f>
        <v>6</v>
      </c>
    </row>
    <row r="13" spans="2:10" ht="21.95" customHeight="1" x14ac:dyDescent="0.3">
      <c r="B13" s="14" t="s">
        <v>30</v>
      </c>
      <c r="C13" s="15"/>
      <c r="D13" s="16"/>
      <c r="E13" s="68">
        <f>ROUNDUP(AVERAGE(F5:F12),-3)</f>
        <v>178000</v>
      </c>
      <c r="F13" s="24"/>
      <c r="G13" s="20" t="s">
        <v>31</v>
      </c>
      <c r="H13" s="15"/>
      <c r="I13" s="16"/>
      <c r="J13" s="6">
        <f>MAX(판매량)-MIN(판매량)</f>
        <v>33</v>
      </c>
    </row>
    <row r="14" spans="2:10" ht="21.95" customHeight="1" thickBot="1" x14ac:dyDescent="0.35">
      <c r="B14" s="17" t="s">
        <v>33</v>
      </c>
      <c r="C14" s="18"/>
      <c r="D14" s="19"/>
      <c r="E14" s="10" t="str">
        <f>MONTH(E5)&amp;"월"</f>
        <v>5월</v>
      </c>
      <c r="F14" s="25"/>
      <c r="G14" s="29" t="s">
        <v>2</v>
      </c>
      <c r="H14" s="10" t="s">
        <v>10</v>
      </c>
      <c r="I14" s="29" t="s">
        <v>32</v>
      </c>
      <c r="J14" s="63">
        <f>VLOOKUP(H14,D5:H12,4,FALSE)/SUM(판매량)*100%</f>
        <v>0.09</v>
      </c>
    </row>
  </sheetData>
  <mergeCells count="4">
    <mergeCell ref="B13:D13"/>
    <mergeCell ref="B14:D14"/>
    <mergeCell ref="G13:I13"/>
    <mergeCell ref="F13:F14"/>
  </mergeCells>
  <phoneticPr fontId="1" type="noConversion"/>
  <conditionalFormatting sqref="B5:J12">
    <cfRule type="expression" dxfId="0" priority="1">
      <formula>$C5="산악용"</formula>
    </cfRule>
  </conditionalFormatting>
  <dataValidations count="1">
    <dataValidation type="list" allowBlank="1" showInputMessage="1" showErrorMessage="1" sqref="H14">
      <formula1>$D$5:$D$12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workbookViewId="0">
      <selection activeCell="F16" sqref="F16"/>
    </sheetView>
  </sheetViews>
  <sheetFormatPr defaultRowHeight="16.5" x14ac:dyDescent="0.3"/>
  <cols>
    <col min="1" max="1" width="1.625" customWidth="1"/>
    <col min="5" max="5" width="13.25" bestFit="1" customWidth="1"/>
    <col min="6" max="6" width="11.625" bestFit="1" customWidth="1"/>
    <col min="8" max="8" width="10.75" customWidth="1"/>
  </cols>
  <sheetData>
    <row r="1" spans="2:8" ht="17.25" thickBot="1" x14ac:dyDescent="0.35"/>
    <row r="2" spans="2:8" ht="27.75" thickBot="1" x14ac:dyDescent="0.35">
      <c r="B2" s="26" t="s">
        <v>0</v>
      </c>
      <c r="C2" s="27" t="s">
        <v>1</v>
      </c>
      <c r="D2" s="27" t="s">
        <v>2</v>
      </c>
      <c r="E2" s="27" t="s">
        <v>3</v>
      </c>
      <c r="F2" s="28" t="s">
        <v>34</v>
      </c>
      <c r="G2" s="27" t="s">
        <v>4</v>
      </c>
      <c r="H2" s="27" t="s">
        <v>5</v>
      </c>
    </row>
    <row r="3" spans="2:8" x14ac:dyDescent="0.3">
      <c r="B3" s="4" t="s">
        <v>8</v>
      </c>
      <c r="C3" s="5" t="s">
        <v>9</v>
      </c>
      <c r="D3" s="5" t="s">
        <v>10</v>
      </c>
      <c r="E3" s="12">
        <v>43958</v>
      </c>
      <c r="F3" s="21">
        <v>245000</v>
      </c>
      <c r="G3" s="30">
        <v>36</v>
      </c>
      <c r="H3" s="5" t="s">
        <v>11</v>
      </c>
    </row>
    <row r="4" spans="2:8" x14ac:dyDescent="0.3">
      <c r="B4" s="7" t="s">
        <v>12</v>
      </c>
      <c r="C4" s="2" t="s">
        <v>13</v>
      </c>
      <c r="D4" s="2" t="s">
        <v>14</v>
      </c>
      <c r="E4" s="3">
        <v>43956</v>
      </c>
      <c r="F4" s="22">
        <v>110000</v>
      </c>
      <c r="G4" s="31">
        <v>63</v>
      </c>
      <c r="H4" s="2" t="s">
        <v>15</v>
      </c>
    </row>
    <row r="5" spans="2:8" x14ac:dyDescent="0.3">
      <c r="B5" s="7" t="s">
        <v>16</v>
      </c>
      <c r="C5" s="2" t="s">
        <v>9</v>
      </c>
      <c r="D5" s="2" t="s">
        <v>17</v>
      </c>
      <c r="E5" s="3">
        <v>43963</v>
      </c>
      <c r="F5" s="22">
        <v>321000</v>
      </c>
      <c r="G5" s="31">
        <v>34</v>
      </c>
      <c r="H5" s="2" t="s">
        <v>18</v>
      </c>
    </row>
    <row r="6" spans="2:8" x14ac:dyDescent="0.3">
      <c r="B6" s="7" t="s">
        <v>19</v>
      </c>
      <c r="C6" s="2" t="s">
        <v>20</v>
      </c>
      <c r="D6" s="2" t="s">
        <v>21</v>
      </c>
      <c r="E6" s="3">
        <v>43959</v>
      </c>
      <c r="F6" s="22">
        <v>96000</v>
      </c>
      <c r="G6" s="31">
        <v>57</v>
      </c>
      <c r="H6" s="2" t="s">
        <v>11</v>
      </c>
    </row>
    <row r="7" spans="2:8" x14ac:dyDescent="0.3">
      <c r="B7" s="7" t="s">
        <v>22</v>
      </c>
      <c r="C7" s="2" t="s">
        <v>20</v>
      </c>
      <c r="D7" s="2" t="s">
        <v>23</v>
      </c>
      <c r="E7" s="3">
        <v>43960</v>
      </c>
      <c r="F7" s="22">
        <v>128000</v>
      </c>
      <c r="G7" s="31">
        <v>47</v>
      </c>
      <c r="H7" s="2" t="s">
        <v>15</v>
      </c>
    </row>
    <row r="8" spans="2:8" x14ac:dyDescent="0.3">
      <c r="B8" s="7" t="s">
        <v>24</v>
      </c>
      <c r="C8" s="2" t="s">
        <v>9</v>
      </c>
      <c r="D8" s="2" t="s">
        <v>25</v>
      </c>
      <c r="E8" s="3">
        <v>43961</v>
      </c>
      <c r="F8" s="22">
        <v>232000</v>
      </c>
      <c r="G8" s="31">
        <v>54</v>
      </c>
      <c r="H8" s="2" t="s">
        <v>11</v>
      </c>
    </row>
    <row r="9" spans="2:8" x14ac:dyDescent="0.3">
      <c r="B9" s="7" t="s">
        <v>26</v>
      </c>
      <c r="C9" s="2" t="s">
        <v>13</v>
      </c>
      <c r="D9" s="2" t="s">
        <v>27</v>
      </c>
      <c r="E9" s="3">
        <v>43956</v>
      </c>
      <c r="F9" s="22">
        <v>120000</v>
      </c>
      <c r="G9" s="31">
        <v>67</v>
      </c>
      <c r="H9" s="2" t="s">
        <v>18</v>
      </c>
    </row>
    <row r="10" spans="2:8" ht="17.25" thickBot="1" x14ac:dyDescent="0.35">
      <c r="B10" s="9" t="s">
        <v>28</v>
      </c>
      <c r="C10" s="10" t="s">
        <v>20</v>
      </c>
      <c r="D10" s="10" t="s">
        <v>29</v>
      </c>
      <c r="E10" s="13">
        <v>43960</v>
      </c>
      <c r="F10" s="23">
        <v>168000</v>
      </c>
      <c r="G10" s="32">
        <v>42</v>
      </c>
      <c r="H10" s="10" t="s">
        <v>11</v>
      </c>
    </row>
    <row r="12" spans="2:8" ht="17.25" thickBot="1" x14ac:dyDescent="0.35"/>
    <row r="13" spans="2:8" ht="27" x14ac:dyDescent="0.3">
      <c r="B13" s="27" t="s">
        <v>1</v>
      </c>
      <c r="C13" s="28" t="s">
        <v>34</v>
      </c>
    </row>
    <row r="14" spans="2:8" x14ac:dyDescent="0.3">
      <c r="B14" t="s">
        <v>35</v>
      </c>
      <c r="C14" t="s">
        <v>36</v>
      </c>
    </row>
    <row r="15" spans="2:8" x14ac:dyDescent="0.3">
      <c r="B15" t="s">
        <v>37</v>
      </c>
    </row>
    <row r="18" spans="2:8" ht="27.75" thickBot="1" x14ac:dyDescent="0.35">
      <c r="B18" s="45" t="s">
        <v>0</v>
      </c>
      <c r="C18" s="46" t="s">
        <v>1</v>
      </c>
      <c r="D18" s="46" t="s">
        <v>2</v>
      </c>
      <c r="E18" s="46" t="s">
        <v>3</v>
      </c>
      <c r="F18" s="47" t="s">
        <v>34</v>
      </c>
      <c r="G18" s="46" t="s">
        <v>4</v>
      </c>
      <c r="H18" s="48" t="s">
        <v>5</v>
      </c>
    </row>
    <row r="19" spans="2:8" x14ac:dyDescent="0.3">
      <c r="B19" s="41" t="s">
        <v>8</v>
      </c>
      <c r="C19" s="33" t="s">
        <v>9</v>
      </c>
      <c r="D19" s="33" t="s">
        <v>10</v>
      </c>
      <c r="E19" s="34">
        <v>43958</v>
      </c>
      <c r="F19" s="35">
        <v>245000</v>
      </c>
      <c r="G19" s="36">
        <v>36</v>
      </c>
      <c r="H19" s="43" t="s">
        <v>11</v>
      </c>
    </row>
    <row r="20" spans="2:8" x14ac:dyDescent="0.3">
      <c r="B20" s="42" t="s">
        <v>12</v>
      </c>
      <c r="C20" s="37" t="s">
        <v>13</v>
      </c>
      <c r="D20" s="37" t="s">
        <v>14</v>
      </c>
      <c r="E20" s="38">
        <v>43956</v>
      </c>
      <c r="F20" s="39">
        <v>110000</v>
      </c>
      <c r="G20" s="40">
        <v>63</v>
      </c>
      <c r="H20" s="44" t="s">
        <v>15</v>
      </c>
    </row>
    <row r="21" spans="2:8" x14ac:dyDescent="0.3">
      <c r="B21" s="42" t="s">
        <v>24</v>
      </c>
      <c r="C21" s="37" t="s">
        <v>9</v>
      </c>
      <c r="D21" s="37" t="s">
        <v>25</v>
      </c>
      <c r="E21" s="38">
        <v>43961</v>
      </c>
      <c r="F21" s="39">
        <v>232000</v>
      </c>
      <c r="G21" s="40">
        <v>54</v>
      </c>
      <c r="H21" s="44" t="s">
        <v>11</v>
      </c>
    </row>
    <row r="22" spans="2:8" x14ac:dyDescent="0.3">
      <c r="B22" s="49" t="s">
        <v>26</v>
      </c>
      <c r="C22" s="50" t="s">
        <v>13</v>
      </c>
      <c r="D22" s="50" t="s">
        <v>27</v>
      </c>
      <c r="E22" s="51">
        <v>43956</v>
      </c>
      <c r="F22" s="52">
        <v>120000</v>
      </c>
      <c r="G22" s="53">
        <v>67</v>
      </c>
      <c r="H22" s="54" t="s">
        <v>18</v>
      </c>
    </row>
  </sheetData>
  <phoneticPr fontId="1" type="noConversion"/>
  <conditionalFormatting sqref="B3:H10">
    <cfRule type="expression" dxfId="91" priority="1">
      <formula>$C3="산악용"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"/>
  <sheetViews>
    <sheetView workbookViewId="0">
      <selection activeCell="I21" sqref="I21"/>
    </sheetView>
  </sheetViews>
  <sheetFormatPr defaultRowHeight="16.5" x14ac:dyDescent="0.3"/>
  <cols>
    <col min="1" max="1" width="1.625" customWidth="1"/>
    <col min="2" max="2" width="17.125" bestFit="1" customWidth="1"/>
    <col min="3" max="3" width="13.25" bestFit="1" customWidth="1"/>
    <col min="4" max="4" width="13.125" bestFit="1" customWidth="1"/>
    <col min="5" max="5" width="11.125" bestFit="1" customWidth="1"/>
    <col min="6" max="6" width="13.125" bestFit="1" customWidth="1"/>
    <col min="7" max="7" width="11.125" bestFit="1" customWidth="1"/>
    <col min="8" max="8" width="13.125" bestFit="1" customWidth="1"/>
    <col min="9" max="9" width="15.875" bestFit="1" customWidth="1"/>
    <col min="10" max="10" width="18" bestFit="1" customWidth="1"/>
  </cols>
  <sheetData>
    <row r="2" spans="2:8" x14ac:dyDescent="0.3">
      <c r="B2" s="56"/>
      <c r="C2" s="57" t="s">
        <v>5</v>
      </c>
      <c r="D2" s="56"/>
      <c r="E2" s="56"/>
      <c r="F2" s="56"/>
      <c r="G2" s="56"/>
      <c r="H2" s="56"/>
    </row>
    <row r="3" spans="2:8" x14ac:dyDescent="0.3">
      <c r="B3" s="56"/>
      <c r="C3" s="59" t="s">
        <v>15</v>
      </c>
      <c r="D3" s="58"/>
      <c r="E3" s="59" t="s">
        <v>11</v>
      </c>
      <c r="F3" s="58"/>
      <c r="G3" s="59" t="s">
        <v>18</v>
      </c>
      <c r="H3" s="58"/>
    </row>
    <row r="4" spans="2:8" x14ac:dyDescent="0.3">
      <c r="B4" s="57" t="s">
        <v>42</v>
      </c>
      <c r="C4" s="60" t="s">
        <v>39</v>
      </c>
      <c r="D4" s="60" t="s">
        <v>40</v>
      </c>
      <c r="E4" s="60" t="s">
        <v>39</v>
      </c>
      <c r="F4" s="60" t="s">
        <v>40</v>
      </c>
      <c r="G4" s="60" t="s">
        <v>39</v>
      </c>
      <c r="H4" s="60" t="s">
        <v>40</v>
      </c>
    </row>
    <row r="5" spans="2:8" x14ac:dyDescent="0.3">
      <c r="B5" s="61" t="s">
        <v>43</v>
      </c>
      <c r="C5" s="61" t="s">
        <v>41</v>
      </c>
      <c r="D5" s="61" t="s">
        <v>41</v>
      </c>
      <c r="E5" s="62">
        <v>1</v>
      </c>
      <c r="F5" s="62">
        <v>57</v>
      </c>
      <c r="G5" s="61" t="s">
        <v>41</v>
      </c>
      <c r="H5" s="61" t="s">
        <v>41</v>
      </c>
    </row>
    <row r="6" spans="2:8" x14ac:dyDescent="0.3">
      <c r="B6" s="61" t="s">
        <v>44</v>
      </c>
      <c r="C6" s="62">
        <v>2</v>
      </c>
      <c r="D6" s="62">
        <v>110</v>
      </c>
      <c r="E6" s="62">
        <v>1</v>
      </c>
      <c r="F6" s="62">
        <v>42</v>
      </c>
      <c r="G6" s="62">
        <v>1</v>
      </c>
      <c r="H6" s="62">
        <v>67</v>
      </c>
    </row>
    <row r="7" spans="2:8" x14ac:dyDescent="0.3">
      <c r="B7" s="61" t="s">
        <v>45</v>
      </c>
      <c r="C7" s="61" t="s">
        <v>41</v>
      </c>
      <c r="D7" s="61" t="s">
        <v>41</v>
      </c>
      <c r="E7" s="62">
        <v>2</v>
      </c>
      <c r="F7" s="62">
        <v>90</v>
      </c>
      <c r="G7" s="61" t="s">
        <v>41</v>
      </c>
      <c r="H7" s="61" t="s">
        <v>41</v>
      </c>
    </row>
    <row r="8" spans="2:8" x14ac:dyDescent="0.3">
      <c r="B8" s="61" t="s">
        <v>46</v>
      </c>
      <c r="C8" s="61" t="s">
        <v>41</v>
      </c>
      <c r="D8" s="61" t="s">
        <v>41</v>
      </c>
      <c r="E8" s="61" t="s">
        <v>41</v>
      </c>
      <c r="F8" s="61" t="s">
        <v>41</v>
      </c>
      <c r="G8" s="62">
        <v>1</v>
      </c>
      <c r="H8" s="62">
        <v>34</v>
      </c>
    </row>
    <row r="9" spans="2:8" x14ac:dyDescent="0.3">
      <c r="B9" s="55" t="s">
        <v>38</v>
      </c>
      <c r="C9" s="62">
        <v>2</v>
      </c>
      <c r="D9" s="62">
        <v>110</v>
      </c>
      <c r="E9" s="62">
        <v>4</v>
      </c>
      <c r="F9" s="62">
        <v>189</v>
      </c>
      <c r="G9" s="62">
        <v>2</v>
      </c>
      <c r="H9" s="62">
        <v>101</v>
      </c>
    </row>
  </sheetData>
  <mergeCells count="3">
    <mergeCell ref="C3:D3"/>
    <mergeCell ref="E3:F3"/>
    <mergeCell ref="G3:H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판매량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2022-12-08T01:15:36Z</dcterms:created>
  <dcterms:modified xsi:type="dcterms:W3CDTF">2022-12-08T02:30:59Z</dcterms:modified>
</cp:coreProperties>
</file>