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smoon\Desktop\★2021_ITQ\★ITQ 문제\7월 기출문제\107_엑셀\모범정답\"/>
    </mc:Choice>
  </mc:AlternateContent>
  <bookViews>
    <workbookView xWindow="-120" yWindow="-120" windowWidth="29040" windowHeight="15840"/>
  </bookViews>
  <sheets>
    <sheet name="제1작업" sheetId="11" r:id="rId1"/>
    <sheet name="제2작업" sheetId="2" r:id="rId2"/>
    <sheet name="제3작업" sheetId="3" r:id="rId3"/>
    <sheet name="제4작업" sheetId="13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대여가격">제1작업!$H$5:$H$12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1" l="1"/>
  <c r="E13" i="11"/>
  <c r="J6" i="11"/>
  <c r="J7" i="11"/>
  <c r="J8" i="11"/>
  <c r="J9" i="11"/>
  <c r="J10" i="11"/>
  <c r="J11" i="11"/>
  <c r="J12" i="11"/>
  <c r="J5" i="11"/>
  <c r="J13" i="11" l="1"/>
  <c r="J14" i="11"/>
  <c r="I6" i="11"/>
  <c r="I7" i="11"/>
  <c r="I8" i="11"/>
  <c r="I9" i="11"/>
  <c r="I10" i="11"/>
  <c r="I11" i="11"/>
  <c r="I12" i="11"/>
  <c r="I5" i="11"/>
</calcChain>
</file>

<file path=xl/sharedStrings.xml><?xml version="1.0" encoding="utf-8"?>
<sst xmlns="http://schemas.openxmlformats.org/spreadsheetml/2006/main" count="132" uniqueCount="56">
  <si>
    <t>총합계</t>
  </si>
  <si>
    <t>**</t>
  </si>
  <si>
    <t>분류</t>
  </si>
  <si>
    <t>분류</t>
    <phoneticPr fontId="2" type="noConversion"/>
  </si>
  <si>
    <t>원터치텐트</t>
    <phoneticPr fontId="2" type="noConversion"/>
  </si>
  <si>
    <t>테이블</t>
    <phoneticPr fontId="2" type="noConversion"/>
  </si>
  <si>
    <t>접이식 원목</t>
    <phoneticPr fontId="2" type="noConversion"/>
  </si>
  <si>
    <t>메가스페이스 팝업</t>
    <phoneticPr fontId="2" type="noConversion"/>
  </si>
  <si>
    <t>패스트캠프</t>
    <phoneticPr fontId="2" type="noConversion"/>
  </si>
  <si>
    <t>프리미엄 오토</t>
    <phoneticPr fontId="2" type="noConversion"/>
  </si>
  <si>
    <t>대형 원형 사각 폴딩</t>
    <phoneticPr fontId="2" type="noConversion"/>
  </si>
  <si>
    <t>파라솔</t>
    <phoneticPr fontId="2" type="noConversion"/>
  </si>
  <si>
    <t>대형 2층 이단</t>
    <phoneticPr fontId="2" type="noConversion"/>
  </si>
  <si>
    <t>제조사</t>
    <phoneticPr fontId="2" type="noConversion"/>
  </si>
  <si>
    <t>여행캠프</t>
    <phoneticPr fontId="2" type="noConversion"/>
  </si>
  <si>
    <t>버팔루</t>
    <phoneticPr fontId="2" type="noConversion"/>
  </si>
  <si>
    <t>엠캠프</t>
    <phoneticPr fontId="2" type="noConversion"/>
  </si>
  <si>
    <t>아이랑</t>
    <phoneticPr fontId="2" type="noConversion"/>
  </si>
  <si>
    <t>자연친화</t>
    <phoneticPr fontId="2" type="noConversion"/>
  </si>
  <si>
    <t>퍼미거</t>
    <phoneticPr fontId="2" type="noConversion"/>
  </si>
  <si>
    <t>가족캠프</t>
    <phoneticPr fontId="2" type="noConversion"/>
  </si>
  <si>
    <t>오토마운틴</t>
    <phoneticPr fontId="2" type="noConversion"/>
  </si>
  <si>
    <t>제품명</t>
    <phoneticPr fontId="2" type="noConversion"/>
  </si>
  <si>
    <t>판매가격
(단위:원)</t>
    <phoneticPr fontId="2" type="noConversion"/>
  </si>
  <si>
    <t>돌른 캠퍼 패밀리</t>
    <phoneticPr fontId="2" type="noConversion"/>
  </si>
  <si>
    <t>`</t>
    <phoneticPr fontId="2" type="noConversion"/>
  </si>
  <si>
    <t>배송지</t>
    <phoneticPr fontId="2" type="noConversion"/>
  </si>
  <si>
    <t>D-214</t>
    <phoneticPr fontId="2" type="noConversion"/>
  </si>
  <si>
    <t>J-321</t>
    <phoneticPr fontId="2" type="noConversion"/>
  </si>
  <si>
    <t>C-121</t>
    <phoneticPr fontId="2" type="noConversion"/>
  </si>
  <si>
    <t>P-145</t>
    <phoneticPr fontId="2" type="noConversion"/>
  </si>
  <si>
    <t>대여코드</t>
    <phoneticPr fontId="2" type="noConversion"/>
  </si>
  <si>
    <t xml:space="preserve"> </t>
    <phoneticPr fontId="2" type="noConversion"/>
  </si>
  <si>
    <t>T-127</t>
    <phoneticPr fontId="2" type="noConversion"/>
  </si>
  <si>
    <t>M-215</t>
    <phoneticPr fontId="2" type="noConversion"/>
  </si>
  <si>
    <t>P-346</t>
    <phoneticPr fontId="2" type="noConversion"/>
  </si>
  <si>
    <t>D-362</t>
    <phoneticPr fontId="2" type="noConversion"/>
  </si>
  <si>
    <t>대여가격
(단위:원)</t>
    <phoneticPr fontId="2" type="noConversion"/>
  </si>
  <si>
    <t>접이식 원목</t>
  </si>
  <si>
    <t>&gt;=20000</t>
    <phoneticPr fontId="2" type="noConversion"/>
  </si>
  <si>
    <t>원터치텐트</t>
  </si>
  <si>
    <t>테이블</t>
  </si>
  <si>
    <t>파라솔</t>
  </si>
  <si>
    <t>개수 : 제품명</t>
  </si>
  <si>
    <t>평균 : 대여가격(단위:원)</t>
  </si>
  <si>
    <t>대여 순위</t>
    <phoneticPr fontId="2" type="noConversion"/>
  </si>
  <si>
    <t>대여 수량</t>
  </si>
  <si>
    <t>대여 수량</t>
    <phoneticPr fontId="2" type="noConversion"/>
  </si>
  <si>
    <t>최다 대여 수량</t>
    <phoneticPr fontId="2" type="noConversion"/>
  </si>
  <si>
    <t>1-600</t>
  </si>
  <si>
    <t>601-1200</t>
  </si>
  <si>
    <t>1201-1800</t>
  </si>
  <si>
    <t>1801-2400</t>
  </si>
  <si>
    <t>노지캠핑 접이식</t>
    <phoneticPr fontId="2" type="noConversion"/>
  </si>
  <si>
    <t>파라솔 제품의 대여가격(단위:원) 평균</t>
    <phoneticPr fontId="2" type="noConversion"/>
  </si>
  <si>
    <t>테이블 제품의 대여 수량 합계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</si>
</sst>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176" formatCode="#,##0_ "/>
    <numFmt numFmtId="177" formatCode="0_);\(0\)"/>
    <numFmt numFmtId="178" formatCode="#,##0_);\(#,##0\)"/>
    <numFmt numFmtId="179" formatCode="?,??0&quot;개&quot;"/>
    <numFmt numFmtId="180" formatCode="#,##0_);[Red]\(#,##0\)"/>
    <numFmt numFmtId="181" formatCode="0.000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4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176" fontId="3" fillId="0" borderId="1" xfId="1" applyNumberFormat="1" applyFont="1" applyBorder="1">
      <alignment vertical="center"/>
    </xf>
    <xf numFmtId="176" fontId="3" fillId="0" borderId="6" xfId="1" applyNumberFormat="1" applyFont="1" applyBorder="1">
      <alignment vertical="center"/>
    </xf>
    <xf numFmtId="14" fontId="3" fillId="0" borderId="1" xfId="1" applyNumberFormat="1" applyFont="1" applyBorder="1" applyAlignment="1">
      <alignment horizontal="center" vertical="center"/>
    </xf>
    <xf numFmtId="14" fontId="3" fillId="0" borderId="1" xfId="1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177" fontId="3" fillId="0" borderId="6" xfId="1" applyNumberFormat="1" applyFont="1" applyBorder="1" applyAlignment="1">
      <alignment horizontal="center" vertical="center"/>
    </xf>
    <xf numFmtId="177" fontId="3" fillId="0" borderId="7" xfId="1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2" xfId="1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76" fontId="3" fillId="0" borderId="2" xfId="1" applyNumberFormat="1" applyFont="1" applyBorder="1">
      <alignment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 wrapText="1"/>
    </xf>
    <xf numFmtId="177" fontId="3" fillId="0" borderId="1" xfId="1" applyNumberFormat="1" applyFont="1" applyBorder="1" applyAlignment="1">
      <alignment horizontal="center" vertical="center"/>
    </xf>
    <xf numFmtId="177" fontId="3" fillId="0" borderId="3" xfId="1" applyNumberFormat="1" applyFont="1" applyBorder="1" applyAlignment="1">
      <alignment horizontal="center" vertical="center"/>
    </xf>
    <xf numFmtId="177" fontId="3" fillId="0" borderId="5" xfId="1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1" fontId="3" fillId="0" borderId="2" xfId="1" applyFont="1" applyBorder="1">
      <alignment vertical="center"/>
    </xf>
    <xf numFmtId="41" fontId="3" fillId="0" borderId="1" xfId="1" applyFont="1" applyBorder="1">
      <alignment vertical="center"/>
    </xf>
    <xf numFmtId="41" fontId="3" fillId="0" borderId="6" xfId="1" applyFont="1" applyBorder="1">
      <alignment vertical="center"/>
    </xf>
    <xf numFmtId="0" fontId="3" fillId="2" borderId="23" xfId="0" applyFont="1" applyFill="1" applyBorder="1" applyAlignment="1">
      <alignment horizontal="center" vertical="center" wrapText="1"/>
    </xf>
    <xf numFmtId="179" fontId="3" fillId="0" borderId="2" xfId="1" applyNumberFormat="1" applyFont="1" applyBorder="1">
      <alignment vertical="center"/>
    </xf>
    <xf numFmtId="179" fontId="3" fillId="0" borderId="1" xfId="1" applyNumberFormat="1" applyFont="1" applyBorder="1">
      <alignment vertical="center"/>
    </xf>
    <xf numFmtId="179" fontId="3" fillId="0" borderId="6" xfId="1" applyNumberFormat="1" applyFont="1" applyBorder="1">
      <alignment vertical="center"/>
    </xf>
    <xf numFmtId="176" fontId="3" fillId="0" borderId="1" xfId="1" applyNumberFormat="1" applyFont="1" applyFill="1" applyBorder="1">
      <alignment vertical="center"/>
    </xf>
    <xf numFmtId="179" fontId="3" fillId="0" borderId="15" xfId="1" applyNumberFormat="1" applyFont="1" applyFill="1" applyBorder="1">
      <alignment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/>
    </xf>
    <xf numFmtId="14" fontId="3" fillId="0" borderId="13" xfId="1" applyNumberFormat="1" applyFont="1" applyFill="1" applyBorder="1" applyAlignment="1">
      <alignment horizontal="center" vertical="center"/>
    </xf>
    <xf numFmtId="176" fontId="3" fillId="0" borderId="13" xfId="1" applyNumberFormat="1" applyFont="1" applyFill="1" applyBorder="1">
      <alignment vertical="center"/>
    </xf>
    <xf numFmtId="179" fontId="3" fillId="0" borderId="16" xfId="1" applyNumberFormat="1" applyFont="1" applyFill="1" applyBorder="1">
      <alignment vertical="center"/>
    </xf>
    <xf numFmtId="179" fontId="0" fillId="0" borderId="0" xfId="0" applyNumberFormat="1" applyAlignment="1">
      <alignment horizontal="left" vertical="center"/>
    </xf>
    <xf numFmtId="179" fontId="3" fillId="0" borderId="0" xfId="0" applyNumberFormat="1" applyFont="1">
      <alignment vertical="center"/>
    </xf>
    <xf numFmtId="1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178" fontId="3" fillId="0" borderId="9" xfId="1" applyNumberFormat="1" applyFont="1" applyBorder="1" applyAlignment="1">
      <alignment horizontal="right" vertical="center"/>
    </xf>
    <xf numFmtId="41" fontId="3" fillId="0" borderId="7" xfId="1" applyFont="1" applyBorder="1" applyAlignment="1">
      <alignment horizontal="right" vertical="center"/>
    </xf>
    <xf numFmtId="180" fontId="3" fillId="0" borderId="0" xfId="0" applyNumberFormat="1" applyFont="1">
      <alignment vertical="center"/>
    </xf>
    <xf numFmtId="41" fontId="3" fillId="0" borderId="0" xfId="0" applyNumberFormat="1" applyFont="1">
      <alignment vertical="center"/>
    </xf>
    <xf numFmtId="181" fontId="3" fillId="0" borderId="0" xfId="0" applyNumberFormat="1" applyFont="1">
      <alignment vertical="center"/>
    </xf>
    <xf numFmtId="41" fontId="3" fillId="0" borderId="6" xfId="1" applyFont="1" applyBorder="1" applyAlignment="1">
      <alignment vertical="center"/>
    </xf>
    <xf numFmtId="0" fontId="3" fillId="0" borderId="1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쉼표 [0]" xfId="1" builtinId="6"/>
    <cellStyle name="표준" xfId="0" builtinId="0"/>
  </cellStyles>
  <dxfs count="13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9" formatCode="?,??0&quot;개&quot;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_ 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sz="2000" b="1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</a:rPr>
              <a:t>원터치텐트 및 테이블 대여</a:t>
            </a:r>
            <a:r>
              <a:rPr lang="en-US" altLang="ko-KR" sz="2000" b="1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</a:rPr>
              <a:t> </a:t>
            </a:r>
            <a:r>
              <a:rPr lang="ko-KR" sz="2000" b="1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</a:rPr>
              <a:t>현황</a:t>
            </a:r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제1작업!$G$4</c:f>
              <c:strCache>
                <c:ptCount val="1"/>
                <c:pt idx="0">
                  <c:v>대여 수량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3D7-40F6-B952-1FA4793D08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(제1작업!$C$5:$C$6,제1작업!$C$8:$C$11)</c:f>
              <c:strCache>
                <c:ptCount val="6"/>
                <c:pt idx="0">
                  <c:v>접이식 원목</c:v>
                </c:pt>
                <c:pt idx="1">
                  <c:v>메가스페이스 팝업</c:v>
                </c:pt>
                <c:pt idx="2">
                  <c:v>돌른 캠퍼 패밀리</c:v>
                </c:pt>
                <c:pt idx="3">
                  <c:v>패스트캠프</c:v>
                </c:pt>
                <c:pt idx="4">
                  <c:v>노지캠핑 접이식</c:v>
                </c:pt>
                <c:pt idx="5">
                  <c:v>프리미엄 오토</c:v>
                </c:pt>
              </c:strCache>
            </c:strRef>
          </c:cat>
          <c:val>
            <c:numRef>
              <c:f>(제1작업!$G$5:$G$6,제1작업!$G$8:$G$11)</c:f>
              <c:numCache>
                <c:formatCode>?,??0"개"</c:formatCode>
                <c:ptCount val="6"/>
                <c:pt idx="0">
                  <c:v>850</c:v>
                </c:pt>
                <c:pt idx="1">
                  <c:v>346</c:v>
                </c:pt>
                <c:pt idx="2">
                  <c:v>1342</c:v>
                </c:pt>
                <c:pt idx="3">
                  <c:v>289</c:v>
                </c:pt>
                <c:pt idx="4">
                  <c:v>1821</c:v>
                </c:pt>
                <c:pt idx="5">
                  <c:v>1678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7-40F6-B952-1FA4793D0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37662432"/>
        <c:axId val="1037664928"/>
      </c:barChart>
      <c:lineChart>
        <c:grouping val="standard"/>
        <c:varyColors val="0"/>
        <c:ser>
          <c:idx val="1"/>
          <c:order val="1"/>
          <c:tx>
            <c:v>대여가격(단위:원)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(제1작업!$C$5:$C$6,제1작업!$C$8:$C$11)</c:f>
              <c:strCache>
                <c:ptCount val="6"/>
                <c:pt idx="0">
                  <c:v>접이식 원목</c:v>
                </c:pt>
                <c:pt idx="1">
                  <c:v>메가스페이스 팝업</c:v>
                </c:pt>
                <c:pt idx="2">
                  <c:v>돌른 캠퍼 패밀리</c:v>
                </c:pt>
                <c:pt idx="3">
                  <c:v>패스트캠프</c:v>
                </c:pt>
                <c:pt idx="4">
                  <c:v>노지캠핑 접이식</c:v>
                </c:pt>
                <c:pt idx="5">
                  <c:v>프리미엄 오토</c:v>
                </c:pt>
              </c:strCache>
            </c:strRef>
          </c:cat>
          <c:val>
            <c:numRef>
              <c:f>(제1작업!$H$5:$H$6,제1작업!$H$8:$H$11)</c:f>
              <c:numCache>
                <c:formatCode>_(* #,##0_);_(* \(#,##0\);_(* "-"_);_(@_)</c:formatCode>
                <c:ptCount val="6"/>
                <c:pt idx="0">
                  <c:v>16500</c:v>
                </c:pt>
                <c:pt idx="1">
                  <c:v>36000</c:v>
                </c:pt>
                <c:pt idx="2">
                  <c:v>21000</c:v>
                </c:pt>
                <c:pt idx="3">
                  <c:v>33000</c:v>
                </c:pt>
                <c:pt idx="4">
                  <c:v>14500</c:v>
                </c:pt>
                <c:pt idx="5">
                  <c:v>12500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D7-40F6-B952-1FA4793D0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578032"/>
        <c:axId val="1168575952"/>
      </c:lineChart>
      <c:catAx>
        <c:axId val="10376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037664928"/>
        <c:crosses val="autoZero"/>
        <c:auto val="0"/>
        <c:lblAlgn val="ctr"/>
        <c:lblOffset val="100"/>
        <c:noMultiLvlLbl val="0"/>
      </c:catAx>
      <c:valAx>
        <c:axId val="10376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?,??0&quot;개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037662432"/>
        <c:crosses val="autoZero"/>
        <c:crossBetween val="between"/>
        <c:majorUnit val="400"/>
      </c:valAx>
      <c:valAx>
        <c:axId val="1168575952"/>
        <c:scaling>
          <c:orientation val="minMax"/>
          <c:min val="0"/>
        </c:scaling>
        <c:delete val="0"/>
        <c:axPos val="r"/>
        <c:numFmt formatCode="_(* #,##0_);_(* \(#,##0\);_(* &quot;-&quot;_);_(@_)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168578032"/>
        <c:crosses val="max"/>
        <c:crossBetween val="between"/>
        <c:majorUnit val="10000"/>
      </c:valAx>
      <c:catAx>
        <c:axId val="1168578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68575952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104775</xdr:rowOff>
    </xdr:from>
    <xdr:to>
      <xdr:col>10</xdr:col>
      <xdr:colOff>0</xdr:colOff>
      <xdr:row>2</xdr:row>
      <xdr:rowOff>238125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5" y="104775"/>
          <a:ext cx="2524125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114300</xdr:colOff>
      <xdr:row>0</xdr:row>
      <xdr:rowOff>142875</xdr:rowOff>
    </xdr:from>
    <xdr:to>
      <xdr:col>6</xdr:col>
      <xdr:colOff>552450</xdr:colOff>
      <xdr:row>2</xdr:row>
      <xdr:rowOff>180975</xdr:rowOff>
    </xdr:to>
    <xdr:sp macro="" textlink="">
      <xdr:nvSpPr>
        <xdr:cNvPr id="4" name="사다리꼴 3"/>
        <xdr:cNvSpPr/>
      </xdr:nvSpPr>
      <xdr:spPr>
        <a:xfrm>
          <a:off x="238125" y="142875"/>
          <a:ext cx="5591175" cy="609600"/>
        </a:xfrm>
        <a:prstGeom prst="trapezoid">
          <a:avLst/>
        </a:prstGeom>
        <a:solidFill>
          <a:srgbClr val="FFFF00"/>
        </a:solidFill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rPr>
            <a:t>캠핑용품 대여 관리 현황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48375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0.54749</cdr:x>
      <cdr:y>0.12507</cdr:y>
    </cdr:from>
    <cdr:to>
      <cdr:x>0.63679</cdr:x>
      <cdr:y>0.16954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5084455" y="761987"/>
          <a:ext cx="829333" cy="270970"/>
        </a:xfrm>
        <a:prstGeom xmlns:a="http://schemas.openxmlformats.org/drawingml/2006/main" prst="wedgeRoundRectCallout">
          <a:avLst>
            <a:gd name="adj1" fmla="val 79168"/>
            <a:gd name="adj2" fmla="val -596"/>
            <a:gd name="adj3" fmla="val 16667"/>
          </a:avLst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인기상품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CU" refreshedDate="44278.599945138893" createdVersion="6" refreshedVersion="6" minRefreshableVersion="3" recordCount="8">
  <cacheSource type="worksheet">
    <worksheetSource ref="B4:H12" sheet="제1작업"/>
  </cacheSource>
  <cacheFields count="7">
    <cacheField name="대여코드" numFmtId="0">
      <sharedItems/>
    </cacheField>
    <cacheField name="제품명" numFmtId="0">
      <sharedItems count="8">
        <s v="접이식 원목"/>
        <s v="메가스페이스 팝업"/>
        <s v="대형 원형 사각 폴딩"/>
        <s v="돌른 캠퍼 패밀리"/>
        <s v="패스트캠프"/>
        <s v="차박 노지캠핑 접이식"/>
        <s v="프리미엄 오토"/>
        <s v="대형 2층 이단"/>
      </sharedItems>
    </cacheField>
    <cacheField name="제조사" numFmtId="14">
      <sharedItems/>
    </cacheField>
    <cacheField name="분류" numFmtId="14">
      <sharedItems count="3">
        <s v="테이블"/>
        <s v="원터치텐트"/>
        <s v="파라솔"/>
      </sharedItems>
    </cacheField>
    <cacheField name="판매가격_x000a_(단위:원)" numFmtId="176">
      <sharedItems containsSemiMixedTypes="0" containsString="0" containsNumber="1" containsInteger="1" minValue="30540" maxValue="108900"/>
    </cacheField>
    <cacheField name="대여수량" numFmtId="179">
      <sharedItems containsSemiMixedTypes="0" containsString="0" containsNumber="1" containsInteger="1" minValue="289" maxValue="2312" count="8">
        <n v="850"/>
        <n v="346"/>
        <n v="1020"/>
        <n v="1342"/>
        <n v="289"/>
        <n v="1821"/>
        <n v="1678"/>
        <n v="2312"/>
      </sharedItems>
      <fieldGroup base="5">
        <rangePr autoStart="0" autoEnd="0" startNum="1" endNum="2400" groupInterval="600"/>
        <groupItems count="6">
          <s v="&lt;1"/>
          <s v="1-600"/>
          <s v="601-1200"/>
          <s v="1201-1800"/>
          <s v="1801-2400"/>
          <s v="&gt;2401"/>
        </groupItems>
      </fieldGroup>
    </cacheField>
    <cacheField name="대여가격_x000a_(단위:원)" numFmtId="41">
      <sharedItems containsSemiMixedTypes="0" containsString="0" containsNumber="1" containsInteger="1" minValue="10000" maxValue="3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T-127"/>
    <x v="0"/>
    <s v="아이랑"/>
    <x v="0"/>
    <n v="49000"/>
    <x v="0"/>
    <n v="16500"/>
  </r>
  <r>
    <s v="M-215"/>
    <x v="1"/>
    <s v="여행캠프"/>
    <x v="1"/>
    <n v="108900"/>
    <x v="1"/>
    <n v="36000"/>
  </r>
  <r>
    <s v="D-214"/>
    <x v="2"/>
    <s v="버팔루"/>
    <x v="2"/>
    <n v="75500"/>
    <x v="2"/>
    <n v="25000"/>
  </r>
  <r>
    <s v="J-321"/>
    <x v="3"/>
    <s v="엠캠프"/>
    <x v="0"/>
    <n v="63900"/>
    <x v="3"/>
    <n v="21000"/>
  </r>
  <r>
    <s v="P-346"/>
    <x v="4"/>
    <s v="자연친화"/>
    <x v="1"/>
    <n v="99900"/>
    <x v="4"/>
    <n v="33000"/>
  </r>
  <r>
    <s v="C-121"/>
    <x v="5"/>
    <s v="퍼미거"/>
    <x v="0"/>
    <n v="43540"/>
    <x v="5"/>
    <n v="14500"/>
  </r>
  <r>
    <s v="P-145"/>
    <x v="6"/>
    <s v="가족캠프"/>
    <x v="1"/>
    <n v="38900"/>
    <x v="6"/>
    <n v="12500"/>
  </r>
  <r>
    <s v="D-362"/>
    <x v="7"/>
    <s v="오토마운틴"/>
    <x v="2"/>
    <n v="30540"/>
    <x v="7"/>
    <n v="1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1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대여 수량" colHeaderCaption="분류">
  <location ref="B2:H9" firstHeaderRow="1" firstDataRow="3" firstDataCol="1"/>
  <pivotFields count="7">
    <pivotField showAll="0"/>
    <pivotField dataField="1" showAll="0">
      <items count="9">
        <item x="7"/>
        <item x="2"/>
        <item x="3"/>
        <item x="1"/>
        <item x="0"/>
        <item x="5"/>
        <item x="4"/>
        <item x="6"/>
        <item t="default"/>
      </items>
    </pivotField>
    <pivotField showAll="0"/>
    <pivotField axis="axisCol" showAll="0">
      <items count="4">
        <item x="2"/>
        <item x="0"/>
        <item x="1"/>
        <item t="default"/>
      </items>
    </pivotField>
    <pivotField numFmtId="176" showAll="0"/>
    <pivotField axis="axisRow" numFmtId="179" showAll="0">
      <items count="7">
        <item x="0"/>
        <item x="1"/>
        <item x="2"/>
        <item x="3"/>
        <item x="4"/>
        <item x="5"/>
        <item t="default"/>
      </items>
    </pivotField>
    <pivotField dataField="1" numFmtId="41" showAll="0"/>
  </pivotFields>
  <rowFields count="1">
    <field x="5"/>
  </rowFields>
  <rowItems count="5">
    <i>
      <x v="1"/>
    </i>
    <i>
      <x v="2"/>
    </i>
    <i>
      <x v="3"/>
    </i>
    <i>
      <x v="4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제품명" fld="1" subtotal="count" baseField="0" baseItem="0"/>
    <dataField name="평균 : 대여가격(단위:원)" fld="6" subtotal="average" baseField="5" baseItem="1" numFmtId="176"/>
  </dataFields>
  <formats count="4">
    <format dxfId="3">
      <pivotArea collapsedLevelsAreSubtotals="1" fieldPosition="0">
        <references count="3">
          <reference field="4294967294" count="2" selected="0">
            <x v="0"/>
            <x v="1"/>
          </reference>
          <reference field="3" count="2" selected="0">
            <x v="0"/>
            <x v="1"/>
          </reference>
          <reference field="5" count="1">
            <x v="1"/>
          </reference>
        </references>
      </pivotArea>
    </format>
    <format dxfId="2">
      <pivotArea collapsedLevelsAreSubtotals="1" fieldPosition="0">
        <references count="3">
          <reference field="4294967294" count="2" selected="0">
            <x v="0"/>
            <x v="1"/>
          </reference>
          <reference field="3" count="1" selected="0">
            <x v="0"/>
          </reference>
          <reference field="5" count="1">
            <x v="3"/>
          </reference>
        </references>
      </pivotArea>
    </format>
    <format dxfId="1">
      <pivotArea collapsedLevelsAreSubtotals="1" fieldPosition="0">
        <references count="2">
          <reference field="3" count="1" selected="0">
            <x v="2"/>
          </reference>
          <reference field="5" count="1">
            <x v="2"/>
          </reference>
        </references>
      </pivotArea>
    </format>
    <format dxfId="0">
      <pivotArea collapsedLevelsAreSubtotals="1" fieldPosition="0">
        <references count="2">
          <reference field="3" count="1" selected="0">
            <x v="2"/>
          </reference>
          <reference field="5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표1" displayName="표1" ref="B18:E23" totalsRowShown="0" headerRowDxfId="9" tableBorderDxfId="8">
  <autoFilter ref="B18:E23">
    <filterColumn colId="0" hiddenButton="1"/>
    <filterColumn colId="1" hiddenButton="1"/>
    <filterColumn colId="2" hiddenButton="1"/>
    <filterColumn colId="3" hiddenButton="1"/>
  </autoFilter>
  <tableColumns count="4">
    <tableColumn id="1" name="제품명" dataDxfId="7"/>
    <tableColumn id="2" name="제조사" dataDxfId="6" dataCellStyle="쉼표 [0]"/>
    <tableColumn id="3" name="판매가격_x000a_(단위:원)" dataDxfId="5" dataCellStyle="쉼표 [0]"/>
    <tableColumn id="4" name="대여 수량" dataDxfId="4" dataCellStyle="쉼표 [0]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3"/>
  <sheetViews>
    <sheetView showGridLines="0" tabSelected="1" zoomScaleNormal="100" workbookViewId="0">
      <selection activeCell="P10" sqref="P10"/>
    </sheetView>
  </sheetViews>
  <sheetFormatPr defaultColWidth="9" defaultRowHeight="13.5" x14ac:dyDescent="0.3"/>
  <cols>
    <col min="1" max="1" width="1.625" style="1" customWidth="1"/>
    <col min="2" max="2" width="10.125" style="1" customWidth="1"/>
    <col min="3" max="3" width="20.625" style="1" customWidth="1"/>
    <col min="4" max="4" width="13.625" style="1" customWidth="1"/>
    <col min="5" max="5" width="11.5" style="1" customWidth="1"/>
    <col min="6" max="6" width="11.75" style="1" customWidth="1"/>
    <col min="7" max="7" width="11.375" style="1" customWidth="1"/>
    <col min="8" max="8" width="11.875" style="1" customWidth="1"/>
    <col min="9" max="10" width="10.625" style="1" customWidth="1"/>
    <col min="11" max="16384" width="9" style="1"/>
  </cols>
  <sheetData>
    <row r="1" spans="2:19" ht="22.5" customHeight="1" x14ac:dyDescent="0.3"/>
    <row r="2" spans="2:19" ht="22.5" customHeight="1" x14ac:dyDescent="0.3"/>
    <row r="3" spans="2:19" ht="22.5" customHeight="1" thickBot="1" x14ac:dyDescent="0.35"/>
    <row r="4" spans="2:19" ht="30.6" customHeight="1" thickBot="1" x14ac:dyDescent="0.35">
      <c r="B4" s="26" t="s">
        <v>31</v>
      </c>
      <c r="C4" s="27" t="s">
        <v>22</v>
      </c>
      <c r="D4" s="28" t="s">
        <v>13</v>
      </c>
      <c r="E4" s="28" t="s">
        <v>3</v>
      </c>
      <c r="F4" s="28" t="s">
        <v>23</v>
      </c>
      <c r="G4" s="28" t="s">
        <v>47</v>
      </c>
      <c r="H4" s="28" t="s">
        <v>37</v>
      </c>
      <c r="I4" s="28" t="s">
        <v>26</v>
      </c>
      <c r="J4" s="39" t="s">
        <v>45</v>
      </c>
    </row>
    <row r="5" spans="2:19" ht="19.5" customHeight="1" x14ac:dyDescent="0.3">
      <c r="B5" s="21" t="s">
        <v>33</v>
      </c>
      <c r="C5" s="22" t="s">
        <v>6</v>
      </c>
      <c r="D5" s="23" t="s">
        <v>17</v>
      </c>
      <c r="E5" s="24" t="s">
        <v>5</v>
      </c>
      <c r="F5" s="25">
        <v>49000</v>
      </c>
      <c r="G5" s="40">
        <v>850</v>
      </c>
      <c r="H5" s="36">
        <v>16500</v>
      </c>
      <c r="I5" s="18" t="str">
        <f>CHOOSE(MID(B5,3,1),"서울","인천","부산")</f>
        <v>서울</v>
      </c>
      <c r="J5" s="30" t="str">
        <f>_xlfn.RANK.EQ(G5,$G$5:$G$12)&amp;"위"</f>
        <v>6위</v>
      </c>
    </row>
    <row r="6" spans="2:19" ht="19.5" customHeight="1" x14ac:dyDescent="0.3">
      <c r="B6" s="2" t="s">
        <v>34</v>
      </c>
      <c r="C6" s="5" t="s">
        <v>7</v>
      </c>
      <c r="D6" s="12" t="s">
        <v>14</v>
      </c>
      <c r="E6" s="6" t="s">
        <v>4</v>
      </c>
      <c r="F6" s="10">
        <v>108900</v>
      </c>
      <c r="G6" s="41">
        <v>346</v>
      </c>
      <c r="H6" s="37">
        <v>36000</v>
      </c>
      <c r="I6" s="29" t="str">
        <f t="shared" ref="I6:I12" si="0">CHOOSE(MID(B6,3,1),"서울","인천","부산")</f>
        <v>인천</v>
      </c>
      <c r="J6" s="31" t="str">
        <f t="shared" ref="J6:J12" si="1">_xlfn.RANK.EQ(G6,$G$5:$G$12)&amp;"위"</f>
        <v>7위</v>
      </c>
      <c r="S6" s="1" t="s">
        <v>32</v>
      </c>
    </row>
    <row r="7" spans="2:19" ht="19.5" customHeight="1" x14ac:dyDescent="0.3">
      <c r="B7" s="2" t="s">
        <v>27</v>
      </c>
      <c r="C7" s="5" t="s">
        <v>10</v>
      </c>
      <c r="D7" s="12" t="s">
        <v>15</v>
      </c>
      <c r="E7" s="6" t="s">
        <v>11</v>
      </c>
      <c r="F7" s="10">
        <v>75500</v>
      </c>
      <c r="G7" s="41">
        <v>1020</v>
      </c>
      <c r="H7" s="37">
        <v>25000</v>
      </c>
      <c r="I7" s="29" t="str">
        <f t="shared" si="0"/>
        <v>인천</v>
      </c>
      <c r="J7" s="31" t="str">
        <f t="shared" si="1"/>
        <v>5위</v>
      </c>
    </row>
    <row r="8" spans="2:19" ht="19.5" customHeight="1" x14ac:dyDescent="0.3">
      <c r="B8" s="2" t="s">
        <v>28</v>
      </c>
      <c r="C8" s="5" t="s">
        <v>24</v>
      </c>
      <c r="D8" s="12" t="s">
        <v>16</v>
      </c>
      <c r="E8" s="6" t="s">
        <v>5</v>
      </c>
      <c r="F8" s="10">
        <v>63900</v>
      </c>
      <c r="G8" s="41">
        <v>1342</v>
      </c>
      <c r="H8" s="37">
        <v>21000</v>
      </c>
      <c r="I8" s="29" t="str">
        <f t="shared" si="0"/>
        <v>부산</v>
      </c>
      <c r="J8" s="31" t="str">
        <f t="shared" si="1"/>
        <v>4위</v>
      </c>
    </row>
    <row r="9" spans="2:19" ht="19.5" customHeight="1" x14ac:dyDescent="0.3">
      <c r="B9" s="2" t="s">
        <v>35</v>
      </c>
      <c r="C9" s="5" t="s">
        <v>8</v>
      </c>
      <c r="D9" s="12" t="s">
        <v>18</v>
      </c>
      <c r="E9" s="6" t="s">
        <v>4</v>
      </c>
      <c r="F9" s="10">
        <v>99900</v>
      </c>
      <c r="G9" s="41">
        <v>289</v>
      </c>
      <c r="H9" s="37">
        <v>33000</v>
      </c>
      <c r="I9" s="29" t="str">
        <f t="shared" si="0"/>
        <v>부산</v>
      </c>
      <c r="J9" s="31" t="str">
        <f t="shared" si="1"/>
        <v>8위</v>
      </c>
      <c r="M9" s="1" t="s">
        <v>25</v>
      </c>
    </row>
    <row r="10" spans="2:19" ht="19.5" customHeight="1" x14ac:dyDescent="0.3">
      <c r="B10" s="2" t="s">
        <v>29</v>
      </c>
      <c r="C10" s="5" t="s">
        <v>53</v>
      </c>
      <c r="D10" s="12" t="s">
        <v>19</v>
      </c>
      <c r="E10" s="6" t="s">
        <v>5</v>
      </c>
      <c r="F10" s="10">
        <v>43540</v>
      </c>
      <c r="G10" s="41">
        <v>1821</v>
      </c>
      <c r="H10" s="37">
        <v>14500</v>
      </c>
      <c r="I10" s="29" t="str">
        <f t="shared" si="0"/>
        <v>서울</v>
      </c>
      <c r="J10" s="31" t="str">
        <f t="shared" si="1"/>
        <v>2위</v>
      </c>
    </row>
    <row r="11" spans="2:19" ht="19.5" customHeight="1" x14ac:dyDescent="0.3">
      <c r="B11" s="2" t="s">
        <v>30</v>
      </c>
      <c r="C11" s="5" t="s">
        <v>9</v>
      </c>
      <c r="D11" s="12" t="s">
        <v>20</v>
      </c>
      <c r="E11" s="6" t="s">
        <v>4</v>
      </c>
      <c r="F11" s="10">
        <v>38900</v>
      </c>
      <c r="G11" s="41">
        <v>1678</v>
      </c>
      <c r="H11" s="37">
        <v>12500</v>
      </c>
      <c r="I11" s="29" t="str">
        <f t="shared" si="0"/>
        <v>서울</v>
      </c>
      <c r="J11" s="31" t="str">
        <f t="shared" si="1"/>
        <v>3위</v>
      </c>
    </row>
    <row r="12" spans="2:19" ht="19.5" customHeight="1" thickBot="1" x14ac:dyDescent="0.35">
      <c r="B12" s="32" t="s">
        <v>36</v>
      </c>
      <c r="C12" s="33" t="s">
        <v>12</v>
      </c>
      <c r="D12" s="7" t="s">
        <v>21</v>
      </c>
      <c r="E12" s="7" t="s">
        <v>11</v>
      </c>
      <c r="F12" s="11">
        <v>30540</v>
      </c>
      <c r="G12" s="42">
        <v>2312</v>
      </c>
      <c r="H12" s="38">
        <v>10000</v>
      </c>
      <c r="I12" s="19" t="str">
        <f t="shared" si="0"/>
        <v>부산</v>
      </c>
      <c r="J12" s="20" t="str">
        <f t="shared" si="1"/>
        <v>1위</v>
      </c>
    </row>
    <row r="13" spans="2:19" ht="19.5" customHeight="1" x14ac:dyDescent="0.3">
      <c r="B13" s="64" t="s">
        <v>55</v>
      </c>
      <c r="C13" s="65"/>
      <c r="D13" s="65"/>
      <c r="E13" s="60">
        <f>DSUM(B4:H12,6,E4:E5)</f>
        <v>4013</v>
      </c>
      <c r="F13" s="66"/>
      <c r="G13" s="65" t="s">
        <v>48</v>
      </c>
      <c r="H13" s="65"/>
      <c r="I13" s="65"/>
      <c r="J13" s="58">
        <f>LARGE(G5:G12,1)</f>
        <v>2312</v>
      </c>
    </row>
    <row r="14" spans="2:19" ht="31.9" customHeight="1" thickBot="1" x14ac:dyDescent="0.35">
      <c r="B14" s="68" t="s">
        <v>54</v>
      </c>
      <c r="C14" s="69"/>
      <c r="D14" s="69"/>
      <c r="E14" s="63">
        <f>SUMIF(E5:E12,"파라솔",대여가격)/COUNTIF(E5:E12,"파라솔")</f>
        <v>17500</v>
      </c>
      <c r="F14" s="67"/>
      <c r="G14" s="3" t="s">
        <v>22</v>
      </c>
      <c r="H14" s="33" t="s">
        <v>38</v>
      </c>
      <c r="I14" s="4" t="s">
        <v>37</v>
      </c>
      <c r="J14" s="59">
        <f>VLOOKUP(H14,C4:H12,6,0)</f>
        <v>16500</v>
      </c>
    </row>
    <row r="19" spans="5:8" x14ac:dyDescent="0.3">
      <c r="E19" s="62"/>
      <c r="G19" s="61"/>
    </row>
    <row r="20" spans="5:8" ht="31.5" customHeight="1" x14ac:dyDescent="0.3">
      <c r="F20" s="53"/>
    </row>
    <row r="23" spans="5:8" x14ac:dyDescent="0.3">
      <c r="H23" s="53"/>
    </row>
  </sheetData>
  <mergeCells count="4">
    <mergeCell ref="B13:D13"/>
    <mergeCell ref="F13:F14"/>
    <mergeCell ref="G13:I13"/>
    <mergeCell ref="B14:D14"/>
  </mergeCells>
  <phoneticPr fontId="2" type="noConversion"/>
  <conditionalFormatting sqref="B5:J12">
    <cfRule type="expression" dxfId="12" priority="1">
      <formula>$H5&gt;=30000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topLeftCell="A7" workbookViewId="0">
      <selection activeCell="T14" sqref="T14"/>
    </sheetView>
  </sheetViews>
  <sheetFormatPr defaultColWidth="9" defaultRowHeight="13.5" x14ac:dyDescent="0.3"/>
  <cols>
    <col min="1" max="1" width="1.625" style="1" customWidth="1"/>
    <col min="2" max="2" width="19" style="1" customWidth="1"/>
    <col min="3" max="3" width="19.625" style="1" customWidth="1"/>
    <col min="4" max="4" width="13" style="1" customWidth="1"/>
    <col min="5" max="5" width="12.75" style="1" customWidth="1"/>
    <col min="6" max="6" width="14.625" style="1" customWidth="1"/>
    <col min="7" max="7" width="10" style="1" customWidth="1"/>
    <col min="8" max="8" width="13.125" style="1" customWidth="1"/>
    <col min="9" max="16384" width="9" style="1"/>
  </cols>
  <sheetData>
    <row r="1" spans="2:8" ht="14.25" thickBot="1" x14ac:dyDescent="0.35"/>
    <row r="2" spans="2:8" ht="27.75" thickBot="1" x14ac:dyDescent="0.35">
      <c r="B2" s="26" t="s">
        <v>31</v>
      </c>
      <c r="C2" s="27" t="s">
        <v>22</v>
      </c>
      <c r="D2" s="28" t="s">
        <v>13</v>
      </c>
      <c r="E2" s="28" t="s">
        <v>3</v>
      </c>
      <c r="F2" s="28" t="s">
        <v>23</v>
      </c>
      <c r="G2" s="28" t="s">
        <v>47</v>
      </c>
      <c r="H2" s="28" t="s">
        <v>37</v>
      </c>
    </row>
    <row r="3" spans="2:8" ht="18.75" customHeight="1" x14ac:dyDescent="0.3">
      <c r="B3" s="21" t="s">
        <v>33</v>
      </c>
      <c r="C3" s="22" t="s">
        <v>6</v>
      </c>
      <c r="D3" s="23" t="s">
        <v>17</v>
      </c>
      <c r="E3" s="24" t="s">
        <v>5</v>
      </c>
      <c r="F3" s="25">
        <v>49000</v>
      </c>
      <c r="G3" s="40">
        <v>850</v>
      </c>
      <c r="H3" s="36">
        <v>16500</v>
      </c>
    </row>
    <row r="4" spans="2:8" ht="18.75" customHeight="1" x14ac:dyDescent="0.3">
      <c r="B4" s="2" t="s">
        <v>34</v>
      </c>
      <c r="C4" s="5" t="s">
        <v>7</v>
      </c>
      <c r="D4" s="12" t="s">
        <v>14</v>
      </c>
      <c r="E4" s="6" t="s">
        <v>4</v>
      </c>
      <c r="F4" s="10">
        <v>108900</v>
      </c>
      <c r="G4" s="41">
        <v>346</v>
      </c>
      <c r="H4" s="37">
        <v>36000</v>
      </c>
    </row>
    <row r="5" spans="2:8" ht="18.75" customHeight="1" x14ac:dyDescent="0.3">
      <c r="B5" s="2" t="s">
        <v>27</v>
      </c>
      <c r="C5" s="5" t="s">
        <v>10</v>
      </c>
      <c r="D5" s="12" t="s">
        <v>15</v>
      </c>
      <c r="E5" s="6" t="s">
        <v>11</v>
      </c>
      <c r="F5" s="10">
        <v>75500</v>
      </c>
      <c r="G5" s="41">
        <v>1020</v>
      </c>
      <c r="H5" s="37">
        <v>25000</v>
      </c>
    </row>
    <row r="6" spans="2:8" ht="18.75" customHeight="1" x14ac:dyDescent="0.3">
      <c r="B6" s="2" t="s">
        <v>28</v>
      </c>
      <c r="C6" s="5" t="s">
        <v>24</v>
      </c>
      <c r="D6" s="12" t="s">
        <v>16</v>
      </c>
      <c r="E6" s="6" t="s">
        <v>5</v>
      </c>
      <c r="F6" s="10">
        <v>63900</v>
      </c>
      <c r="G6" s="41">
        <v>1342</v>
      </c>
      <c r="H6" s="37">
        <v>21000</v>
      </c>
    </row>
    <row r="7" spans="2:8" ht="18.75" customHeight="1" x14ac:dyDescent="0.3">
      <c r="B7" s="2" t="s">
        <v>35</v>
      </c>
      <c r="C7" s="5" t="s">
        <v>8</v>
      </c>
      <c r="D7" s="12" t="s">
        <v>18</v>
      </c>
      <c r="E7" s="6" t="s">
        <v>4</v>
      </c>
      <c r="F7" s="10">
        <v>99900</v>
      </c>
      <c r="G7" s="41">
        <v>289</v>
      </c>
      <c r="H7" s="37">
        <v>33000</v>
      </c>
    </row>
    <row r="8" spans="2:8" ht="18.75" customHeight="1" x14ac:dyDescent="0.3">
      <c r="B8" s="2" t="s">
        <v>29</v>
      </c>
      <c r="C8" s="5" t="s">
        <v>53</v>
      </c>
      <c r="D8" s="12" t="s">
        <v>19</v>
      </c>
      <c r="E8" s="6" t="s">
        <v>5</v>
      </c>
      <c r="F8" s="10">
        <v>43540</v>
      </c>
      <c r="G8" s="41">
        <v>1821</v>
      </c>
      <c r="H8" s="37">
        <v>14500</v>
      </c>
    </row>
    <row r="9" spans="2:8" ht="18.75" customHeight="1" x14ac:dyDescent="0.3">
      <c r="B9" s="2" t="s">
        <v>30</v>
      </c>
      <c r="C9" s="5" t="s">
        <v>9</v>
      </c>
      <c r="D9" s="12" t="s">
        <v>20</v>
      </c>
      <c r="E9" s="6" t="s">
        <v>4</v>
      </c>
      <c r="F9" s="10">
        <v>38900</v>
      </c>
      <c r="G9" s="41">
        <v>1678</v>
      </c>
      <c r="H9" s="37">
        <v>12500</v>
      </c>
    </row>
    <row r="10" spans="2:8" ht="18.75" customHeight="1" thickBot="1" x14ac:dyDescent="0.35">
      <c r="B10" s="32" t="s">
        <v>36</v>
      </c>
      <c r="C10" s="33" t="s">
        <v>12</v>
      </c>
      <c r="D10" s="7" t="s">
        <v>21</v>
      </c>
      <c r="E10" s="7" t="s">
        <v>11</v>
      </c>
      <c r="F10" s="11">
        <v>30540</v>
      </c>
      <c r="G10" s="42">
        <v>2312</v>
      </c>
      <c r="H10" s="38">
        <v>10000</v>
      </c>
    </row>
    <row r="13" spans="2:8" ht="14.25" thickBot="1" x14ac:dyDescent="0.35"/>
    <row r="14" spans="2:8" ht="27.75" thickBot="1" x14ac:dyDescent="0.35">
      <c r="B14" s="56" t="s">
        <v>3</v>
      </c>
      <c r="C14" s="57" t="s">
        <v>37</v>
      </c>
    </row>
    <row r="15" spans="2:8" x14ac:dyDescent="0.3">
      <c r="B15" s="54" t="s">
        <v>4</v>
      </c>
      <c r="C15" s="55"/>
    </row>
    <row r="16" spans="2:8" x14ac:dyDescent="0.3">
      <c r="B16" s="55"/>
      <c r="C16" s="55" t="s">
        <v>39</v>
      </c>
    </row>
    <row r="18" spans="2:5" ht="27" x14ac:dyDescent="0.3">
      <c r="B18" s="45" t="s">
        <v>22</v>
      </c>
      <c r="C18" s="46" t="s">
        <v>13</v>
      </c>
      <c r="D18" s="46" t="s">
        <v>23</v>
      </c>
      <c r="E18" s="47" t="s">
        <v>47</v>
      </c>
    </row>
    <row r="19" spans="2:5" x14ac:dyDescent="0.3">
      <c r="B19" s="8" t="s">
        <v>7</v>
      </c>
      <c r="C19" s="13" t="s">
        <v>14</v>
      </c>
      <c r="D19" s="43">
        <v>108900</v>
      </c>
      <c r="E19" s="44">
        <v>346</v>
      </c>
    </row>
    <row r="20" spans="2:5" x14ac:dyDescent="0.3">
      <c r="B20" s="8" t="s">
        <v>10</v>
      </c>
      <c r="C20" s="13" t="s">
        <v>15</v>
      </c>
      <c r="D20" s="43">
        <v>75500</v>
      </c>
      <c r="E20" s="44">
        <v>1020</v>
      </c>
    </row>
    <row r="21" spans="2:5" x14ac:dyDescent="0.3">
      <c r="B21" s="8" t="s">
        <v>24</v>
      </c>
      <c r="C21" s="13" t="s">
        <v>16</v>
      </c>
      <c r="D21" s="43">
        <v>63900</v>
      </c>
      <c r="E21" s="44">
        <v>1342</v>
      </c>
    </row>
    <row r="22" spans="2:5" x14ac:dyDescent="0.3">
      <c r="B22" s="8" t="s">
        <v>8</v>
      </c>
      <c r="C22" s="13" t="s">
        <v>18</v>
      </c>
      <c r="D22" s="43">
        <v>99900</v>
      </c>
      <c r="E22" s="44">
        <v>289</v>
      </c>
    </row>
    <row r="23" spans="2:5" x14ac:dyDescent="0.3">
      <c r="B23" s="48" t="s">
        <v>9</v>
      </c>
      <c r="C23" s="49" t="s">
        <v>20</v>
      </c>
      <c r="D23" s="50">
        <v>38900</v>
      </c>
      <c r="E23" s="51">
        <v>1678</v>
      </c>
    </row>
  </sheetData>
  <phoneticPr fontId="2" type="noConversion"/>
  <conditionalFormatting sqref="B15">
    <cfRule type="expression" dxfId="11" priority="2">
      <formula>$E15=$E$7</formula>
    </cfRule>
  </conditionalFormatting>
  <conditionalFormatting sqref="B3:H10">
    <cfRule type="expression" dxfId="10" priority="1">
      <formula>$H3&gt;=30000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workbookViewId="0">
      <selection activeCell="J15" sqref="J15"/>
    </sheetView>
  </sheetViews>
  <sheetFormatPr defaultColWidth="9" defaultRowHeight="13.5" x14ac:dyDescent="0.3"/>
  <cols>
    <col min="1" max="1" width="1.625" style="1" customWidth="1"/>
    <col min="2" max="2" width="13.25" style="1" customWidth="1"/>
    <col min="3" max="3" width="13.125" style="1" customWidth="1"/>
    <col min="4" max="4" width="22" style="1" customWidth="1"/>
    <col min="5" max="5" width="13.125" style="1" customWidth="1"/>
    <col min="6" max="6" width="21.5" style="1" customWidth="1"/>
    <col min="7" max="7" width="13.125" style="1" bestFit="1" customWidth="1"/>
    <col min="8" max="8" width="22" style="1" customWidth="1"/>
    <col min="9" max="9" width="18" style="1" bestFit="1" customWidth="1"/>
    <col min="10" max="10" width="28.25" style="1" bestFit="1" customWidth="1"/>
    <col min="11" max="11" width="7.375" style="1" customWidth="1"/>
    <col min="12" max="16384" width="9" style="1"/>
  </cols>
  <sheetData>
    <row r="1" spans="2:11" ht="19.5" customHeight="1" x14ac:dyDescent="0.3"/>
    <row r="2" spans="2:11" ht="19.5" customHeight="1" x14ac:dyDescent="0.3">
      <c r="B2" s="35"/>
      <c r="C2" s="9" t="s">
        <v>2</v>
      </c>
      <c r="D2" s="35"/>
      <c r="E2" s="35"/>
      <c r="F2" s="35"/>
      <c r="G2" s="35"/>
      <c r="H2" s="35"/>
      <c r="I2"/>
      <c r="J2"/>
      <c r="K2"/>
    </row>
    <row r="3" spans="2:11" ht="19.5" customHeight="1" x14ac:dyDescent="0.3">
      <c r="B3" s="35"/>
      <c r="C3" s="70" t="s">
        <v>42</v>
      </c>
      <c r="D3" s="71"/>
      <c r="E3" s="70" t="s">
        <v>41</v>
      </c>
      <c r="F3" s="71"/>
      <c r="G3" s="70" t="s">
        <v>40</v>
      </c>
      <c r="H3" s="71"/>
      <c r="I3"/>
      <c r="J3"/>
      <c r="K3"/>
    </row>
    <row r="4" spans="2:11" ht="19.5" customHeight="1" x14ac:dyDescent="0.3">
      <c r="B4" s="9" t="s">
        <v>46</v>
      </c>
      <c r="C4" s="34" t="s">
        <v>43</v>
      </c>
      <c r="D4" s="34" t="s">
        <v>44</v>
      </c>
      <c r="E4" s="34" t="s">
        <v>43</v>
      </c>
      <c r="F4" s="34" t="s">
        <v>44</v>
      </c>
      <c r="G4" s="34" t="s">
        <v>43</v>
      </c>
      <c r="H4" s="34" t="s">
        <v>44</v>
      </c>
      <c r="I4"/>
      <c r="J4"/>
      <c r="K4"/>
    </row>
    <row r="5" spans="2:11" ht="19.5" customHeight="1" x14ac:dyDescent="0.3">
      <c r="B5" s="52" t="s">
        <v>49</v>
      </c>
      <c r="C5" s="15" t="s">
        <v>1</v>
      </c>
      <c r="D5" s="17" t="s">
        <v>1</v>
      </c>
      <c r="E5" s="15" t="s">
        <v>1</v>
      </c>
      <c r="F5" s="17" t="s">
        <v>1</v>
      </c>
      <c r="G5" s="14">
        <v>2</v>
      </c>
      <c r="H5" s="16">
        <v>34500</v>
      </c>
      <c r="I5"/>
      <c r="J5"/>
      <c r="K5"/>
    </row>
    <row r="6" spans="2:11" ht="19.5" customHeight="1" x14ac:dyDescent="0.3">
      <c r="B6" s="52" t="s">
        <v>50</v>
      </c>
      <c r="C6" s="14">
        <v>1</v>
      </c>
      <c r="D6" s="16">
        <v>25000</v>
      </c>
      <c r="E6" s="14">
        <v>1</v>
      </c>
      <c r="F6" s="16">
        <v>16500</v>
      </c>
      <c r="G6" s="15" t="s">
        <v>1</v>
      </c>
      <c r="H6" s="17" t="s">
        <v>1</v>
      </c>
      <c r="I6"/>
      <c r="J6"/>
      <c r="K6"/>
    </row>
    <row r="7" spans="2:11" ht="19.5" customHeight="1" x14ac:dyDescent="0.3">
      <c r="B7" s="52" t="s">
        <v>51</v>
      </c>
      <c r="C7" s="15" t="s">
        <v>1</v>
      </c>
      <c r="D7" s="17" t="s">
        <v>1</v>
      </c>
      <c r="E7" s="14">
        <v>1</v>
      </c>
      <c r="F7" s="16">
        <v>21000</v>
      </c>
      <c r="G7" s="14">
        <v>1</v>
      </c>
      <c r="H7" s="16">
        <v>12500</v>
      </c>
      <c r="I7"/>
      <c r="J7"/>
      <c r="K7"/>
    </row>
    <row r="8" spans="2:11" ht="19.5" customHeight="1" x14ac:dyDescent="0.3">
      <c r="B8" s="52" t="s">
        <v>52</v>
      </c>
      <c r="C8" s="14">
        <v>1</v>
      </c>
      <c r="D8" s="16">
        <v>10000</v>
      </c>
      <c r="E8" s="14">
        <v>1</v>
      </c>
      <c r="F8" s="16">
        <v>14500</v>
      </c>
      <c r="G8" s="15" t="s">
        <v>1</v>
      </c>
      <c r="H8" s="17" t="s">
        <v>1</v>
      </c>
      <c r="I8"/>
      <c r="J8"/>
      <c r="K8"/>
    </row>
    <row r="9" spans="2:11" ht="16.5" x14ac:dyDescent="0.3">
      <c r="B9" s="52" t="s">
        <v>0</v>
      </c>
      <c r="C9" s="14">
        <v>2</v>
      </c>
      <c r="D9" s="16">
        <v>17500</v>
      </c>
      <c r="E9" s="14">
        <v>3</v>
      </c>
      <c r="F9" s="16">
        <v>17333.333333333332</v>
      </c>
      <c r="G9" s="14">
        <v>3</v>
      </c>
      <c r="H9" s="16">
        <v>27166.666666666668</v>
      </c>
      <c r="I9"/>
      <c r="J9"/>
      <c r="K9"/>
    </row>
    <row r="10" spans="2:11" ht="16.5" x14ac:dyDescent="0.3">
      <c r="B10"/>
      <c r="C10"/>
      <c r="D10"/>
      <c r="E10"/>
      <c r="F10"/>
      <c r="G10"/>
      <c r="H10"/>
      <c r="I10"/>
      <c r="J10"/>
      <c r="K10"/>
    </row>
    <row r="11" spans="2:11" ht="16.5" x14ac:dyDescent="0.3">
      <c r="B11"/>
      <c r="C11"/>
      <c r="D11"/>
      <c r="E11"/>
      <c r="F11"/>
      <c r="G11"/>
      <c r="H11"/>
      <c r="I11"/>
      <c r="J11"/>
      <c r="K11"/>
    </row>
    <row r="12" spans="2:11" ht="16.5" x14ac:dyDescent="0.3">
      <c r="B12"/>
      <c r="C12"/>
      <c r="D12"/>
      <c r="E12"/>
      <c r="F12"/>
      <c r="G12"/>
      <c r="H12"/>
      <c r="I12"/>
      <c r="J12"/>
      <c r="K12"/>
    </row>
    <row r="13" spans="2:11" ht="16.5" x14ac:dyDescent="0.3">
      <c r="B13"/>
      <c r="C13"/>
      <c r="D13"/>
      <c r="E13"/>
      <c r="F13"/>
      <c r="G13"/>
      <c r="H13"/>
      <c r="I13"/>
      <c r="J13"/>
    </row>
    <row r="14" spans="2:11" ht="16.5" x14ac:dyDescent="0.3">
      <c r="B14"/>
      <c r="C14"/>
      <c r="D14"/>
    </row>
    <row r="15" spans="2:11" ht="16.5" x14ac:dyDescent="0.3">
      <c r="B15"/>
      <c r="C15"/>
      <c r="D15"/>
    </row>
    <row r="16" spans="2:11" ht="16.5" x14ac:dyDescent="0.3">
      <c r="B16"/>
      <c r="C16"/>
      <c r="D16"/>
    </row>
    <row r="17" spans="2:4" ht="16.5" x14ac:dyDescent="0.3">
      <c r="B17"/>
      <c r="C17"/>
      <c r="D17"/>
    </row>
    <row r="18" spans="2:4" ht="16.5" x14ac:dyDescent="0.3">
      <c r="B18"/>
      <c r="C18"/>
      <c r="D18"/>
    </row>
    <row r="19" spans="2:4" ht="16.5" x14ac:dyDescent="0.3">
      <c r="B19"/>
      <c r="C19"/>
      <c r="D19"/>
    </row>
  </sheetData>
  <mergeCells count="3">
    <mergeCell ref="G3:H3"/>
    <mergeCell ref="E3:F3"/>
    <mergeCell ref="C3:D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대여가격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문정수</cp:lastModifiedBy>
  <dcterms:created xsi:type="dcterms:W3CDTF">2019-10-10T06:12:49Z</dcterms:created>
  <dcterms:modified xsi:type="dcterms:W3CDTF">2021-07-12T00:04:50Z</dcterms:modified>
</cp:coreProperties>
</file>