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smoon\Desktop\★2021_ITQ\★ITQ 문제\7월 기출문제\107_엑셀\모범정답\"/>
    </mc:Choice>
  </mc:AlternateContent>
  <bookViews>
    <workbookView xWindow="-120" yWindow="-120" windowWidth="29040" windowHeight="15840"/>
  </bookViews>
  <sheets>
    <sheet name="제1작업" sheetId="11" r:id="rId1"/>
    <sheet name="제2작업" sheetId="2" r:id="rId2"/>
    <sheet name="제3작업" sheetId="3" r:id="rId3"/>
    <sheet name="제4작업" sheetId="15" r:id="rId4"/>
  </sheets>
  <definedNames>
    <definedName name="_xlnm._FilterDatabase" localSheetId="1" hidden="1">제2작업!$B$2:$H$10</definedName>
    <definedName name="모집인원">제1작업!$E$5:$E$12</definedName>
  </definedNames>
  <calcPr calcId="162913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" i="11" l="1"/>
  <c r="I6" i="11"/>
  <c r="I7" i="11"/>
  <c r="I8" i="11"/>
  <c r="I9" i="11"/>
  <c r="I10" i="11"/>
  <c r="I11" i="11"/>
  <c r="I12" i="11"/>
  <c r="E13" i="11"/>
  <c r="J14" i="11"/>
  <c r="E14" i="11"/>
  <c r="J13" i="11"/>
  <c r="J7" i="11"/>
  <c r="J9" i="11"/>
  <c r="J11" i="11"/>
  <c r="J10" i="11"/>
  <c r="J12" i="11"/>
  <c r="J6" i="11"/>
  <c r="J8" i="11"/>
  <c r="J5" i="11"/>
</calcChain>
</file>

<file path=xl/sharedStrings.xml><?xml version="1.0" encoding="utf-8"?>
<sst xmlns="http://schemas.openxmlformats.org/spreadsheetml/2006/main" count="115" uniqueCount="53">
  <si>
    <t>총합계</t>
  </si>
  <si>
    <t>**</t>
  </si>
  <si>
    <t>ㄷ</t>
    <phoneticPr fontId="2" type="noConversion"/>
  </si>
  <si>
    <t>대학코드</t>
  </si>
  <si>
    <t>대학명</t>
  </si>
  <si>
    <t>전형명</t>
    <phoneticPr fontId="4" type="noConversion"/>
  </si>
  <si>
    <t>모집인원</t>
  </si>
  <si>
    <t>지원자</t>
  </si>
  <si>
    <t>비고</t>
  </si>
  <si>
    <t>학업우수자</t>
  </si>
  <si>
    <t>일반전형</t>
  </si>
  <si>
    <t>진영대</t>
    <phoneticPr fontId="4" type="noConversion"/>
  </si>
  <si>
    <t>건영대</t>
    <phoneticPr fontId="4" type="noConversion"/>
  </si>
  <si>
    <t>최대 모집인원</t>
    <phoneticPr fontId="4" type="noConversion"/>
  </si>
  <si>
    <t>순위</t>
    <phoneticPr fontId="2" type="noConversion"/>
  </si>
  <si>
    <t>중희대</t>
  </si>
  <si>
    <t>중희대</t>
    <phoneticPr fontId="4" type="noConversion"/>
  </si>
  <si>
    <t>한진대</t>
    <phoneticPr fontId="4" type="noConversion"/>
  </si>
  <si>
    <t>성일대</t>
    <phoneticPr fontId="2" type="noConversion"/>
  </si>
  <si>
    <t>세호대</t>
    <phoneticPr fontId="2" type="noConversion"/>
  </si>
  <si>
    <t>수일여대</t>
    <phoneticPr fontId="4" type="noConversion"/>
  </si>
  <si>
    <t>2021년
경쟁률</t>
    <phoneticPr fontId="4" type="noConversion"/>
  </si>
  <si>
    <t>2022년
경쟁률</t>
    <phoneticPr fontId="4" type="noConversion"/>
  </si>
  <si>
    <t>학업우수자</t>
    <phoneticPr fontId="2" type="noConversion"/>
  </si>
  <si>
    <t>&gt;=10000</t>
    <phoneticPr fontId="2" type="noConversion"/>
  </si>
  <si>
    <t>개수 : 대학명</t>
  </si>
  <si>
    <t>전형명</t>
  </si>
  <si>
    <t>201-300</t>
  </si>
  <si>
    <t>301-400</t>
  </si>
  <si>
    <t>401-500</t>
  </si>
  <si>
    <t>501-600</t>
  </si>
  <si>
    <t>평균 : 2022년 경쟁률</t>
  </si>
  <si>
    <t>서인대</t>
    <phoneticPr fontId="4" type="noConversion"/>
  </si>
  <si>
    <t>J-241</t>
  </si>
  <si>
    <t>J-241</t>
    <phoneticPr fontId="4" type="noConversion"/>
  </si>
  <si>
    <t>H-514</t>
  </si>
  <si>
    <t>H-514</t>
    <phoneticPr fontId="4" type="noConversion"/>
  </si>
  <si>
    <t>A-248</t>
  </si>
  <si>
    <t>A-248</t>
    <phoneticPr fontId="4" type="noConversion"/>
  </si>
  <si>
    <t>S-197</t>
  </si>
  <si>
    <t>S-197</t>
    <phoneticPr fontId="4" type="noConversion"/>
  </si>
  <si>
    <t>C-164</t>
  </si>
  <si>
    <t>C-164</t>
    <phoneticPr fontId="4" type="noConversion"/>
  </si>
  <si>
    <t>K-318</t>
  </si>
  <si>
    <t>K-318</t>
    <phoneticPr fontId="4" type="noConversion"/>
  </si>
  <si>
    <t>Y-845</t>
  </si>
  <si>
    <t>Y-845</t>
    <phoneticPr fontId="4" type="noConversion"/>
  </si>
  <si>
    <t>Z-167</t>
  </si>
  <si>
    <t>Z-167</t>
    <phoneticPr fontId="4" type="noConversion"/>
  </si>
  <si>
    <t>특기자</t>
  </si>
  <si>
    <t>특기자</t>
    <phoneticPr fontId="2" type="noConversion"/>
  </si>
  <si>
    <t>지원자가 10,000명 이상인 대학의 수</t>
    <phoneticPr fontId="4" type="noConversion"/>
  </si>
  <si>
    <t>학업우수자 2022년 경쟁률의 평균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</si>
</sst>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1" formatCode="_-* #,##0_-;\-* #,##0_-;_-* &quot;-&quot;_-;_-@_-"/>
    <numFmt numFmtId="178" formatCode="?,??0&quot;개&quot;"/>
    <numFmt numFmtId="179" formatCode="#,##0&quot;명&quot;"/>
    <numFmt numFmtId="180" formatCode="General&quot;개&quot;&quot;월&quot;"/>
    <numFmt numFmtId="181" formatCode="0_);[Red]\(0\)"/>
    <numFmt numFmtId="182" formatCode="0.00_);[Red]\(0.00\)"/>
  </numFmts>
  <fonts count="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굴림"/>
      <family val="3"/>
      <charset val="129"/>
    </font>
    <font>
      <sz val="8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 diagonalUp="1" diagonalDown="1">
      <left style="thin">
        <color indexed="64"/>
      </left>
      <right style="thin">
        <color indexed="64"/>
      </right>
      <top/>
      <bottom style="medium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medium">
        <color indexed="64"/>
      </top>
      <bottom/>
      <diagonal style="thin">
        <color indexed="64"/>
      </diagonal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69">
    <xf numFmtId="0" fontId="0" fillId="0" borderId="0" xfId="0">
      <alignment vertical="center"/>
    </xf>
    <xf numFmtId="0" fontId="3" fillId="0" borderId="0" xfId="0" applyFont="1">
      <alignment vertical="center"/>
    </xf>
    <xf numFmtId="0" fontId="0" fillId="0" borderId="0" xfId="0" pivotButton="1" applyAlignment="1">
      <alignment horizontal="center" vertical="center"/>
    </xf>
    <xf numFmtId="178" fontId="3" fillId="0" borderId="0" xfId="0" applyNumberFormat="1" applyFo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179" fontId="0" fillId="0" borderId="0" xfId="0" applyNumberForma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82" fontId="3" fillId="0" borderId="2" xfId="1" applyNumberFormat="1" applyFont="1" applyBorder="1" applyAlignment="1">
      <alignment horizontal="right" vertical="center"/>
    </xf>
    <xf numFmtId="182" fontId="3" fillId="0" borderId="2" xfId="2" applyNumberFormat="1" applyFont="1" applyBorder="1" applyAlignment="1">
      <alignment horizontal="right" vertical="center"/>
    </xf>
    <xf numFmtId="0" fontId="3" fillId="0" borderId="4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82" fontId="3" fillId="0" borderId="1" xfId="1" applyNumberFormat="1" applyFont="1" applyBorder="1" applyAlignment="1">
      <alignment horizontal="right" vertical="center"/>
    </xf>
    <xf numFmtId="182" fontId="3" fillId="0" borderId="1" xfId="2" applyNumberFormat="1" applyFont="1" applyBorder="1" applyAlignment="1">
      <alignment horizontal="right" vertical="center"/>
    </xf>
    <xf numFmtId="0" fontId="3" fillId="0" borderId="1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182" fontId="3" fillId="0" borderId="9" xfId="1" applyNumberFormat="1" applyFont="1" applyBorder="1" applyAlignment="1">
      <alignment horizontal="right" vertical="center"/>
    </xf>
    <xf numFmtId="182" fontId="3" fillId="0" borderId="9" xfId="2" applyNumberFormat="1" applyFont="1" applyBorder="1" applyAlignment="1">
      <alignment horizontal="right" vertical="center"/>
    </xf>
    <xf numFmtId="180" fontId="3" fillId="0" borderId="0" xfId="0" applyNumberFormat="1" applyFont="1" applyAlignment="1">
      <alignment horizontal="center" vertical="center"/>
    </xf>
    <xf numFmtId="179" fontId="3" fillId="0" borderId="2" xfId="1" applyNumberFormat="1" applyFont="1" applyBorder="1" applyAlignment="1">
      <alignment horizontal="right" vertical="center"/>
    </xf>
    <xf numFmtId="181" fontId="3" fillId="0" borderId="2" xfId="1" applyNumberFormat="1" applyFont="1" applyBorder="1" applyAlignment="1">
      <alignment horizontal="right" vertical="center"/>
    </xf>
    <xf numFmtId="0" fontId="3" fillId="0" borderId="3" xfId="0" applyFont="1" applyBorder="1" applyAlignment="1">
      <alignment horizontal="center" vertical="center"/>
    </xf>
    <xf numFmtId="179" fontId="3" fillId="0" borderId="1" xfId="1" applyNumberFormat="1" applyFont="1" applyBorder="1" applyAlignment="1">
      <alignment horizontal="right" vertical="center"/>
    </xf>
    <xf numFmtId="181" fontId="3" fillId="0" borderId="1" xfId="1" applyNumberFormat="1" applyFont="1" applyBorder="1" applyAlignment="1">
      <alignment horizontal="right" vertical="center"/>
    </xf>
    <xf numFmtId="0" fontId="3" fillId="0" borderId="5" xfId="0" applyFont="1" applyBorder="1" applyAlignment="1">
      <alignment horizontal="center" vertical="center"/>
    </xf>
    <xf numFmtId="179" fontId="3" fillId="0" borderId="9" xfId="1" applyNumberFormat="1" applyFont="1" applyBorder="1" applyAlignment="1">
      <alignment horizontal="right" vertical="center"/>
    </xf>
    <xf numFmtId="181" fontId="3" fillId="0" borderId="9" xfId="1" applyNumberFormat="1" applyFont="1" applyBorder="1" applyAlignment="1">
      <alignment horizontal="right" vertical="center"/>
    </xf>
    <xf numFmtId="0" fontId="3" fillId="0" borderId="19" xfId="0" applyFont="1" applyBorder="1" applyAlignment="1">
      <alignment horizontal="center" vertical="center"/>
    </xf>
    <xf numFmtId="0" fontId="3" fillId="0" borderId="2" xfId="1" applyNumberFormat="1" applyFont="1" applyBorder="1" applyAlignment="1">
      <alignment horizontal="right" vertical="center"/>
    </xf>
    <xf numFmtId="0" fontId="3" fillId="0" borderId="3" xfId="2" applyNumberFormat="1" applyFont="1" applyFill="1" applyBorder="1" applyAlignment="1">
      <alignment horizontal="right" vertical="center"/>
    </xf>
    <xf numFmtId="0" fontId="3" fillId="0" borderId="7" xfId="0" applyFont="1" applyBorder="1" applyAlignment="1">
      <alignment horizontal="right" vertical="center"/>
    </xf>
    <xf numFmtId="0" fontId="3" fillId="0" borderId="28" xfId="0" applyFont="1" applyFill="1" applyBorder="1" applyAlignment="1">
      <alignment horizontal="center" vertical="center"/>
    </xf>
    <xf numFmtId="0" fontId="3" fillId="0" borderId="29" xfId="0" applyFont="1" applyFill="1" applyBorder="1" applyAlignment="1">
      <alignment horizontal="center" vertical="center"/>
    </xf>
    <xf numFmtId="0" fontId="3" fillId="0" borderId="29" xfId="0" applyFont="1" applyFill="1" applyBorder="1" applyAlignment="1">
      <alignment horizontal="center" vertical="center" wrapText="1"/>
    </xf>
    <xf numFmtId="0" fontId="3" fillId="0" borderId="30" xfId="0" applyFont="1" applyFill="1" applyBorder="1" applyAlignment="1">
      <alignment horizontal="center" vertical="center" wrapText="1"/>
    </xf>
    <xf numFmtId="0" fontId="3" fillId="0" borderId="22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179" fontId="3" fillId="0" borderId="2" xfId="1" applyNumberFormat="1" applyFont="1" applyFill="1" applyBorder="1" applyAlignment="1">
      <alignment horizontal="right" vertical="center"/>
    </xf>
    <xf numFmtId="182" fontId="3" fillId="0" borderId="24" xfId="1" applyNumberFormat="1" applyFont="1" applyFill="1" applyBorder="1" applyAlignment="1">
      <alignment horizontal="right" vertical="center"/>
    </xf>
    <xf numFmtId="0" fontId="3" fillId="0" borderId="10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79" fontId="3" fillId="0" borderId="1" xfId="1" applyNumberFormat="1" applyFont="1" applyFill="1" applyBorder="1" applyAlignment="1">
      <alignment horizontal="right" vertical="center"/>
    </xf>
    <xf numFmtId="182" fontId="3" fillId="0" borderId="11" xfId="1" applyNumberFormat="1" applyFont="1" applyFill="1" applyBorder="1" applyAlignment="1">
      <alignment horizontal="right" vertical="center"/>
    </xf>
    <xf numFmtId="0" fontId="3" fillId="0" borderId="16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179" fontId="3" fillId="0" borderId="9" xfId="1" applyNumberFormat="1" applyFont="1" applyFill="1" applyBorder="1" applyAlignment="1">
      <alignment horizontal="right" vertical="center"/>
    </xf>
    <xf numFmtId="182" fontId="3" fillId="0" borderId="12" xfId="1" applyNumberFormat="1" applyFont="1" applyFill="1" applyBorder="1" applyAlignment="1">
      <alignment horizontal="right" vertical="center"/>
    </xf>
    <xf numFmtId="1" fontId="3" fillId="0" borderId="6" xfId="0" applyNumberFormat="1" applyFont="1" applyBorder="1" applyAlignment="1">
      <alignment horizontal="right" vertical="center"/>
    </xf>
    <xf numFmtId="41" fontId="0" fillId="0" borderId="0" xfId="0" applyNumberFormat="1" applyAlignment="1">
      <alignment horizontal="center" vertical="center"/>
    </xf>
    <xf numFmtId="0" fontId="3" fillId="2" borderId="29" xfId="0" applyFont="1" applyFill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2" borderId="29" xfId="0" applyFont="1" applyFill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15">
    <dxf>
      <alignment horizontal="center"/>
    </dxf>
    <dxf>
      <numFmt numFmtId="33" formatCode="_-* #,##0_-;\-* #,##0_-;_-* &quot;-&quot;_-;_-@_-"/>
    </dxf>
    <dxf>
      <alignment horizontal="general"/>
    </dxf>
    <dxf>
      <numFmt numFmtId="33" formatCode="_-* #,##0_-;\-* #,##0_-;_-* &quot;-&quot;_-;_-@_-"/>
    </dxf>
    <dxf>
      <alignment horizont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numFmt numFmtId="182" formatCode="0.00_);[Red]\(0.00\)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numFmt numFmtId="179" formatCode="#,##0&quot;명&quot;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굴림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굴림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굴림"/>
        <scheme val="none"/>
      </font>
    </dxf>
    <dxf>
      <border outline="0"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굴림"/>
        <scheme val="none"/>
      </font>
    </dxf>
    <dxf>
      <font>
        <b/>
        <i val="0"/>
        <color rgb="FF0070C0"/>
      </font>
    </dxf>
    <dxf>
      <font>
        <b/>
        <i val="0"/>
        <color rgb="FF0070C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chartsheet" Target="chartsheets/sheet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microsoft.com/office/2011/relationships/chartColorStyle" Target="colors1.xml"/><Relationship Id="rId1" Type="http://schemas.microsoft.com/office/2011/relationships/chartStyle" Target="style1.xml"/><Relationship Id="rId4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ysClr val="windowText" lastClr="000000"/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r>
              <a:rPr lang="ko-KR" altLang="en-US" sz="2000" b="1"/>
              <a:t>학업우수자 및 일반전형 </a:t>
            </a:r>
            <a:r>
              <a:rPr lang="en-US" altLang="ko-KR" sz="2000" b="1"/>
              <a:t>2022</a:t>
            </a:r>
            <a:r>
              <a:rPr lang="ko-KR" altLang="en-US" sz="2000" b="1"/>
              <a:t>년 경쟁률</a:t>
            </a:r>
            <a:endParaRPr lang="ko-KR" sz="2000" b="1"/>
          </a:p>
        </c:rich>
      </c:tx>
      <c:layout/>
      <c:overlay val="0"/>
      <c:spPr>
        <a:solidFill>
          <a:sysClr val="window" lastClr="FFFFFF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ysClr val="windowText" lastClr="000000"/>
              </a:solidFill>
              <a:latin typeface="굴림" panose="020B0600000101010101" pitchFamily="50" charset="-127"/>
              <a:ea typeface="굴림" panose="020B0600000101010101" pitchFamily="50" charset="-127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2022년 경쟁률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(제1작업!$C$5:$C$6,제1작업!$C$8:$C$10,제1작업!$C$12)</c:f>
              <c:strCache>
                <c:ptCount val="6"/>
                <c:pt idx="0">
                  <c:v>중희대</c:v>
                </c:pt>
                <c:pt idx="1">
                  <c:v>한진대</c:v>
                </c:pt>
                <c:pt idx="2">
                  <c:v>서인대</c:v>
                </c:pt>
                <c:pt idx="3">
                  <c:v>세호대</c:v>
                </c:pt>
                <c:pt idx="4">
                  <c:v>성일대</c:v>
                </c:pt>
                <c:pt idx="5">
                  <c:v>진영대</c:v>
                </c:pt>
              </c:strCache>
            </c:strRef>
          </c:cat>
          <c:val>
            <c:numRef>
              <c:f>(제1작업!$G$5:$G$6,제1작업!$G$8:$G$10,제1작업!$G$12)</c:f>
              <c:numCache>
                <c:formatCode>0.00_);[Red]\(0.00\)</c:formatCode>
                <c:ptCount val="6"/>
                <c:pt idx="0">
                  <c:v>26.21</c:v>
                </c:pt>
                <c:pt idx="1">
                  <c:v>14.36</c:v>
                </c:pt>
                <c:pt idx="2">
                  <c:v>28.55</c:v>
                </c:pt>
                <c:pt idx="3">
                  <c:v>22.75</c:v>
                </c:pt>
                <c:pt idx="4">
                  <c:v>17.899999999999999</c:v>
                </c:pt>
                <c:pt idx="5">
                  <c:v>24.06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3D-46A1-9058-D78451916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664036896"/>
        <c:axId val="664042304"/>
      </c:barChart>
      <c:lineChart>
        <c:grouping val="standard"/>
        <c:varyColors val="0"/>
        <c:ser>
          <c:idx val="0"/>
          <c:order val="0"/>
          <c:tx>
            <c:strRef>
              <c:f>제1작업!$E$4</c:f>
              <c:strCache>
                <c:ptCount val="1"/>
                <c:pt idx="0">
                  <c:v>모집인원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3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263D-46A1-9058-D784519165F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굴림" panose="020B0600000101010101" pitchFamily="50" charset="-127"/>
                    <a:ea typeface="굴림" panose="020B0600000101010101" pitchFamily="50" charset="-127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(제1작업!$C$5:$C$6,제1작업!$C$8:$C$10,제1작업!$C$12)</c:f>
              <c:strCache>
                <c:ptCount val="6"/>
                <c:pt idx="0">
                  <c:v>중희대</c:v>
                </c:pt>
                <c:pt idx="1">
                  <c:v>한진대</c:v>
                </c:pt>
                <c:pt idx="2">
                  <c:v>서인대</c:v>
                </c:pt>
                <c:pt idx="3">
                  <c:v>세호대</c:v>
                </c:pt>
                <c:pt idx="4">
                  <c:v>성일대</c:v>
                </c:pt>
                <c:pt idx="5">
                  <c:v>진영대</c:v>
                </c:pt>
              </c:strCache>
            </c:strRef>
          </c:cat>
          <c:val>
            <c:numRef>
              <c:f>(제1작업!$E$5:$E$6,제1작업!$E$8:$E$10,제1작업!$E$12)</c:f>
              <c:numCache>
                <c:formatCode>#,##0"명"</c:formatCode>
                <c:ptCount val="6"/>
                <c:pt idx="0">
                  <c:v>260</c:v>
                </c:pt>
                <c:pt idx="1">
                  <c:v>230</c:v>
                </c:pt>
                <c:pt idx="2">
                  <c:v>354</c:v>
                </c:pt>
                <c:pt idx="3">
                  <c:v>468</c:v>
                </c:pt>
                <c:pt idx="4">
                  <c:v>410</c:v>
                </c:pt>
                <c:pt idx="5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3D-46A1-9058-D78451916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3467408"/>
        <c:axId val="673469904"/>
      </c:lineChart>
      <c:catAx>
        <c:axId val="664036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endParaRPr lang="ko-KR"/>
          </a:p>
        </c:txPr>
        <c:crossAx val="664042304"/>
        <c:crosses val="autoZero"/>
        <c:auto val="1"/>
        <c:lblAlgn val="ctr"/>
        <c:lblOffset val="100"/>
        <c:noMultiLvlLbl val="0"/>
      </c:catAx>
      <c:valAx>
        <c:axId val="66404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prstDash val="dash"/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endParaRPr lang="ko-KR"/>
          </a:p>
        </c:txPr>
        <c:crossAx val="664036896"/>
        <c:crosses val="autoZero"/>
        <c:crossBetween val="between"/>
      </c:valAx>
      <c:valAx>
        <c:axId val="673469904"/>
        <c:scaling>
          <c:orientation val="minMax"/>
        </c:scaling>
        <c:delete val="0"/>
        <c:axPos val="r"/>
        <c:numFmt formatCode="#,##0&quot;명&quot;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endParaRPr lang="ko-KR"/>
          </a:p>
        </c:txPr>
        <c:crossAx val="673467408"/>
        <c:crosses val="max"/>
        <c:crossBetween val="between"/>
        <c:majorUnit val="100"/>
      </c:valAx>
      <c:catAx>
        <c:axId val="6734674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73469904"/>
        <c:crosses val="autoZero"/>
        <c:auto val="1"/>
        <c:lblAlgn val="ctr"/>
        <c:lblOffset val="100"/>
        <c:noMultiLvlLbl val="0"/>
      </c:catAx>
      <c:spPr>
        <a:solidFill>
          <a:sysClr val="window" lastClr="FFFFFF"/>
        </a:soli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굴림" panose="020B0600000101010101" pitchFamily="50" charset="-127"/>
              <a:ea typeface="굴림" panose="020B0600000101010101" pitchFamily="50" charset="-127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blipFill>
      <a:blip xmlns:r="http://schemas.openxmlformats.org/officeDocument/2006/relationships" r:embed="rId3"/>
      <a:tile tx="0" ty="0" sx="100000" sy="100000" flip="none" algn="tl"/>
    </a:blip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굴림" panose="020B0600000101010101" pitchFamily="50" charset="-127"/>
          <a:ea typeface="굴림" panose="020B0600000101010101" pitchFamily="50" charset="-127"/>
        </a:defRPr>
      </a:pPr>
      <a:endParaRPr lang="ko-KR"/>
    </a:p>
  </c:txPr>
  <c:userShapes r:id="rId4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0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102649</xdr:rowOff>
    </xdr:from>
    <xdr:to>
      <xdr:col>6</xdr:col>
      <xdr:colOff>513936</xdr:colOff>
      <xdr:row>2</xdr:row>
      <xdr:rowOff>193426</xdr:rowOff>
    </xdr:to>
    <xdr:sp macro="" textlink="">
      <xdr:nvSpPr>
        <xdr:cNvPr id="6" name="사각형: 잘린 위쪽 모서리 1">
          <a:extLst>
            <a:ext uri="{FF2B5EF4-FFF2-40B4-BE49-F238E27FC236}">
              <a16:creationId xmlns:a16="http://schemas.microsoft.com/office/drawing/2014/main" id="{50C191BF-CC3D-4895-BF80-AD7602B6FE70}"/>
            </a:ext>
          </a:extLst>
        </xdr:cNvPr>
        <xdr:cNvSpPr/>
      </xdr:nvSpPr>
      <xdr:spPr>
        <a:xfrm>
          <a:off x="124239" y="102649"/>
          <a:ext cx="5210175" cy="670560"/>
        </a:xfrm>
        <a:prstGeom prst="snip1Rect">
          <a:avLst/>
        </a:prstGeom>
        <a:solidFill>
          <a:srgbClr val="FFFF00"/>
        </a:solidFill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2400" b="1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</a:rPr>
            <a:t>2022</a:t>
          </a:r>
          <a:r>
            <a:rPr lang="ko-KR" altLang="en-US" sz="2400" b="1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</a:rPr>
            <a:t>학년도 대학 수시 경쟁률</a:t>
          </a:r>
        </a:p>
      </xdr:txBody>
    </xdr:sp>
    <xdr:clientData/>
  </xdr:twoCellAnchor>
  <xdr:twoCellAnchor>
    <xdr:from>
      <xdr:col>6</xdr:col>
      <xdr:colOff>866362</xdr:colOff>
      <xdr:row>0</xdr:row>
      <xdr:rowOff>91107</xdr:rowOff>
    </xdr:from>
    <xdr:to>
      <xdr:col>9</xdr:col>
      <xdr:colOff>857665</xdr:colOff>
      <xdr:row>2</xdr:row>
      <xdr:rowOff>204968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576ABA13-8493-4CFF-AD8C-D05E563FE1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86840" y="91107"/>
          <a:ext cx="2600325" cy="69364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89330" cy="6048866"/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F60AC7E8-0460-4A58-BE4C-E4656DF818E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0.67952</cdr:x>
      <cdr:y>0.11686</cdr:y>
    </cdr:from>
    <cdr:to>
      <cdr:x>0.76882</cdr:x>
      <cdr:y>0.16139</cdr:y>
    </cdr:to>
    <cdr:sp macro="" textlink="">
      <cdr:nvSpPr>
        <cdr:cNvPr id="2" name="모서리가 둥근 사각형 설명선 1">
          <a:extLst xmlns:a="http://schemas.openxmlformats.org/drawingml/2006/main">
            <a:ext uri="{FF2B5EF4-FFF2-40B4-BE49-F238E27FC236}">
              <a16:creationId xmlns:a16="http://schemas.microsoft.com/office/drawing/2014/main" id="{24B7331A-AD0E-4452-8E7F-FA1804AF989D}"/>
            </a:ext>
          </a:extLst>
        </cdr:cNvPr>
        <cdr:cNvSpPr/>
      </cdr:nvSpPr>
      <cdr:spPr>
        <a:xfrm xmlns:a="http://schemas.openxmlformats.org/drawingml/2006/main">
          <a:off x="6321424" y="709613"/>
          <a:ext cx="830735" cy="270383"/>
        </a:xfrm>
        <a:prstGeom xmlns:a="http://schemas.openxmlformats.org/drawingml/2006/main" prst="wedgeRoundRectCallout">
          <a:avLst>
            <a:gd name="adj1" fmla="val -108105"/>
            <a:gd name="adj2" fmla="val 40503"/>
            <a:gd name="adj3" fmla="val 16667"/>
          </a:avLst>
        </a:prstGeom>
        <a:solidFill xmlns:a="http://schemas.openxmlformats.org/drawingml/2006/main">
          <a:sysClr val="window" lastClr="FFFFFF"/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anchor="ctr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ko-KR" altLang="en-US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</a:rPr>
            <a:t>최대인원</a:t>
          </a:r>
          <a:endParaRPr lang="ko-KR">
            <a:solidFill>
              <a:schemeClr val="tx1"/>
            </a:solidFill>
            <a:latin typeface="굴림" panose="020B0600000101010101" pitchFamily="50" charset="-127"/>
            <a:ea typeface="굴림" panose="020B0600000101010101" pitchFamily="50" charset="-127"/>
          </a:endParaRP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선경" refreshedDate="44355.371357638891" createdVersion="7" refreshedVersion="7" minRefreshableVersion="3" recordCount="8">
  <cacheSource type="worksheet">
    <worksheetSource ref="B4:H12" sheet="제1작업"/>
  </cacheSource>
  <cacheFields count="7">
    <cacheField name="대학코드" numFmtId="0">
      <sharedItems/>
    </cacheField>
    <cacheField name="대학명" numFmtId="0">
      <sharedItems/>
    </cacheField>
    <cacheField name="전형명" numFmtId="0">
      <sharedItems count="3">
        <s v="학업우수자"/>
        <s v="일반학생"/>
        <s v="일반전형"/>
      </sharedItems>
    </cacheField>
    <cacheField name="모집인원" numFmtId="179">
      <sharedItems containsSemiMixedTypes="0" containsString="0" containsNumber="1" containsInteger="1" minValue="230" maxValue="590" count="8">
        <n v="260"/>
        <n v="230"/>
        <n v="352"/>
        <n v="354"/>
        <n v="468"/>
        <n v="410"/>
        <n v="590"/>
        <n v="300"/>
      </sharedItems>
      <fieldGroup base="3">
        <rangePr autoStart="0" startNum="1" endNum="590" groupInterval="100"/>
        <groupItems count="8">
          <s v="&lt;1"/>
          <s v="1-100"/>
          <s v="101-200"/>
          <s v="201-300"/>
          <s v="301-400"/>
          <s v="401-500"/>
          <s v="501-600"/>
          <s v="&gt;601"/>
        </groupItems>
      </fieldGroup>
    </cacheField>
    <cacheField name="지원자" numFmtId="179">
      <sharedItems containsSemiMixedTypes="0" containsString="0" containsNumber="1" containsInteger="1" minValue="3305" maxValue="10648"/>
    </cacheField>
    <cacheField name="2022년_x000a_경쟁률" numFmtId="182">
      <sharedItems containsSemiMixedTypes="0" containsString="0" containsNumber="1" minValue="14.36" maxValue="28.55"/>
    </cacheField>
    <cacheField name="2021년_x000a_경쟁률" numFmtId="182">
      <sharedItems containsSemiMixedTypes="0" containsString="0" containsNumber="1" minValue="16.600000000000001" maxValue="40.5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">
  <r>
    <s v="JS-01"/>
    <s v="중희대"/>
    <x v="0"/>
    <x v="0"/>
    <n v="6815"/>
    <n v="26.21"/>
    <n v="23.95"/>
  </r>
  <r>
    <s v="HK-01"/>
    <s v="한진대"/>
    <x v="0"/>
    <x v="1"/>
    <n v="3305"/>
    <n v="14.36"/>
    <n v="28.51"/>
  </r>
  <r>
    <s v="SA-01"/>
    <s v="수일여대"/>
    <x v="1"/>
    <x v="2"/>
    <n v="6012"/>
    <n v="17.079999999999998"/>
    <n v="16.600000000000001"/>
  </r>
  <r>
    <s v="SH-01"/>
    <s v="서일대"/>
    <x v="2"/>
    <x v="3"/>
    <n v="10105"/>
    <n v="28.55"/>
    <n v="40.57"/>
  </r>
  <r>
    <s v="SJ-01"/>
    <s v="세호대"/>
    <x v="2"/>
    <x v="4"/>
    <n v="10648"/>
    <n v="22.75"/>
    <n v="26.37"/>
  </r>
  <r>
    <s v="SK-01"/>
    <s v="성일대"/>
    <x v="0"/>
    <x v="5"/>
    <n v="7337"/>
    <n v="17.899999999999999"/>
    <n v="16.71"/>
  </r>
  <r>
    <s v="KY-01"/>
    <s v="건영대"/>
    <x v="1"/>
    <x v="6"/>
    <n v="8915"/>
    <n v="15.11"/>
    <n v="22.87"/>
  </r>
  <r>
    <s v="ZY-01"/>
    <s v="진영대"/>
    <x v="2"/>
    <x v="7"/>
    <n v="7218"/>
    <n v="24.06"/>
    <n v="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피벗 테이블3" cacheId="0" applyNumberFormats="0" applyBorderFormats="0" applyFontFormats="0" applyPatternFormats="0" applyAlignmentFormats="0" applyWidthHeightFormats="1" dataCaption="값" missingCaption="**" updatedVersion="7" minRefreshableVersion="3" useAutoFormatting="1" colGrandTotals="0" itemPrintTitles="1" mergeItem="1" createdVersion="7" indent="0" outline="1" outlineData="1" multipleFieldFilters="0" rowHeaderCaption="모집인원" colHeaderCaption="전형명">
  <location ref="B2:H9" firstHeaderRow="1" firstDataRow="3" firstDataCol="1"/>
  <pivotFields count="7">
    <pivotField showAll="0"/>
    <pivotField dataField="1" showAll="0"/>
    <pivotField axis="axisCol" showAll="0" sortType="descending">
      <items count="4">
        <item x="0"/>
        <item n="특기자" x="1"/>
        <item x="2"/>
        <item t="default"/>
      </items>
    </pivotField>
    <pivotField axis="axisRow" numFmtId="179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numFmtId="179" showAll="0"/>
    <pivotField dataField="1" numFmtId="182" showAll="0"/>
    <pivotField numFmtId="182" showAll="0"/>
  </pivotFields>
  <rowFields count="1">
    <field x="3"/>
  </rowFields>
  <rowItems count="5">
    <i>
      <x v="3"/>
    </i>
    <i>
      <x v="4"/>
    </i>
    <i>
      <x v="5"/>
    </i>
    <i>
      <x v="6"/>
    </i>
    <i t="grand">
      <x/>
    </i>
  </rowItems>
  <colFields count="2">
    <field x="2"/>
    <field x="-2"/>
  </colFields>
  <colItems count="6">
    <i>
      <x/>
      <x/>
    </i>
    <i r="1" i="1">
      <x v="1"/>
    </i>
    <i>
      <x v="1"/>
      <x/>
    </i>
    <i r="1" i="1">
      <x v="1"/>
    </i>
    <i>
      <x v="2"/>
      <x/>
    </i>
    <i r="1" i="1">
      <x v="1"/>
    </i>
  </colItems>
  <dataFields count="2">
    <dataField name="개수 : 대학명" fld="1" subtotal="count" baseField="0" baseItem="0"/>
    <dataField name="평균 : 2022년 경쟁률" fld="5" subtotal="average" baseField="3" baseItem="3"/>
  </dataFields>
  <formats count="5">
    <format dxfId="4">
      <pivotArea outline="0" collapsedLevelsAreSubtotals="1" fieldPosition="0"/>
    </format>
    <format dxfId="3">
      <pivotArea outline="0" collapsedLevelsAreSubtotals="1" fieldPosition="0"/>
    </format>
    <format dxfId="2">
      <pivotArea outline="0" collapsedLevelsAreSubtotals="1" fieldPosition="0"/>
    </format>
    <format dxfId="1">
      <pivotArea outline="0" collapsedLevelsAreSubtotals="1" fieldPosition="0"/>
    </format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표1" displayName="표1" ref="B18:E23" totalsRowShown="0" headerRowDxfId="12" dataDxfId="10" headerRowBorderDxfId="11" tableBorderDxfId="9">
  <autoFilter ref="B18:E23"/>
  <tableColumns count="4">
    <tableColumn id="1" name="대학명" dataDxfId="8"/>
    <tableColumn id="2" name="전형명" dataDxfId="7"/>
    <tableColumn id="3" name="지원자" dataDxfId="6" dataCellStyle="쉼표 [0]"/>
    <tableColumn id="4" name="2022년_x000a_경쟁률" dataDxfId="5" dataCellStyle="쉼표 [0]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3"/>
  <sheetViews>
    <sheetView showGridLines="0" tabSelected="1" zoomScaleNormal="100" workbookViewId="0">
      <selection activeCell="E14" sqref="E14"/>
    </sheetView>
  </sheetViews>
  <sheetFormatPr defaultColWidth="9" defaultRowHeight="13.5" x14ac:dyDescent="0.3"/>
  <cols>
    <col min="1" max="1" width="1.625" style="1" customWidth="1"/>
    <col min="2" max="2" width="10.125" style="1" customWidth="1"/>
    <col min="3" max="3" width="14.625" style="1" customWidth="1"/>
    <col min="4" max="4" width="13.625" style="1" customWidth="1"/>
    <col min="5" max="5" width="11.5" style="1" customWidth="1"/>
    <col min="6" max="6" width="11.75" style="1" customWidth="1"/>
    <col min="7" max="10" width="11.375" style="1" customWidth="1"/>
    <col min="11" max="16384" width="9" style="1"/>
  </cols>
  <sheetData>
    <row r="1" spans="2:13" ht="22.5" customHeight="1" x14ac:dyDescent="0.3"/>
    <row r="2" spans="2:13" ht="22.5" customHeight="1" x14ac:dyDescent="0.3"/>
    <row r="3" spans="2:13" ht="22.5" customHeight="1" thickBot="1" x14ac:dyDescent="0.35">
      <c r="G3" s="1" t="s">
        <v>2</v>
      </c>
    </row>
    <row r="4" spans="2:13" s="7" customFormat="1" ht="27.75" thickBot="1" x14ac:dyDescent="0.35">
      <c r="B4" s="8" t="s">
        <v>3</v>
      </c>
      <c r="C4" s="9" t="s">
        <v>4</v>
      </c>
      <c r="D4" s="9" t="s">
        <v>5</v>
      </c>
      <c r="E4" s="9" t="s">
        <v>6</v>
      </c>
      <c r="F4" s="10" t="s">
        <v>7</v>
      </c>
      <c r="G4" s="10" t="s">
        <v>22</v>
      </c>
      <c r="H4" s="10" t="s">
        <v>21</v>
      </c>
      <c r="I4" s="10" t="s">
        <v>14</v>
      </c>
      <c r="J4" s="11" t="s">
        <v>8</v>
      </c>
    </row>
    <row r="5" spans="2:13" s="7" customFormat="1" ht="21" customHeight="1" x14ac:dyDescent="0.3">
      <c r="B5" s="12" t="s">
        <v>34</v>
      </c>
      <c r="C5" s="13" t="s">
        <v>16</v>
      </c>
      <c r="D5" s="13" t="s">
        <v>9</v>
      </c>
      <c r="E5" s="25">
        <v>260</v>
      </c>
      <c r="F5" s="25">
        <v>6815</v>
      </c>
      <c r="G5" s="14">
        <v>26.21</v>
      </c>
      <c r="H5" s="15">
        <v>23.95</v>
      </c>
      <c r="I5" s="26" t="str">
        <f t="shared" ref="I5:I12" si="0">_xlfn.RANK.EQ(G5,$G$5:$G$12,0)&amp;"위"</f>
        <v>2위</v>
      </c>
      <c r="J5" s="27" t="str">
        <f t="shared" ref="J5:J12" si="1">IF(AND(G5&gt;=20,H5&gt;=20),"★★","")</f>
        <v>★★</v>
      </c>
    </row>
    <row r="6" spans="2:13" s="7" customFormat="1" ht="21" customHeight="1" x14ac:dyDescent="0.3">
      <c r="B6" s="16" t="s">
        <v>36</v>
      </c>
      <c r="C6" s="17" t="s">
        <v>17</v>
      </c>
      <c r="D6" s="17" t="s">
        <v>9</v>
      </c>
      <c r="E6" s="28">
        <v>230</v>
      </c>
      <c r="F6" s="28">
        <v>3305</v>
      </c>
      <c r="G6" s="18">
        <v>14.36</v>
      </c>
      <c r="H6" s="19">
        <v>28.51</v>
      </c>
      <c r="I6" s="29" t="str">
        <f t="shared" si="0"/>
        <v>8위</v>
      </c>
      <c r="J6" s="30" t="str">
        <f t="shared" si="1"/>
        <v/>
      </c>
    </row>
    <row r="7" spans="2:13" s="7" customFormat="1" ht="21" customHeight="1" x14ac:dyDescent="0.3">
      <c r="B7" s="16" t="s">
        <v>38</v>
      </c>
      <c r="C7" s="17" t="s">
        <v>20</v>
      </c>
      <c r="D7" s="17" t="s">
        <v>50</v>
      </c>
      <c r="E7" s="28">
        <v>352</v>
      </c>
      <c r="F7" s="28">
        <v>6012</v>
      </c>
      <c r="G7" s="18">
        <v>17.079999999999998</v>
      </c>
      <c r="H7" s="19">
        <v>16.600000000000001</v>
      </c>
      <c r="I7" s="29" t="str">
        <f t="shared" si="0"/>
        <v>6위</v>
      </c>
      <c r="J7" s="30" t="str">
        <f t="shared" si="1"/>
        <v/>
      </c>
    </row>
    <row r="8" spans="2:13" s="7" customFormat="1" ht="21" customHeight="1" x14ac:dyDescent="0.3">
      <c r="B8" s="16" t="s">
        <v>40</v>
      </c>
      <c r="C8" s="17" t="s">
        <v>32</v>
      </c>
      <c r="D8" s="17" t="s">
        <v>10</v>
      </c>
      <c r="E8" s="28">
        <v>354</v>
      </c>
      <c r="F8" s="28">
        <v>10105</v>
      </c>
      <c r="G8" s="18">
        <v>28.55</v>
      </c>
      <c r="H8" s="19">
        <v>40.57</v>
      </c>
      <c r="I8" s="29" t="str">
        <f t="shared" si="0"/>
        <v>1위</v>
      </c>
      <c r="J8" s="30" t="str">
        <f t="shared" si="1"/>
        <v>★★</v>
      </c>
    </row>
    <row r="9" spans="2:13" s="7" customFormat="1" ht="21" customHeight="1" x14ac:dyDescent="0.3">
      <c r="B9" s="16" t="s">
        <v>42</v>
      </c>
      <c r="C9" s="17" t="s">
        <v>19</v>
      </c>
      <c r="D9" s="17" t="s">
        <v>10</v>
      </c>
      <c r="E9" s="28">
        <v>468</v>
      </c>
      <c r="F9" s="28">
        <v>10648</v>
      </c>
      <c r="G9" s="18">
        <v>22.75</v>
      </c>
      <c r="H9" s="19">
        <v>26.37</v>
      </c>
      <c r="I9" s="29" t="str">
        <f t="shared" si="0"/>
        <v>4위</v>
      </c>
      <c r="J9" s="30" t="str">
        <f t="shared" si="1"/>
        <v>★★</v>
      </c>
    </row>
    <row r="10" spans="2:13" s="7" customFormat="1" ht="21" customHeight="1" x14ac:dyDescent="0.3">
      <c r="B10" s="16" t="s">
        <v>44</v>
      </c>
      <c r="C10" s="17" t="s">
        <v>18</v>
      </c>
      <c r="D10" s="17" t="s">
        <v>9</v>
      </c>
      <c r="E10" s="28">
        <v>410</v>
      </c>
      <c r="F10" s="28">
        <v>7337</v>
      </c>
      <c r="G10" s="18">
        <v>17.899999999999999</v>
      </c>
      <c r="H10" s="19">
        <v>16.71</v>
      </c>
      <c r="I10" s="29" t="str">
        <f t="shared" si="0"/>
        <v>5위</v>
      </c>
      <c r="J10" s="30" t="str">
        <f t="shared" si="1"/>
        <v/>
      </c>
    </row>
    <row r="11" spans="2:13" s="7" customFormat="1" ht="21" customHeight="1" x14ac:dyDescent="0.3">
      <c r="B11" s="16" t="s">
        <v>46</v>
      </c>
      <c r="C11" s="17" t="s">
        <v>12</v>
      </c>
      <c r="D11" s="17" t="s">
        <v>50</v>
      </c>
      <c r="E11" s="28">
        <v>590</v>
      </c>
      <c r="F11" s="28">
        <v>8915</v>
      </c>
      <c r="G11" s="18">
        <v>15.11</v>
      </c>
      <c r="H11" s="19">
        <v>22.87</v>
      </c>
      <c r="I11" s="29" t="str">
        <f t="shared" si="0"/>
        <v>7위</v>
      </c>
      <c r="J11" s="30" t="str">
        <f t="shared" si="1"/>
        <v/>
      </c>
    </row>
    <row r="12" spans="2:13" s="7" customFormat="1" ht="21" customHeight="1" thickBot="1" x14ac:dyDescent="0.35">
      <c r="B12" s="20" t="s">
        <v>48</v>
      </c>
      <c r="C12" s="21" t="s">
        <v>11</v>
      </c>
      <c r="D12" s="21" t="s">
        <v>10</v>
      </c>
      <c r="E12" s="31">
        <v>300</v>
      </c>
      <c r="F12" s="31">
        <v>7218</v>
      </c>
      <c r="G12" s="22">
        <v>24.06</v>
      </c>
      <c r="H12" s="23">
        <v>25</v>
      </c>
      <c r="I12" s="32" t="str">
        <f t="shared" si="0"/>
        <v>3위</v>
      </c>
      <c r="J12" s="33" t="str">
        <f t="shared" si="1"/>
        <v>★★</v>
      </c>
      <c r="M12" s="24"/>
    </row>
    <row r="13" spans="2:13" s="7" customFormat="1" ht="21" customHeight="1" x14ac:dyDescent="0.3">
      <c r="B13" s="58" t="s">
        <v>51</v>
      </c>
      <c r="C13" s="59"/>
      <c r="D13" s="60"/>
      <c r="E13" s="34">
        <f>COUNTIF(F5:F12,"&gt;=10000")</f>
        <v>2</v>
      </c>
      <c r="F13" s="61"/>
      <c r="G13" s="63" t="s">
        <v>13</v>
      </c>
      <c r="H13" s="59"/>
      <c r="I13" s="60"/>
      <c r="J13" s="35">
        <f>MAX(모집인원)</f>
        <v>590</v>
      </c>
    </row>
    <row r="14" spans="2:13" s="7" customFormat="1" ht="27.75" thickBot="1" x14ac:dyDescent="0.35">
      <c r="B14" s="64" t="s">
        <v>52</v>
      </c>
      <c r="C14" s="65"/>
      <c r="D14" s="66"/>
      <c r="E14" s="53">
        <f>ROUNDUP(DAVERAGE(B4:H12,6,D4:D5),0)</f>
        <v>20</v>
      </c>
      <c r="F14" s="62"/>
      <c r="G14" s="55" t="s">
        <v>4</v>
      </c>
      <c r="H14" s="56" t="s">
        <v>15</v>
      </c>
      <c r="I14" s="57" t="s">
        <v>22</v>
      </c>
      <c r="J14" s="36">
        <f>VLOOKUP(H14,C5:H12,5,0)</f>
        <v>26.21</v>
      </c>
    </row>
    <row r="20" spans="8:8" ht="31.5" customHeight="1" x14ac:dyDescent="0.3"/>
    <row r="23" spans="8:8" x14ac:dyDescent="0.3">
      <c r="H23" s="3"/>
    </row>
  </sheetData>
  <sortState ref="A5:S12">
    <sortCondition ref="A5:A12"/>
  </sortState>
  <mergeCells count="4">
    <mergeCell ref="B13:D13"/>
    <mergeCell ref="F13:F14"/>
    <mergeCell ref="G13:I13"/>
    <mergeCell ref="B14:D14"/>
  </mergeCells>
  <phoneticPr fontId="2" type="noConversion"/>
  <conditionalFormatting sqref="B5:J12">
    <cfRule type="expression" dxfId="14" priority="1">
      <formula>$E5&gt;=400</formula>
    </cfRule>
  </conditionalFormatting>
  <dataValidations count="1">
    <dataValidation type="list" allowBlank="1" showInputMessage="1" showErrorMessage="1" sqref="H14">
      <formula1>$C$5:$C$12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D34" sqref="D34"/>
    </sheetView>
  </sheetViews>
  <sheetFormatPr defaultColWidth="9" defaultRowHeight="13.5" x14ac:dyDescent="0.3"/>
  <cols>
    <col min="1" max="1" width="1.625" style="1" customWidth="1"/>
    <col min="2" max="2" width="10.125" style="1" customWidth="1"/>
    <col min="3" max="3" width="14.625" style="1" customWidth="1"/>
    <col min="4" max="4" width="13.625" style="1" customWidth="1"/>
    <col min="5" max="5" width="11.5" style="1" customWidth="1"/>
    <col min="6" max="6" width="11.75" style="1" customWidth="1"/>
    <col min="7" max="8" width="11.375" style="1" customWidth="1"/>
    <col min="9" max="16384" width="9" style="1"/>
  </cols>
  <sheetData>
    <row r="1" spans="2:8" ht="14.25" thickBot="1" x14ac:dyDescent="0.35"/>
    <row r="2" spans="2:8" ht="27.75" thickBot="1" x14ac:dyDescent="0.35">
      <c r="B2" s="8" t="s">
        <v>3</v>
      </c>
      <c r="C2" s="9" t="s">
        <v>4</v>
      </c>
      <c r="D2" s="9" t="s">
        <v>5</v>
      </c>
      <c r="E2" s="9" t="s">
        <v>6</v>
      </c>
      <c r="F2" s="10" t="s">
        <v>7</v>
      </c>
      <c r="G2" s="10" t="s">
        <v>22</v>
      </c>
      <c r="H2" s="10" t="s">
        <v>21</v>
      </c>
    </row>
    <row r="3" spans="2:8" x14ac:dyDescent="0.3">
      <c r="B3" s="12" t="s">
        <v>33</v>
      </c>
      <c r="C3" s="13" t="s">
        <v>16</v>
      </c>
      <c r="D3" s="13" t="s">
        <v>9</v>
      </c>
      <c r="E3" s="25">
        <v>260</v>
      </c>
      <c r="F3" s="25">
        <v>6815</v>
      </c>
      <c r="G3" s="14">
        <v>26.21</v>
      </c>
      <c r="H3" s="15">
        <v>23.95</v>
      </c>
    </row>
    <row r="4" spans="2:8" x14ac:dyDescent="0.3">
      <c r="B4" s="16" t="s">
        <v>35</v>
      </c>
      <c r="C4" s="17" t="s">
        <v>17</v>
      </c>
      <c r="D4" s="17" t="s">
        <v>9</v>
      </c>
      <c r="E4" s="28">
        <v>230</v>
      </c>
      <c r="F4" s="28">
        <v>3305</v>
      </c>
      <c r="G4" s="18">
        <v>14.36</v>
      </c>
      <c r="H4" s="19">
        <v>28.51</v>
      </c>
    </row>
    <row r="5" spans="2:8" x14ac:dyDescent="0.3">
      <c r="B5" s="16" t="s">
        <v>37</v>
      </c>
      <c r="C5" s="17" t="s">
        <v>20</v>
      </c>
      <c r="D5" s="17" t="s">
        <v>50</v>
      </c>
      <c r="E5" s="28">
        <v>352</v>
      </c>
      <c r="F5" s="28">
        <v>6012</v>
      </c>
      <c r="G5" s="18">
        <v>17.079999999999998</v>
      </c>
      <c r="H5" s="19">
        <v>16.600000000000001</v>
      </c>
    </row>
    <row r="6" spans="2:8" x14ac:dyDescent="0.3">
      <c r="B6" s="16" t="s">
        <v>39</v>
      </c>
      <c r="C6" s="17" t="s">
        <v>32</v>
      </c>
      <c r="D6" s="17" t="s">
        <v>10</v>
      </c>
      <c r="E6" s="28">
        <v>354</v>
      </c>
      <c r="F6" s="28">
        <v>10105</v>
      </c>
      <c r="G6" s="18">
        <v>28.55</v>
      </c>
      <c r="H6" s="19">
        <v>40.57</v>
      </c>
    </row>
    <row r="7" spans="2:8" x14ac:dyDescent="0.3">
      <c r="B7" s="16" t="s">
        <v>41</v>
      </c>
      <c r="C7" s="17" t="s">
        <v>19</v>
      </c>
      <c r="D7" s="17" t="s">
        <v>10</v>
      </c>
      <c r="E7" s="28">
        <v>468</v>
      </c>
      <c r="F7" s="28">
        <v>10648</v>
      </c>
      <c r="G7" s="18">
        <v>22.75</v>
      </c>
      <c r="H7" s="19">
        <v>26.37</v>
      </c>
    </row>
    <row r="8" spans="2:8" x14ac:dyDescent="0.3">
      <c r="B8" s="16" t="s">
        <v>43</v>
      </c>
      <c r="C8" s="17" t="s">
        <v>18</v>
      </c>
      <c r="D8" s="17" t="s">
        <v>9</v>
      </c>
      <c r="E8" s="28">
        <v>410</v>
      </c>
      <c r="F8" s="28">
        <v>7337</v>
      </c>
      <c r="G8" s="18">
        <v>17.899999999999999</v>
      </c>
      <c r="H8" s="19">
        <v>16.71</v>
      </c>
    </row>
    <row r="9" spans="2:8" x14ac:dyDescent="0.3">
      <c r="B9" s="16" t="s">
        <v>45</v>
      </c>
      <c r="C9" s="17" t="s">
        <v>12</v>
      </c>
      <c r="D9" s="17" t="s">
        <v>50</v>
      </c>
      <c r="E9" s="28">
        <v>590</v>
      </c>
      <c r="F9" s="28">
        <v>8915</v>
      </c>
      <c r="G9" s="18">
        <v>15.11</v>
      </c>
      <c r="H9" s="19">
        <v>22.87</v>
      </c>
    </row>
    <row r="10" spans="2:8" x14ac:dyDescent="0.3">
      <c r="B10" s="20" t="s">
        <v>47</v>
      </c>
      <c r="C10" s="21" t="s">
        <v>11</v>
      </c>
      <c r="D10" s="21" t="s">
        <v>10</v>
      </c>
      <c r="E10" s="31">
        <v>300</v>
      </c>
      <c r="F10" s="31">
        <v>7218</v>
      </c>
      <c r="G10" s="22">
        <v>24.06</v>
      </c>
      <c r="H10" s="23">
        <v>25</v>
      </c>
    </row>
    <row r="13" spans="2:8" ht="14.25" thickBot="1" x14ac:dyDescent="0.35"/>
    <row r="14" spans="2:8" ht="14.25" thickBot="1" x14ac:dyDescent="0.35">
      <c r="B14" s="9" t="s">
        <v>5</v>
      </c>
      <c r="C14" s="10" t="s">
        <v>7</v>
      </c>
    </row>
    <row r="15" spans="2:8" x14ac:dyDescent="0.3">
      <c r="B15" s="1" t="s">
        <v>23</v>
      </c>
    </row>
    <row r="16" spans="2:8" x14ac:dyDescent="0.3">
      <c r="C16" s="1" t="s">
        <v>24</v>
      </c>
    </row>
    <row r="18" spans="2:5" ht="27.75" thickBot="1" x14ac:dyDescent="0.35">
      <c r="B18" s="37" t="s">
        <v>4</v>
      </c>
      <c r="C18" s="38" t="s">
        <v>5</v>
      </c>
      <c r="D18" s="39" t="s">
        <v>7</v>
      </c>
      <c r="E18" s="40" t="s">
        <v>22</v>
      </c>
    </row>
    <row r="19" spans="2:5" x14ac:dyDescent="0.3">
      <c r="B19" s="41" t="s">
        <v>16</v>
      </c>
      <c r="C19" s="42" t="s">
        <v>9</v>
      </c>
      <c r="D19" s="43">
        <v>6815</v>
      </c>
      <c r="E19" s="44">
        <v>26.21</v>
      </c>
    </row>
    <row r="20" spans="2:5" x14ac:dyDescent="0.3">
      <c r="B20" s="45" t="s">
        <v>17</v>
      </c>
      <c r="C20" s="46" t="s">
        <v>9</v>
      </c>
      <c r="D20" s="47">
        <v>3305</v>
      </c>
      <c r="E20" s="48">
        <v>14.36</v>
      </c>
    </row>
    <row r="21" spans="2:5" x14ac:dyDescent="0.3">
      <c r="B21" s="45" t="s">
        <v>32</v>
      </c>
      <c r="C21" s="46" t="s">
        <v>10</v>
      </c>
      <c r="D21" s="47">
        <v>10105</v>
      </c>
      <c r="E21" s="48">
        <v>28.55</v>
      </c>
    </row>
    <row r="22" spans="2:5" x14ac:dyDescent="0.3">
      <c r="B22" s="45" t="s">
        <v>19</v>
      </c>
      <c r="C22" s="46" t="s">
        <v>10</v>
      </c>
      <c r="D22" s="47">
        <v>10648</v>
      </c>
      <c r="E22" s="48">
        <v>22.75</v>
      </c>
    </row>
    <row r="23" spans="2:5" x14ac:dyDescent="0.3">
      <c r="B23" s="49" t="s">
        <v>18</v>
      </c>
      <c r="C23" s="50" t="s">
        <v>9</v>
      </c>
      <c r="D23" s="51">
        <v>7337</v>
      </c>
      <c r="E23" s="52">
        <v>17.899999999999999</v>
      </c>
    </row>
  </sheetData>
  <phoneticPr fontId="2" type="noConversion"/>
  <conditionalFormatting sqref="B3:H10">
    <cfRule type="expression" dxfId="13" priority="1">
      <formula>$E3&gt;=400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9"/>
  <sheetViews>
    <sheetView workbookViewId="0">
      <selection activeCell="N26" sqref="N26"/>
    </sheetView>
  </sheetViews>
  <sheetFormatPr defaultColWidth="9" defaultRowHeight="13.5" x14ac:dyDescent="0.3"/>
  <cols>
    <col min="1" max="1" width="1.625" style="1" customWidth="1"/>
    <col min="2" max="2" width="13.25" style="1" bestFit="1" customWidth="1"/>
    <col min="3" max="3" width="13.125" style="1" bestFit="1" customWidth="1"/>
    <col min="4" max="4" width="20.875" style="1" bestFit="1" customWidth="1"/>
    <col min="5" max="5" width="13.125" style="1" bestFit="1" customWidth="1"/>
    <col min="6" max="6" width="20.875" style="1" bestFit="1" customWidth="1"/>
    <col min="7" max="7" width="13.125" style="1" bestFit="1" customWidth="1"/>
    <col min="8" max="8" width="20.875" style="1" bestFit="1" customWidth="1"/>
    <col min="9" max="9" width="18" style="1" bestFit="1" customWidth="1"/>
    <col min="10" max="10" width="25.125" style="1" bestFit="1" customWidth="1"/>
    <col min="11" max="16384" width="9" style="1"/>
  </cols>
  <sheetData>
    <row r="1" spans="2:10" ht="19.5" customHeight="1" x14ac:dyDescent="0.3"/>
    <row r="2" spans="2:10" ht="16.5" x14ac:dyDescent="0.3">
      <c r="B2" s="5"/>
      <c r="C2" s="2" t="s">
        <v>26</v>
      </c>
      <c r="D2" s="5"/>
      <c r="E2" s="5"/>
      <c r="F2" s="5"/>
      <c r="G2" s="5"/>
      <c r="H2" s="5"/>
      <c r="I2"/>
      <c r="J2"/>
    </row>
    <row r="3" spans="2:10" ht="16.5" x14ac:dyDescent="0.3">
      <c r="B3" s="5"/>
      <c r="C3" s="67" t="s">
        <v>9</v>
      </c>
      <c r="D3" s="68"/>
      <c r="E3" s="67" t="s">
        <v>49</v>
      </c>
      <c r="F3" s="68"/>
      <c r="G3" s="67" t="s">
        <v>10</v>
      </c>
      <c r="H3" s="68"/>
      <c r="I3"/>
      <c r="J3"/>
    </row>
    <row r="4" spans="2:10" ht="16.5" x14ac:dyDescent="0.3">
      <c r="B4" s="2" t="s">
        <v>6</v>
      </c>
      <c r="C4" s="4" t="s">
        <v>25</v>
      </c>
      <c r="D4" s="4" t="s">
        <v>31</v>
      </c>
      <c r="E4" s="4" t="s">
        <v>25</v>
      </c>
      <c r="F4" s="4" t="s">
        <v>31</v>
      </c>
      <c r="G4" s="4" t="s">
        <v>25</v>
      </c>
      <c r="H4" s="4" t="s">
        <v>31</v>
      </c>
      <c r="I4"/>
      <c r="J4"/>
    </row>
    <row r="5" spans="2:10" ht="16.5" x14ac:dyDescent="0.3">
      <c r="B5" s="6" t="s">
        <v>27</v>
      </c>
      <c r="C5" s="54">
        <v>2</v>
      </c>
      <c r="D5" s="54">
        <v>20.285</v>
      </c>
      <c r="E5" s="54" t="s">
        <v>1</v>
      </c>
      <c r="F5" s="54" t="s">
        <v>1</v>
      </c>
      <c r="G5" s="54">
        <v>1</v>
      </c>
      <c r="H5" s="54">
        <v>24.06</v>
      </c>
      <c r="I5"/>
      <c r="J5"/>
    </row>
    <row r="6" spans="2:10" ht="16.5" x14ac:dyDescent="0.3">
      <c r="B6" s="6" t="s">
        <v>28</v>
      </c>
      <c r="C6" s="54" t="s">
        <v>1</v>
      </c>
      <c r="D6" s="54" t="s">
        <v>1</v>
      </c>
      <c r="E6" s="54">
        <v>1</v>
      </c>
      <c r="F6" s="54">
        <v>17.079999999999998</v>
      </c>
      <c r="G6" s="54">
        <v>1</v>
      </c>
      <c r="H6" s="54">
        <v>28.55</v>
      </c>
      <c r="I6"/>
      <c r="J6"/>
    </row>
    <row r="7" spans="2:10" ht="16.5" x14ac:dyDescent="0.3">
      <c r="B7" s="6" t="s">
        <v>29</v>
      </c>
      <c r="C7" s="54">
        <v>1</v>
      </c>
      <c r="D7" s="54">
        <v>17.899999999999999</v>
      </c>
      <c r="E7" s="54" t="s">
        <v>1</v>
      </c>
      <c r="F7" s="54" t="s">
        <v>1</v>
      </c>
      <c r="G7" s="54">
        <v>1</v>
      </c>
      <c r="H7" s="54">
        <v>22.75</v>
      </c>
      <c r="I7"/>
      <c r="J7"/>
    </row>
    <row r="8" spans="2:10" ht="16.5" x14ac:dyDescent="0.3">
      <c r="B8" s="6" t="s">
        <v>30</v>
      </c>
      <c r="C8" s="54" t="s">
        <v>1</v>
      </c>
      <c r="D8" s="54" t="s">
        <v>1</v>
      </c>
      <c r="E8" s="54">
        <v>1</v>
      </c>
      <c r="F8" s="54">
        <v>15.11</v>
      </c>
      <c r="G8" s="54" t="s">
        <v>1</v>
      </c>
      <c r="H8" s="54" t="s">
        <v>1</v>
      </c>
      <c r="I8"/>
      <c r="J8"/>
    </row>
    <row r="9" spans="2:10" ht="16.5" x14ac:dyDescent="0.3">
      <c r="B9" s="6" t="s">
        <v>0</v>
      </c>
      <c r="C9" s="54">
        <v>3</v>
      </c>
      <c r="D9" s="54">
        <v>19.489999999999998</v>
      </c>
      <c r="E9" s="54">
        <v>2</v>
      </c>
      <c r="F9" s="54">
        <v>16.094999999999999</v>
      </c>
      <c r="G9" s="54">
        <v>3</v>
      </c>
      <c r="H9" s="54">
        <v>25.12</v>
      </c>
      <c r="I9"/>
      <c r="J9"/>
    </row>
    <row r="10" spans="2:10" ht="16.5" x14ac:dyDescent="0.3">
      <c r="B10"/>
      <c r="C10"/>
      <c r="D10"/>
      <c r="E10"/>
      <c r="F10"/>
      <c r="G10"/>
      <c r="H10"/>
      <c r="I10"/>
      <c r="J10"/>
    </row>
    <row r="11" spans="2:10" ht="16.5" x14ac:dyDescent="0.3">
      <c r="B11"/>
      <c r="C11"/>
      <c r="D11"/>
      <c r="E11"/>
      <c r="F11"/>
      <c r="G11"/>
      <c r="H11"/>
      <c r="I11"/>
      <c r="J11"/>
    </row>
    <row r="12" spans="2:10" ht="16.5" x14ac:dyDescent="0.3">
      <c r="B12"/>
      <c r="C12"/>
      <c r="D12"/>
      <c r="E12"/>
      <c r="F12"/>
      <c r="G12"/>
      <c r="H12"/>
      <c r="I12"/>
      <c r="J12"/>
    </row>
    <row r="13" spans="2:10" ht="16.5" x14ac:dyDescent="0.3">
      <c r="B13"/>
      <c r="C13"/>
      <c r="D13"/>
      <c r="E13"/>
      <c r="F13"/>
      <c r="G13"/>
      <c r="H13"/>
      <c r="I13"/>
      <c r="J13"/>
    </row>
    <row r="14" spans="2:10" ht="16.5" x14ac:dyDescent="0.3">
      <c r="B14"/>
      <c r="C14"/>
      <c r="D14"/>
    </row>
    <row r="15" spans="2:10" ht="16.5" x14ac:dyDescent="0.3">
      <c r="B15"/>
      <c r="C15"/>
      <c r="D15"/>
    </row>
    <row r="16" spans="2:10" ht="16.5" x14ac:dyDescent="0.3">
      <c r="B16"/>
      <c r="C16"/>
      <c r="D16"/>
    </row>
    <row r="17" spans="2:4" ht="16.5" x14ac:dyDescent="0.3">
      <c r="B17"/>
      <c r="C17"/>
      <c r="D17"/>
    </row>
    <row r="18" spans="2:4" ht="16.5" x14ac:dyDescent="0.3">
      <c r="B18"/>
      <c r="C18"/>
      <c r="D18"/>
    </row>
    <row r="19" spans="2:4" ht="16.5" x14ac:dyDescent="0.3">
      <c r="B19"/>
      <c r="C19"/>
      <c r="D19"/>
    </row>
  </sheetData>
  <mergeCells count="3">
    <mergeCell ref="C3:D3"/>
    <mergeCell ref="E3:F3"/>
    <mergeCell ref="G3:H3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워크시트</vt:lpstr>
      </vt:variant>
      <vt:variant>
        <vt:i4>3</vt:i4>
      </vt:variant>
      <vt:variant>
        <vt:lpstr>차트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5" baseType="lpstr">
      <vt:lpstr>제1작업</vt:lpstr>
      <vt:lpstr>제2작업</vt:lpstr>
      <vt:lpstr>제3작업</vt:lpstr>
      <vt:lpstr>제4작업</vt:lpstr>
      <vt:lpstr>모집인원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문정수</cp:lastModifiedBy>
  <dcterms:created xsi:type="dcterms:W3CDTF">2019-10-10T06:12:49Z</dcterms:created>
  <dcterms:modified xsi:type="dcterms:W3CDTF">2021-07-12T00:05:13Z</dcterms:modified>
</cp:coreProperties>
</file>