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moon\Desktop\★2021_ITQ\★ITQ 문제\★8월\10. 기출문제\108_엑셀\모범정답\"/>
    </mc:Choice>
  </mc:AlternateContent>
  <bookViews>
    <workbookView xWindow="-120" yWindow="-120" windowWidth="29040" windowHeight="15840"/>
  </bookViews>
  <sheets>
    <sheet name="제1작업" sheetId="13" r:id="rId1"/>
    <sheet name="제2작업" sheetId="14" r:id="rId2"/>
    <sheet name="제3작업" sheetId="15" r:id="rId3"/>
    <sheet name="제4작업" sheetId="23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판매금액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3" l="1"/>
  <c r="I7" i="13"/>
  <c r="I8" i="13"/>
  <c r="I9" i="13"/>
  <c r="I10" i="13"/>
  <c r="I11" i="13"/>
  <c r="I12" i="13"/>
  <c r="I5" i="13"/>
  <c r="G15" i="15" l="1"/>
  <c r="G11" i="15"/>
  <c r="G6" i="15"/>
  <c r="G17" i="15" s="1"/>
  <c r="B16" i="15"/>
  <c r="B12" i="15"/>
  <c r="B7" i="15"/>
  <c r="B18" i="15" s="1"/>
  <c r="H11" i="14"/>
  <c r="E14" i="13"/>
  <c r="J14" i="13"/>
  <c r="J13" i="13"/>
  <c r="E13" i="13"/>
  <c r="J5" i="13"/>
  <c r="J9" i="13"/>
  <c r="J11" i="13"/>
  <c r="J6" i="13"/>
  <c r="J10" i="13"/>
  <c r="J12" i="13"/>
  <c r="J8" i="13"/>
  <c r="J7" i="13"/>
</calcChain>
</file>

<file path=xl/sharedStrings.xml><?xml version="1.0" encoding="utf-8"?>
<sst xmlns="http://schemas.openxmlformats.org/spreadsheetml/2006/main" count="123" uniqueCount="41">
  <si>
    <t>전체 개수</t>
  </si>
  <si>
    <t>전체 평균</t>
  </si>
  <si>
    <t>분류</t>
  </si>
  <si>
    <t>제품명</t>
  </si>
  <si>
    <t>드론 종류</t>
  </si>
  <si>
    <t>판매일</t>
  </si>
  <si>
    <t>X5시리즈</t>
  </si>
  <si>
    <t>레이싱용</t>
  </si>
  <si>
    <t xml:space="preserve">  </t>
  </si>
  <si>
    <t>완구형</t>
  </si>
  <si>
    <t>시마X8</t>
  </si>
  <si>
    <t>팬텀3</t>
  </si>
  <si>
    <t>촬영용</t>
  </si>
  <si>
    <t>팬텀4</t>
  </si>
  <si>
    <t>XC-108</t>
  </si>
  <si>
    <t>XC-108</t>
    <phoneticPr fontId="2" type="noConversion"/>
  </si>
  <si>
    <t xml:space="preserve">HM-711 </t>
    <phoneticPr fontId="2" type="noConversion"/>
  </si>
  <si>
    <t>HC-212</t>
    <phoneticPr fontId="2" type="noConversion"/>
  </si>
  <si>
    <t>HW-515</t>
    <phoneticPr fontId="2" type="noConversion"/>
  </si>
  <si>
    <t>XC-512</t>
    <phoneticPr fontId="2" type="noConversion"/>
  </si>
  <si>
    <t>CX-913</t>
    <phoneticPr fontId="2" type="noConversion"/>
  </si>
  <si>
    <t>XA-814</t>
    <phoneticPr fontId="2" type="noConversion"/>
  </si>
  <si>
    <t>CX-212</t>
    <phoneticPr fontId="2" type="noConversion"/>
  </si>
  <si>
    <t>치어슨</t>
    <phoneticPr fontId="2" type="noConversion"/>
  </si>
  <si>
    <t>비고</t>
    <phoneticPr fontId="2" type="noConversion"/>
  </si>
  <si>
    <t>판매금액</t>
    <phoneticPr fontId="2" type="noConversion"/>
  </si>
  <si>
    <t>최저 판매금액</t>
    <phoneticPr fontId="2" type="noConversion"/>
  </si>
  <si>
    <t>완구형 드론 제품 개수</t>
    <phoneticPr fontId="2" type="noConversion"/>
  </si>
  <si>
    <t>판매수량(단위:개) 전체 평균</t>
    <phoneticPr fontId="2" type="noConversion"/>
  </si>
  <si>
    <t>완구형</t>
    <phoneticPr fontId="2" type="noConversion"/>
  </si>
  <si>
    <t>&lt;=40</t>
    <phoneticPr fontId="2" type="noConversion"/>
  </si>
  <si>
    <t>촬영용 개수</t>
  </si>
  <si>
    <t>완구형 개수</t>
  </si>
  <si>
    <t>레이싱용 개수</t>
  </si>
  <si>
    <t>촬영용 평균</t>
  </si>
  <si>
    <t>완구형 평균</t>
  </si>
  <si>
    <t>레이싱용 평균</t>
  </si>
  <si>
    <t>판매수량
(단위:대)</t>
    <phoneticPr fontId="2" type="noConversion"/>
  </si>
  <si>
    <t>재고수량
(단위:대)</t>
    <phoneticPr fontId="2" type="noConversion"/>
  </si>
  <si>
    <t>레이싱용 드론 판매수량(단위:대) 평균</t>
    <phoneticPr fontId="2" type="noConversion"/>
  </si>
  <si>
    <t>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</si>
</sst>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7" formatCode="#,##0&quot;원&quot;"/>
    <numFmt numFmtId="178" formatCode="#,##0_);[Red]\(#,##0\)"/>
    <numFmt numFmtId="179" formatCode="#,##0.00_);[Red]\(#,##0.00\)"/>
    <numFmt numFmtId="180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6" xfId="1" quotePrefix="1" applyNumberFormat="1" applyFont="1" applyBorder="1" applyAlignment="1">
      <alignment horizontal="center" vertical="center"/>
    </xf>
    <xf numFmtId="0" fontId="3" fillId="0" borderId="1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1" fontId="3" fillId="0" borderId="11" xfId="1" applyFont="1" applyBorder="1">
      <alignment vertical="center"/>
    </xf>
    <xf numFmtId="177" fontId="3" fillId="0" borderId="16" xfId="0" applyNumberFormat="1" applyFont="1" applyBorder="1">
      <alignment vertical="center"/>
    </xf>
    <xf numFmtId="177" fontId="3" fillId="0" borderId="0" xfId="0" applyNumberFormat="1" applyFont="1" applyAlignment="1">
      <alignment vertical="center"/>
    </xf>
    <xf numFmtId="14" fontId="3" fillId="0" borderId="3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4" fontId="3" fillId="0" borderId="25" xfId="1" applyNumberFormat="1" applyFont="1" applyBorder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177" fontId="3" fillId="0" borderId="3" xfId="1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10" xfId="1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 wrapText="1"/>
    </xf>
    <xf numFmtId="41" fontId="3" fillId="0" borderId="10" xfId="1" quotePrefix="1" applyFont="1" applyBorder="1" applyAlignment="1">
      <alignment horizontal="right" vertical="center"/>
    </xf>
    <xf numFmtId="41" fontId="3" fillId="0" borderId="15" xfId="1" quotePrefix="1" applyNumberFormat="1" applyFont="1" applyBorder="1" applyAlignment="1">
      <alignment horizontal="right" vertical="center"/>
    </xf>
    <xf numFmtId="177" fontId="3" fillId="0" borderId="25" xfId="1" applyNumberFormat="1" applyFont="1" applyBorder="1" applyAlignment="1">
      <alignment horizontal="right" vertical="center"/>
    </xf>
    <xf numFmtId="177" fontId="3" fillId="0" borderId="0" xfId="1" applyNumberFormat="1" applyFont="1" applyBorder="1" applyAlignment="1">
      <alignment horizontal="right" vertical="center"/>
    </xf>
    <xf numFmtId="180" fontId="3" fillId="0" borderId="3" xfId="1" quotePrefix="1" applyNumberFormat="1" applyFont="1" applyBorder="1" applyAlignment="1">
      <alignment horizontal="center" vertical="center"/>
    </xf>
    <xf numFmtId="180" fontId="3" fillId="0" borderId="1" xfId="1" quotePrefix="1" applyNumberFormat="1" applyFont="1" applyBorder="1" applyAlignment="1">
      <alignment horizontal="center" vertical="center"/>
    </xf>
    <xf numFmtId="180" fontId="3" fillId="0" borderId="10" xfId="1" quotePrefix="1" applyNumberFormat="1" applyFont="1" applyBorder="1" applyAlignment="1">
      <alignment horizontal="center" vertical="center"/>
    </xf>
    <xf numFmtId="41" fontId="3" fillId="0" borderId="25" xfId="1" applyFont="1" applyBorder="1" applyAlignment="1">
      <alignment horizontal="right" vertical="center"/>
    </xf>
    <xf numFmtId="41" fontId="0" fillId="0" borderId="1" xfId="1" applyFont="1" applyBorder="1">
      <alignment vertical="center"/>
    </xf>
    <xf numFmtId="41" fontId="3" fillId="0" borderId="0" xfId="1" applyFont="1" applyBorder="1" applyAlignment="1">
      <alignment horizontal="right" vertical="center"/>
    </xf>
    <xf numFmtId="41" fontId="0" fillId="0" borderId="0" xfId="1" applyFo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촬영용 및 완구형 드론 판매 현황</a:t>
            </a:r>
            <a:endParaRPr lang="ko-KR" sz="2000" b="1"/>
          </a:p>
        </c:rich>
      </c:tx>
      <c:layout>
        <c:manualLayout>
          <c:xMode val="edge"/>
          <c:yMode val="edge"/>
          <c:x val="0.29944384894569864"/>
          <c:y val="1.6718913270637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판매수량(단위:대)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A3-4579-AAB1-0DE5080404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(제1작업!$B$6:$B$9,제1작업!$B$11:$B$12)</c:f>
              <c:strCache>
                <c:ptCount val="6"/>
                <c:pt idx="0">
                  <c:v>HM-711 </c:v>
                </c:pt>
                <c:pt idx="1">
                  <c:v>HW-515</c:v>
                </c:pt>
                <c:pt idx="2">
                  <c:v>HC-212</c:v>
                </c:pt>
                <c:pt idx="3">
                  <c:v>CX-212</c:v>
                </c:pt>
                <c:pt idx="4">
                  <c:v>XA-814</c:v>
                </c:pt>
                <c:pt idx="5">
                  <c:v>CX-913</c:v>
                </c:pt>
              </c:strCache>
            </c:strRef>
          </c:cat>
          <c:val>
            <c:numRef>
              <c:f>(제1작업!$G$6:$G$9,제1작업!$G$11:$G$12)</c:f>
              <c:numCache>
                <c:formatCode>_(* #,##0_);_(* \(#,##0\);_(* "-"_);_(@_)</c:formatCode>
                <c:ptCount val="6"/>
                <c:pt idx="0">
                  <c:v>385</c:v>
                </c:pt>
                <c:pt idx="1">
                  <c:v>78</c:v>
                </c:pt>
                <c:pt idx="2">
                  <c:v>431</c:v>
                </c:pt>
                <c:pt idx="3">
                  <c:v>380</c:v>
                </c:pt>
                <c:pt idx="4">
                  <c:v>452</c:v>
                </c:pt>
                <c:pt idx="5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3-4579-AAB1-0DE50804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36433360"/>
        <c:axId val="736432112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판매금액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(제1작업!$B$6:$B$9,제1작업!$B$11:$B$12)</c:f>
              <c:strCache>
                <c:ptCount val="6"/>
                <c:pt idx="0">
                  <c:v>HM-711 </c:v>
                </c:pt>
                <c:pt idx="1">
                  <c:v>HW-515</c:v>
                </c:pt>
                <c:pt idx="2">
                  <c:v>HC-212</c:v>
                </c:pt>
                <c:pt idx="3">
                  <c:v>CX-212</c:v>
                </c:pt>
                <c:pt idx="4">
                  <c:v>XA-814</c:v>
                </c:pt>
                <c:pt idx="5">
                  <c:v>CX-913</c:v>
                </c:pt>
              </c:strCache>
            </c:strRef>
          </c:cat>
          <c:val>
            <c:numRef>
              <c:f>(제1작업!$F$6:$F$9,제1작업!$F$11:$F$12)</c:f>
              <c:numCache>
                <c:formatCode>#,##0"원"</c:formatCode>
                <c:ptCount val="6"/>
                <c:pt idx="0">
                  <c:v>78000</c:v>
                </c:pt>
                <c:pt idx="1">
                  <c:v>50000</c:v>
                </c:pt>
                <c:pt idx="2">
                  <c:v>58000</c:v>
                </c:pt>
                <c:pt idx="3">
                  <c:v>25000</c:v>
                </c:pt>
                <c:pt idx="4">
                  <c:v>15000</c:v>
                </c:pt>
                <c:pt idx="5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579-AAB1-0DE50804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067568"/>
        <c:axId val="737079632"/>
      </c:lineChart>
      <c:catAx>
        <c:axId val="7364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36432112"/>
        <c:crosses val="autoZero"/>
        <c:auto val="1"/>
        <c:lblAlgn val="ctr"/>
        <c:lblOffset val="100"/>
        <c:noMultiLvlLbl val="0"/>
      </c:catAx>
      <c:valAx>
        <c:axId val="7364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36433360"/>
        <c:crosses val="autoZero"/>
        <c:crossBetween val="between"/>
      </c:valAx>
      <c:valAx>
        <c:axId val="737079632"/>
        <c:scaling>
          <c:orientation val="minMax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37067568"/>
        <c:crosses val="max"/>
        <c:crossBetween val="between"/>
        <c:majorUnit val="20000"/>
      </c:valAx>
      <c:catAx>
        <c:axId val="73706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70796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104125</xdr:rowOff>
    </xdr:from>
    <xdr:to>
      <xdr:col>6</xdr:col>
      <xdr:colOff>557592</xdr:colOff>
      <xdr:row>2</xdr:row>
      <xdr:rowOff>205725</xdr:rowOff>
    </xdr:to>
    <xdr:sp macro="" textlink="">
      <xdr:nvSpPr>
        <xdr:cNvPr id="6" name="십자형 5">
          <a:extLst>
            <a:ext uri="{FF2B5EF4-FFF2-40B4-BE49-F238E27FC236}">
              <a16:creationId xmlns:a16="http://schemas.microsoft.com/office/drawing/2014/main" id="{B480C36E-6CFD-47FE-97D3-76D25DDE4ABA}"/>
            </a:ext>
          </a:extLst>
        </xdr:cNvPr>
        <xdr:cNvSpPr/>
      </xdr:nvSpPr>
      <xdr:spPr>
        <a:xfrm>
          <a:off x="123825" y="104125"/>
          <a:ext cx="5224842" cy="673100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드론 판매 현황</a:t>
          </a:r>
        </a:p>
      </xdr:txBody>
    </xdr:sp>
    <xdr:clientData/>
  </xdr:twoCellAnchor>
  <xdr:twoCellAnchor>
    <xdr:from>
      <xdr:col>7</xdr:col>
      <xdr:colOff>0</xdr:colOff>
      <xdr:row>0</xdr:row>
      <xdr:rowOff>95250</xdr:rowOff>
    </xdr:from>
    <xdr:to>
      <xdr:col>10</xdr:col>
      <xdr:colOff>0</xdr:colOff>
      <xdr:row>2</xdr:row>
      <xdr:rowOff>214600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3837C56-5BDA-4038-9702-89F9B0AF1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3575" y="95250"/>
          <a:ext cx="3086100" cy="6908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1395804-601A-40A9-B03A-CE5447E2BE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0.61689</cdr:x>
      <cdr:y>0.13725</cdr:y>
    </cdr:from>
    <cdr:to>
      <cdr:x>0.74744</cdr:x>
      <cdr:y>0.23399</cdr:y>
    </cdr:to>
    <cdr:sp macro="" textlink="">
      <cdr:nvSpPr>
        <cdr:cNvPr id="3" name="말풍선: 모서리가 둥근 사각형 2">
          <a:extLst xmlns:a="http://schemas.openxmlformats.org/drawingml/2006/main">
            <a:ext uri="{FF2B5EF4-FFF2-40B4-BE49-F238E27FC236}">
              <a16:creationId xmlns:a16="http://schemas.microsoft.com/office/drawing/2014/main" id="{9465ECB0-843E-4658-8A58-A5CB05150F12}"/>
            </a:ext>
          </a:extLst>
        </cdr:cNvPr>
        <cdr:cNvSpPr/>
      </cdr:nvSpPr>
      <cdr:spPr>
        <a:xfrm xmlns:a="http://schemas.openxmlformats.org/drawingml/2006/main">
          <a:off x="5738813" y="833437"/>
          <a:ext cx="1214437" cy="587375"/>
        </a:xfrm>
        <a:prstGeom xmlns:a="http://schemas.openxmlformats.org/drawingml/2006/main" prst="wedgeRoundRectCallout">
          <a:avLst>
            <a:gd name="adj1" fmla="val 86452"/>
            <a:gd name="adj2" fmla="val -16288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판매수량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I11" sqref="I11"/>
    </sheetView>
  </sheetViews>
  <sheetFormatPr defaultColWidth="9" defaultRowHeight="13.5" x14ac:dyDescent="0.3"/>
  <cols>
    <col min="1" max="1" width="1.625" style="18" customWidth="1"/>
    <col min="2" max="2" width="12.875" style="18" customWidth="1"/>
    <col min="3" max="3" width="12" style="18" customWidth="1"/>
    <col min="4" max="4" width="11.625" style="18" customWidth="1"/>
    <col min="5" max="5" width="12.875" style="18" customWidth="1"/>
    <col min="6" max="6" width="12.375" style="18" customWidth="1"/>
    <col min="7" max="7" width="12" style="18" customWidth="1"/>
    <col min="8" max="8" width="12.75" style="18" customWidth="1"/>
    <col min="9" max="9" width="13" style="18" customWidth="1"/>
    <col min="10" max="10" width="14" style="18" customWidth="1"/>
    <col min="11" max="16384" width="9" style="18"/>
  </cols>
  <sheetData>
    <row r="1" spans="2:13" ht="22.5" customHeight="1" x14ac:dyDescent="0.3"/>
    <row r="2" spans="2:13" ht="22.5" customHeight="1" x14ac:dyDescent="0.3"/>
    <row r="3" spans="2:13" ht="22.5" customHeight="1" thickBot="1" x14ac:dyDescent="0.35"/>
    <row r="4" spans="2:13" ht="27.75" thickBot="1" x14ac:dyDescent="0.35">
      <c r="B4" s="5" t="s">
        <v>3</v>
      </c>
      <c r="C4" s="6" t="s">
        <v>2</v>
      </c>
      <c r="D4" s="6" t="s">
        <v>4</v>
      </c>
      <c r="E4" s="7" t="s">
        <v>5</v>
      </c>
      <c r="F4" s="7" t="s">
        <v>25</v>
      </c>
      <c r="G4" s="7" t="s">
        <v>37</v>
      </c>
      <c r="H4" s="7" t="s">
        <v>38</v>
      </c>
      <c r="I4" s="6" t="s">
        <v>40</v>
      </c>
      <c r="J4" s="37" t="s">
        <v>24</v>
      </c>
    </row>
    <row r="5" spans="2:13" ht="21" customHeight="1" x14ac:dyDescent="0.3">
      <c r="B5" s="8" t="s">
        <v>15</v>
      </c>
      <c r="C5" s="9" t="s">
        <v>6</v>
      </c>
      <c r="D5" s="9" t="s">
        <v>7</v>
      </c>
      <c r="E5" s="22">
        <v>44379</v>
      </c>
      <c r="F5" s="34">
        <v>45000</v>
      </c>
      <c r="G5" s="31">
        <v>54</v>
      </c>
      <c r="H5" s="31">
        <v>134</v>
      </c>
      <c r="I5" s="42">
        <f>_xlfn.RANK.EQ(G5,$G$5:$G$12)</f>
        <v>8</v>
      </c>
      <c r="J5" s="14" t="str">
        <f t="shared" ref="J5:J12" si="0">IF(OR(G5&gt;=400,H5&lt;=50),"추가주문","")</f>
        <v/>
      </c>
      <c r="M5" s="18" t="s">
        <v>8</v>
      </c>
    </row>
    <row r="6" spans="2:13" ht="21" customHeight="1" x14ac:dyDescent="0.3">
      <c r="B6" s="1" t="s">
        <v>16</v>
      </c>
      <c r="C6" s="17" t="s">
        <v>11</v>
      </c>
      <c r="D6" s="17" t="s">
        <v>12</v>
      </c>
      <c r="E6" s="23">
        <v>44382</v>
      </c>
      <c r="F6" s="35">
        <v>78000</v>
      </c>
      <c r="G6" s="32">
        <v>385</v>
      </c>
      <c r="H6" s="32">
        <v>45</v>
      </c>
      <c r="I6" s="43">
        <f t="shared" ref="I6:I12" si="1">_xlfn.RANK.EQ(G6,$G$5:$G$12)</f>
        <v>4</v>
      </c>
      <c r="J6" s="15" t="str">
        <f t="shared" si="0"/>
        <v>추가주문</v>
      </c>
    </row>
    <row r="7" spans="2:13" ht="21" customHeight="1" x14ac:dyDescent="0.3">
      <c r="B7" s="1" t="s">
        <v>18</v>
      </c>
      <c r="C7" s="17" t="s">
        <v>13</v>
      </c>
      <c r="D7" s="17" t="s">
        <v>12</v>
      </c>
      <c r="E7" s="23">
        <v>44394</v>
      </c>
      <c r="F7" s="35">
        <v>50000</v>
      </c>
      <c r="G7" s="32">
        <v>78</v>
      </c>
      <c r="H7" s="32">
        <v>112</v>
      </c>
      <c r="I7" s="43">
        <f t="shared" si="1"/>
        <v>7</v>
      </c>
      <c r="J7" s="15" t="str">
        <f t="shared" si="0"/>
        <v/>
      </c>
    </row>
    <row r="8" spans="2:13" ht="21" customHeight="1" x14ac:dyDescent="0.3">
      <c r="B8" s="1" t="s">
        <v>17</v>
      </c>
      <c r="C8" s="17" t="s">
        <v>11</v>
      </c>
      <c r="D8" s="17" t="s">
        <v>9</v>
      </c>
      <c r="E8" s="23">
        <v>44389</v>
      </c>
      <c r="F8" s="35">
        <v>58000</v>
      </c>
      <c r="G8" s="32">
        <v>431</v>
      </c>
      <c r="H8" s="32">
        <v>120</v>
      </c>
      <c r="I8" s="43">
        <f t="shared" si="1"/>
        <v>3</v>
      </c>
      <c r="J8" s="15" t="str">
        <f t="shared" si="0"/>
        <v>추가주문</v>
      </c>
    </row>
    <row r="9" spans="2:13" ht="21" customHeight="1" x14ac:dyDescent="0.3">
      <c r="B9" s="1" t="s">
        <v>22</v>
      </c>
      <c r="C9" s="17" t="s">
        <v>23</v>
      </c>
      <c r="D9" s="17" t="s">
        <v>9</v>
      </c>
      <c r="E9" s="23">
        <v>44390</v>
      </c>
      <c r="F9" s="35">
        <v>25000</v>
      </c>
      <c r="G9" s="32">
        <v>380</v>
      </c>
      <c r="H9" s="32">
        <v>121</v>
      </c>
      <c r="I9" s="43">
        <f t="shared" si="1"/>
        <v>5</v>
      </c>
      <c r="J9" s="15" t="str">
        <f t="shared" si="0"/>
        <v/>
      </c>
    </row>
    <row r="10" spans="2:13" ht="21" customHeight="1" x14ac:dyDescent="0.3">
      <c r="B10" s="1" t="s">
        <v>19</v>
      </c>
      <c r="C10" s="17" t="s">
        <v>6</v>
      </c>
      <c r="D10" s="17" t="s">
        <v>7</v>
      </c>
      <c r="E10" s="23">
        <v>44407</v>
      </c>
      <c r="F10" s="35">
        <v>30000</v>
      </c>
      <c r="G10" s="32">
        <v>157</v>
      </c>
      <c r="H10" s="32">
        <v>68</v>
      </c>
      <c r="I10" s="43">
        <f t="shared" si="1"/>
        <v>6</v>
      </c>
      <c r="J10" s="15" t="str">
        <f t="shared" si="0"/>
        <v/>
      </c>
    </row>
    <row r="11" spans="2:13" ht="21" customHeight="1" x14ac:dyDescent="0.3">
      <c r="B11" s="1" t="s">
        <v>21</v>
      </c>
      <c r="C11" s="17" t="s">
        <v>10</v>
      </c>
      <c r="D11" s="17" t="s">
        <v>9</v>
      </c>
      <c r="E11" s="23">
        <v>44379</v>
      </c>
      <c r="F11" s="35">
        <v>15000</v>
      </c>
      <c r="G11" s="32">
        <v>452</v>
      </c>
      <c r="H11" s="32">
        <v>48</v>
      </c>
      <c r="I11" s="43">
        <f t="shared" si="1"/>
        <v>2</v>
      </c>
      <c r="J11" s="15" t="str">
        <f t="shared" si="0"/>
        <v>추가주문</v>
      </c>
    </row>
    <row r="12" spans="2:13" ht="21" customHeight="1" thickBot="1" x14ac:dyDescent="0.35">
      <c r="B12" s="10" t="s">
        <v>20</v>
      </c>
      <c r="C12" s="3" t="s">
        <v>11</v>
      </c>
      <c r="D12" s="3" t="s">
        <v>12</v>
      </c>
      <c r="E12" s="24">
        <v>44392</v>
      </c>
      <c r="F12" s="36">
        <v>35000</v>
      </c>
      <c r="G12" s="33">
        <v>701</v>
      </c>
      <c r="H12" s="33">
        <v>35</v>
      </c>
      <c r="I12" s="44">
        <f t="shared" si="1"/>
        <v>1</v>
      </c>
      <c r="J12" s="16" t="str">
        <f t="shared" si="0"/>
        <v>추가주문</v>
      </c>
    </row>
    <row r="13" spans="2:13" ht="21" customHeight="1" x14ac:dyDescent="0.3">
      <c r="B13" s="49" t="s">
        <v>39</v>
      </c>
      <c r="C13" s="50"/>
      <c r="D13" s="51"/>
      <c r="E13" s="39">
        <f>ROUNDUP(DAVERAGE(B4:H12,6,D4:D5),0)</f>
        <v>106</v>
      </c>
      <c r="F13" s="52"/>
      <c r="G13" s="54" t="s">
        <v>26</v>
      </c>
      <c r="H13" s="50"/>
      <c r="I13" s="51"/>
      <c r="J13" s="20">
        <f>SMALL(판매금액,1)</f>
        <v>15000</v>
      </c>
    </row>
    <row r="14" spans="2:13" ht="21" customHeight="1" thickBot="1" x14ac:dyDescent="0.35">
      <c r="B14" s="55" t="s">
        <v>27</v>
      </c>
      <c r="C14" s="56"/>
      <c r="D14" s="57"/>
      <c r="E14" s="38" t="str">
        <f>COUNTIF(D5:D12,"완구형")&amp;"개"</f>
        <v>3개</v>
      </c>
      <c r="F14" s="53"/>
      <c r="G14" s="2" t="s">
        <v>3</v>
      </c>
      <c r="H14" s="3" t="s">
        <v>14</v>
      </c>
      <c r="I14" s="4" t="s">
        <v>25</v>
      </c>
      <c r="J14" s="19">
        <f>VLOOKUP(H14,B5:H12,5,0)</f>
        <v>45000</v>
      </c>
    </row>
    <row r="18" spans="5:10" x14ac:dyDescent="0.3">
      <c r="E18" s="26"/>
    </row>
    <row r="19" spans="5:10" x14ac:dyDescent="0.3">
      <c r="E19" s="25"/>
    </row>
    <row r="20" spans="5:10" x14ac:dyDescent="0.3">
      <c r="J20" s="21"/>
    </row>
  </sheetData>
  <sortState ref="A5:M12">
    <sortCondition ref="A5:A12"/>
  </sortState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2" priority="1">
      <formula>$G5&gt;=400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H23" sqref="H23"/>
    </sheetView>
  </sheetViews>
  <sheetFormatPr defaultRowHeight="16.5" x14ac:dyDescent="0.3"/>
  <cols>
    <col min="1" max="1" width="1.625" customWidth="1"/>
    <col min="2" max="2" width="12.875" customWidth="1"/>
    <col min="3" max="3" width="12" customWidth="1"/>
    <col min="4" max="4" width="11.625" customWidth="1"/>
    <col min="5" max="5" width="12.875" customWidth="1"/>
    <col min="6" max="6" width="12.375" customWidth="1"/>
    <col min="7" max="7" width="12" customWidth="1"/>
    <col min="8" max="8" width="12.75" customWidth="1"/>
  </cols>
  <sheetData>
    <row r="1" spans="2:8" ht="17.25" thickBot="1" x14ac:dyDescent="0.35"/>
    <row r="2" spans="2:8" ht="27.75" thickBot="1" x14ac:dyDescent="0.35">
      <c r="B2" s="5" t="s">
        <v>3</v>
      </c>
      <c r="C2" s="6" t="s">
        <v>2</v>
      </c>
      <c r="D2" s="6" t="s">
        <v>4</v>
      </c>
      <c r="E2" s="7" t="s">
        <v>5</v>
      </c>
      <c r="F2" s="7" t="s">
        <v>25</v>
      </c>
      <c r="G2" s="7" t="s">
        <v>37</v>
      </c>
      <c r="H2" s="7" t="s">
        <v>38</v>
      </c>
    </row>
    <row r="3" spans="2:8" x14ac:dyDescent="0.3">
      <c r="B3" s="8" t="s">
        <v>15</v>
      </c>
      <c r="C3" s="9" t="s">
        <v>6</v>
      </c>
      <c r="D3" s="9" t="s">
        <v>7</v>
      </c>
      <c r="E3" s="22">
        <v>44379</v>
      </c>
      <c r="F3" s="34">
        <v>45000</v>
      </c>
      <c r="G3" s="31">
        <v>136.00000000000003</v>
      </c>
      <c r="H3" s="31">
        <v>134</v>
      </c>
    </row>
    <row r="4" spans="2:8" x14ac:dyDescent="0.3">
      <c r="B4" s="1" t="s">
        <v>16</v>
      </c>
      <c r="C4" s="17" t="s">
        <v>11</v>
      </c>
      <c r="D4" s="17" t="s">
        <v>12</v>
      </c>
      <c r="E4" s="23">
        <v>44382</v>
      </c>
      <c r="F4" s="35">
        <v>78000</v>
      </c>
      <c r="G4" s="32">
        <v>385</v>
      </c>
      <c r="H4" s="32">
        <v>45</v>
      </c>
    </row>
    <row r="5" spans="2:8" x14ac:dyDescent="0.3">
      <c r="B5" s="1" t="s">
        <v>18</v>
      </c>
      <c r="C5" s="17" t="s">
        <v>13</v>
      </c>
      <c r="D5" s="17" t="s">
        <v>12</v>
      </c>
      <c r="E5" s="23">
        <v>44394</v>
      </c>
      <c r="F5" s="35">
        <v>50000</v>
      </c>
      <c r="G5" s="32">
        <v>78</v>
      </c>
      <c r="H5" s="32">
        <v>112</v>
      </c>
    </row>
    <row r="6" spans="2:8" x14ac:dyDescent="0.3">
      <c r="B6" s="1" t="s">
        <v>17</v>
      </c>
      <c r="C6" s="17" t="s">
        <v>11</v>
      </c>
      <c r="D6" s="17" t="s">
        <v>9</v>
      </c>
      <c r="E6" s="23">
        <v>44389</v>
      </c>
      <c r="F6" s="35">
        <v>58000</v>
      </c>
      <c r="G6" s="32">
        <v>431</v>
      </c>
      <c r="H6" s="32">
        <v>120</v>
      </c>
    </row>
    <row r="7" spans="2:8" x14ac:dyDescent="0.3">
      <c r="B7" s="1" t="s">
        <v>22</v>
      </c>
      <c r="C7" s="17" t="s">
        <v>23</v>
      </c>
      <c r="D7" s="17" t="s">
        <v>9</v>
      </c>
      <c r="E7" s="23">
        <v>44390</v>
      </c>
      <c r="F7" s="35">
        <v>25000</v>
      </c>
      <c r="G7" s="32">
        <v>380</v>
      </c>
      <c r="H7" s="32">
        <v>121</v>
      </c>
    </row>
    <row r="8" spans="2:8" x14ac:dyDescent="0.3">
      <c r="B8" s="1" t="s">
        <v>19</v>
      </c>
      <c r="C8" s="17" t="s">
        <v>6</v>
      </c>
      <c r="D8" s="17" t="s">
        <v>7</v>
      </c>
      <c r="E8" s="23">
        <v>44407</v>
      </c>
      <c r="F8" s="35">
        <v>30000</v>
      </c>
      <c r="G8" s="32">
        <v>157</v>
      </c>
      <c r="H8" s="32">
        <v>68</v>
      </c>
    </row>
    <row r="9" spans="2:8" x14ac:dyDescent="0.3">
      <c r="B9" s="1" t="s">
        <v>21</v>
      </c>
      <c r="C9" s="17" t="s">
        <v>10</v>
      </c>
      <c r="D9" s="17" t="s">
        <v>9</v>
      </c>
      <c r="E9" s="23">
        <v>44379</v>
      </c>
      <c r="F9" s="35">
        <v>15000</v>
      </c>
      <c r="G9" s="32">
        <v>452</v>
      </c>
      <c r="H9" s="32">
        <v>48</v>
      </c>
    </row>
    <row r="10" spans="2:8" x14ac:dyDescent="0.3">
      <c r="B10" s="27" t="s">
        <v>20</v>
      </c>
      <c r="C10" s="28" t="s">
        <v>11</v>
      </c>
      <c r="D10" s="28" t="s">
        <v>12</v>
      </c>
      <c r="E10" s="29">
        <v>44392</v>
      </c>
      <c r="F10" s="40">
        <v>35000</v>
      </c>
      <c r="G10" s="45">
        <v>701</v>
      </c>
      <c r="H10" s="45">
        <v>35</v>
      </c>
    </row>
    <row r="11" spans="2:8" x14ac:dyDescent="0.3">
      <c r="B11" s="58" t="s">
        <v>28</v>
      </c>
      <c r="C11" s="58"/>
      <c r="D11" s="58"/>
      <c r="E11" s="58"/>
      <c r="F11" s="58"/>
      <c r="G11" s="58"/>
      <c r="H11" s="46">
        <f>AVERAGE(G3:G10)</f>
        <v>340</v>
      </c>
    </row>
    <row r="13" spans="2:8" ht="17.25" thickBot="1" x14ac:dyDescent="0.35"/>
    <row r="14" spans="2:8" ht="27" x14ac:dyDescent="0.3">
      <c r="B14" s="6" t="s">
        <v>4</v>
      </c>
      <c r="C14" s="7" t="s">
        <v>38</v>
      </c>
    </row>
    <row r="15" spans="2:8" x14ac:dyDescent="0.3">
      <c r="B15" t="s">
        <v>29</v>
      </c>
    </row>
    <row r="16" spans="2:8" x14ac:dyDescent="0.3">
      <c r="C16" t="s">
        <v>30</v>
      </c>
    </row>
    <row r="17" spans="2:5" ht="17.25" thickBot="1" x14ac:dyDescent="0.35"/>
    <row r="18" spans="2:5" ht="27" x14ac:dyDescent="0.3">
      <c r="B18" s="5" t="s">
        <v>3</v>
      </c>
      <c r="C18" s="7" t="s">
        <v>5</v>
      </c>
      <c r="D18" s="7" t="s">
        <v>25</v>
      </c>
      <c r="E18" s="7" t="s">
        <v>37</v>
      </c>
    </row>
    <row r="19" spans="2:5" x14ac:dyDescent="0.3">
      <c r="B19" s="1" t="s">
        <v>17</v>
      </c>
      <c r="C19" s="23">
        <v>44389</v>
      </c>
      <c r="D19" s="35">
        <v>58000</v>
      </c>
      <c r="E19" s="32">
        <v>431</v>
      </c>
    </row>
    <row r="20" spans="2:5" x14ac:dyDescent="0.3">
      <c r="B20" s="1" t="s">
        <v>22</v>
      </c>
      <c r="C20" s="23">
        <v>44390</v>
      </c>
      <c r="D20" s="35">
        <v>25000</v>
      </c>
      <c r="E20" s="32">
        <v>380</v>
      </c>
    </row>
    <row r="21" spans="2:5" x14ac:dyDescent="0.3">
      <c r="B21" s="1" t="s">
        <v>21</v>
      </c>
      <c r="C21" s="23">
        <v>44379</v>
      </c>
      <c r="D21" s="35">
        <v>15000</v>
      </c>
      <c r="E21" s="32">
        <v>452</v>
      </c>
    </row>
    <row r="22" spans="2:5" x14ac:dyDescent="0.3">
      <c r="B22" s="27" t="s">
        <v>20</v>
      </c>
      <c r="C22" s="29">
        <v>44392</v>
      </c>
      <c r="D22" s="40">
        <v>35000</v>
      </c>
      <c r="E22" s="45">
        <v>701</v>
      </c>
    </row>
  </sheetData>
  <mergeCells count="1">
    <mergeCell ref="B11:G11"/>
  </mergeCells>
  <phoneticPr fontId="2" type="noConversion"/>
  <conditionalFormatting sqref="B3:H10">
    <cfRule type="expression" dxfId="1" priority="1">
      <formula>$G3&gt;=400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B1:H19"/>
  <sheetViews>
    <sheetView showOutlineSymbols="0" workbookViewId="0">
      <selection activeCell="K23" sqref="K23"/>
    </sheetView>
  </sheetViews>
  <sheetFormatPr defaultRowHeight="16.5" outlineLevelRow="3" x14ac:dyDescent="0.3"/>
  <cols>
    <col min="1" max="1" width="1.625" customWidth="1"/>
    <col min="2" max="2" width="12.875" customWidth="1"/>
    <col min="3" max="3" width="12" customWidth="1"/>
    <col min="4" max="4" width="15" bestFit="1" customWidth="1"/>
    <col min="5" max="5" width="12.875" customWidth="1"/>
    <col min="6" max="6" width="12.375" customWidth="1"/>
    <col min="7" max="7" width="12" customWidth="1"/>
    <col min="8" max="8" width="12.75" customWidth="1"/>
  </cols>
  <sheetData>
    <row r="1" spans="2:8" ht="17.25" thickBot="1" x14ac:dyDescent="0.35"/>
    <row r="2" spans="2:8" ht="27.75" thickBot="1" x14ac:dyDescent="0.35">
      <c r="B2" s="5" t="s">
        <v>3</v>
      </c>
      <c r="C2" s="6" t="s">
        <v>2</v>
      </c>
      <c r="D2" s="6" t="s">
        <v>4</v>
      </c>
      <c r="E2" s="7" t="s">
        <v>5</v>
      </c>
      <c r="F2" s="7" t="s">
        <v>25</v>
      </c>
      <c r="G2" s="7" t="s">
        <v>37</v>
      </c>
      <c r="H2" s="7" t="s">
        <v>38</v>
      </c>
    </row>
    <row r="3" spans="2:8" outlineLevel="3" x14ac:dyDescent="0.3">
      <c r="B3" s="8" t="s">
        <v>16</v>
      </c>
      <c r="C3" s="9" t="s">
        <v>11</v>
      </c>
      <c r="D3" s="9" t="s">
        <v>12</v>
      </c>
      <c r="E3" s="22">
        <v>44382</v>
      </c>
      <c r="F3" s="34">
        <v>78000</v>
      </c>
      <c r="G3" s="31">
        <v>385</v>
      </c>
      <c r="H3" s="31">
        <v>45</v>
      </c>
    </row>
    <row r="4" spans="2:8" outlineLevel="3" x14ac:dyDescent="0.3">
      <c r="B4" s="1" t="s">
        <v>18</v>
      </c>
      <c r="C4" s="17" t="s">
        <v>13</v>
      </c>
      <c r="D4" s="17" t="s">
        <v>12</v>
      </c>
      <c r="E4" s="23">
        <v>44394</v>
      </c>
      <c r="F4" s="35">
        <v>50000</v>
      </c>
      <c r="G4" s="32">
        <v>78</v>
      </c>
      <c r="H4" s="32">
        <v>112</v>
      </c>
    </row>
    <row r="5" spans="2:8" outlineLevel="3" x14ac:dyDescent="0.3">
      <c r="B5" s="1" t="s">
        <v>20</v>
      </c>
      <c r="C5" s="17" t="s">
        <v>11</v>
      </c>
      <c r="D5" s="17" t="s">
        <v>12</v>
      </c>
      <c r="E5" s="23">
        <v>44392</v>
      </c>
      <c r="F5" s="35">
        <v>35000</v>
      </c>
      <c r="G5" s="32">
        <v>701</v>
      </c>
      <c r="H5" s="32">
        <v>35</v>
      </c>
    </row>
    <row r="6" spans="2:8" outlineLevel="2" x14ac:dyDescent="0.3">
      <c r="B6" s="1"/>
      <c r="C6" s="17"/>
      <c r="D6" s="11" t="s">
        <v>34</v>
      </c>
      <c r="E6" s="23"/>
      <c r="F6" s="35"/>
      <c r="G6" s="32">
        <f>SUBTOTAL(1,G3:G5)</f>
        <v>388</v>
      </c>
      <c r="H6" s="32"/>
    </row>
    <row r="7" spans="2:8" outlineLevel="1" x14ac:dyDescent="0.3">
      <c r="B7" s="1">
        <f>SUBTOTAL(3,B3:B5)</f>
        <v>3</v>
      </c>
      <c r="C7" s="17"/>
      <c r="D7" s="11" t="s">
        <v>31</v>
      </c>
      <c r="E7" s="23"/>
      <c r="F7" s="35"/>
      <c r="G7" s="32"/>
      <c r="H7" s="32"/>
    </row>
    <row r="8" spans="2:8" outlineLevel="3" x14ac:dyDescent="0.3">
      <c r="B8" s="1" t="s">
        <v>17</v>
      </c>
      <c r="C8" s="17" t="s">
        <v>11</v>
      </c>
      <c r="D8" s="17" t="s">
        <v>9</v>
      </c>
      <c r="E8" s="23">
        <v>44389</v>
      </c>
      <c r="F8" s="35">
        <v>58000</v>
      </c>
      <c r="G8" s="32">
        <v>431</v>
      </c>
      <c r="H8" s="32">
        <v>120</v>
      </c>
    </row>
    <row r="9" spans="2:8" outlineLevel="3" x14ac:dyDescent="0.3">
      <c r="B9" s="1" t="s">
        <v>22</v>
      </c>
      <c r="C9" s="17" t="s">
        <v>23</v>
      </c>
      <c r="D9" s="17" t="s">
        <v>9</v>
      </c>
      <c r="E9" s="23">
        <v>44390</v>
      </c>
      <c r="F9" s="35">
        <v>25000</v>
      </c>
      <c r="G9" s="32">
        <v>380</v>
      </c>
      <c r="H9" s="32">
        <v>121</v>
      </c>
    </row>
    <row r="10" spans="2:8" outlineLevel="3" x14ac:dyDescent="0.3">
      <c r="B10" s="1" t="s">
        <v>21</v>
      </c>
      <c r="C10" s="17" t="s">
        <v>10</v>
      </c>
      <c r="D10" s="17" t="s">
        <v>9</v>
      </c>
      <c r="E10" s="23">
        <v>44379</v>
      </c>
      <c r="F10" s="35">
        <v>15000</v>
      </c>
      <c r="G10" s="32">
        <v>452</v>
      </c>
      <c r="H10" s="32">
        <v>48</v>
      </c>
    </row>
    <row r="11" spans="2:8" outlineLevel="2" x14ac:dyDescent="0.3">
      <c r="B11" s="1"/>
      <c r="C11" s="17"/>
      <c r="D11" s="11" t="s">
        <v>35</v>
      </c>
      <c r="E11" s="23"/>
      <c r="F11" s="35"/>
      <c r="G11" s="32">
        <f>SUBTOTAL(1,G8:G10)</f>
        <v>421</v>
      </c>
      <c r="H11" s="32"/>
    </row>
    <row r="12" spans="2:8" outlineLevel="1" x14ac:dyDescent="0.3">
      <c r="B12" s="1">
        <f>SUBTOTAL(3,B8:B10)</f>
        <v>3</v>
      </c>
      <c r="C12" s="17"/>
      <c r="D12" s="11" t="s">
        <v>32</v>
      </c>
      <c r="E12" s="23"/>
      <c r="F12" s="35"/>
      <c r="G12" s="32"/>
      <c r="H12" s="32"/>
    </row>
    <row r="13" spans="2:8" outlineLevel="3" x14ac:dyDescent="0.3">
      <c r="B13" s="1" t="s">
        <v>15</v>
      </c>
      <c r="C13" s="17" t="s">
        <v>6</v>
      </c>
      <c r="D13" s="17" t="s">
        <v>7</v>
      </c>
      <c r="E13" s="23">
        <v>44379</v>
      </c>
      <c r="F13" s="35">
        <v>45000</v>
      </c>
      <c r="G13" s="32">
        <v>54</v>
      </c>
      <c r="H13" s="32">
        <v>134</v>
      </c>
    </row>
    <row r="14" spans="2:8" ht="17.25" outlineLevel="3" thickBot="1" x14ac:dyDescent="0.35">
      <c r="B14" s="10" t="s">
        <v>19</v>
      </c>
      <c r="C14" s="3" t="s">
        <v>6</v>
      </c>
      <c r="D14" s="3" t="s">
        <v>7</v>
      </c>
      <c r="E14" s="24">
        <v>44407</v>
      </c>
      <c r="F14" s="36">
        <v>30000</v>
      </c>
      <c r="G14" s="33">
        <v>157</v>
      </c>
      <c r="H14" s="33">
        <v>68</v>
      </c>
    </row>
    <row r="15" spans="2:8" outlineLevel="2" x14ac:dyDescent="0.3">
      <c r="B15" s="12"/>
      <c r="C15" s="12"/>
      <c r="D15" s="13" t="s">
        <v>36</v>
      </c>
      <c r="E15" s="30"/>
      <c r="F15" s="41"/>
      <c r="G15" s="47">
        <f>SUBTOTAL(1,G13:G14)</f>
        <v>105.5</v>
      </c>
      <c r="H15" s="47"/>
    </row>
    <row r="16" spans="2:8" outlineLevel="1" x14ac:dyDescent="0.3">
      <c r="B16" s="12">
        <f>SUBTOTAL(3,B13:B14)</f>
        <v>2</v>
      </c>
      <c r="C16" s="12"/>
      <c r="D16" s="13" t="s">
        <v>33</v>
      </c>
      <c r="E16" s="30"/>
      <c r="F16" s="41"/>
      <c r="G16" s="47"/>
      <c r="H16" s="47"/>
    </row>
    <row r="17" spans="2:8" x14ac:dyDescent="0.3">
      <c r="B17" s="12"/>
      <c r="C17" s="12"/>
      <c r="D17" s="13" t="s">
        <v>1</v>
      </c>
      <c r="E17" s="30"/>
      <c r="F17" s="41"/>
      <c r="G17" s="47">
        <f>SUBTOTAL(1,G3:G14)</f>
        <v>329.75</v>
      </c>
      <c r="H17" s="47"/>
    </row>
    <row r="18" spans="2:8" x14ac:dyDescent="0.3">
      <c r="B18" s="12">
        <f>SUBTOTAL(3,B3:B14)</f>
        <v>8</v>
      </c>
      <c r="C18" s="12"/>
      <c r="D18" s="13" t="s">
        <v>0</v>
      </c>
      <c r="E18" s="30"/>
      <c r="F18" s="41"/>
      <c r="G18" s="47"/>
      <c r="H18" s="47"/>
    </row>
    <row r="19" spans="2:8" x14ac:dyDescent="0.3">
      <c r="G19" s="48"/>
      <c r="H19" s="48"/>
    </row>
  </sheetData>
  <sortState ref="B3:H14">
    <sortCondition descending="1" ref="D3:D14"/>
  </sortState>
  <phoneticPr fontId="2" type="noConversion"/>
  <conditionalFormatting sqref="B3:H18">
    <cfRule type="expression" dxfId="0" priority="1">
      <formula>$G3&gt;=400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판매금액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2019-10-10T06:12:49Z</dcterms:created>
  <dcterms:modified xsi:type="dcterms:W3CDTF">2021-08-17T00:21:02Z</dcterms:modified>
</cp:coreProperties>
</file>