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유형정복 모의고사 최종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8" r:id="rId3"/>
    <sheet name="제4작업" sheetId="9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제2작업!$B$18:$F$18</definedName>
    <definedName name="할인율">제1작업!$E$5:$E$12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5" i="1"/>
  <c r="J6" i="1" l="1"/>
  <c r="J7" i="1"/>
  <c r="J8" i="1"/>
  <c r="J9" i="1"/>
  <c r="J10" i="1"/>
  <c r="J11" i="1"/>
  <c r="J12" i="1"/>
  <c r="C20" i="8" l="1"/>
  <c r="F17" i="8" l="1"/>
  <c r="F13" i="8"/>
  <c r="F9" i="8"/>
  <c r="F5" i="8"/>
  <c r="F19" i="8" s="1"/>
  <c r="C18" i="8"/>
  <c r="C14" i="8"/>
  <c r="C10" i="8"/>
  <c r="C6" i="8"/>
  <c r="H11" i="2"/>
  <c r="I6" i="1" l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<sst xmlns="http://schemas.openxmlformats.org/spreadsheetml/2006/main" count="129" uniqueCount="47">
  <si>
    <t>관리코드</t>
  </si>
  <si>
    <t>모델</t>
  </si>
  <si>
    <t>구분</t>
  </si>
  <si>
    <t>할인율</t>
  </si>
  <si>
    <t>1일
요금</t>
  </si>
  <si>
    <t>2일
요금</t>
  </si>
  <si>
    <t>3일
요금</t>
  </si>
  <si>
    <t>추가비용</t>
  </si>
  <si>
    <t>비고</t>
  </si>
  <si>
    <t>L3-01</t>
  </si>
  <si>
    <t>제니시스</t>
  </si>
  <si>
    <t>대형</t>
  </si>
  <si>
    <t>G1-01</t>
  </si>
  <si>
    <t>스파크</t>
  </si>
  <si>
    <t>소형</t>
  </si>
  <si>
    <t>L3-02</t>
  </si>
  <si>
    <t>BMW520</t>
  </si>
  <si>
    <t>수입차</t>
  </si>
  <si>
    <t>L3-03</t>
  </si>
  <si>
    <t>K9</t>
  </si>
  <si>
    <t>G2-02</t>
  </si>
  <si>
    <t>쏘렌토</t>
  </si>
  <si>
    <t>SUV</t>
  </si>
  <si>
    <t>G3-03</t>
  </si>
  <si>
    <t>아우디A5</t>
  </si>
  <si>
    <t>L1-04</t>
  </si>
  <si>
    <t>레이</t>
  </si>
  <si>
    <t>L2-05</t>
  </si>
  <si>
    <t>싼타페</t>
  </si>
  <si>
    <t>할인율이 중간값 이상인 차량 대수</t>
  </si>
  <si>
    <t>가장 비싼 1일 요금</t>
  </si>
  <si>
    <t>1일요금</t>
  </si>
  <si>
    <t>대형 차량의 모델 대수</t>
    <phoneticPr fontId="1" type="noConversion"/>
  </si>
  <si>
    <t>1일 요금의 전체 평균</t>
    <phoneticPr fontId="1" type="noConversion"/>
  </si>
  <si>
    <t>L*</t>
    <phoneticPr fontId="1" type="noConversion"/>
  </si>
  <si>
    <t>&gt;20%</t>
    <phoneticPr fontId="1" type="noConversion"/>
  </si>
  <si>
    <t>전체 평균</t>
  </si>
  <si>
    <t>SUV 평균</t>
  </si>
  <si>
    <t>대형 평균</t>
  </si>
  <si>
    <t>소형 평균</t>
  </si>
  <si>
    <t>수입차 평균</t>
  </si>
  <si>
    <t>SUV 개수</t>
  </si>
  <si>
    <t>대형 개수</t>
  </si>
  <si>
    <t>소형 개수</t>
  </si>
  <si>
    <t>수입차 개수</t>
  </si>
  <si>
    <t>전체 개수</t>
  </si>
  <si>
    <t>쏘렌토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</si>
</sst>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9" fontId="3" fillId="0" borderId="12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9" fontId="3" fillId="0" borderId="10" xfId="0" applyNumberFormat="1" applyFont="1" applyBorder="1" applyAlignment="1">
      <alignment horizontal="right" vertical="center"/>
    </xf>
    <xf numFmtId="176" fontId="3" fillId="0" borderId="12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10" xfId="1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right" vertical="center"/>
    </xf>
    <xf numFmtId="176" fontId="3" fillId="0" borderId="0" xfId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대형</a:t>
            </a:r>
            <a:r>
              <a:rPr lang="en-US" altLang="ko-KR" sz="2000">
                <a:latin typeface="굴림" panose="020B0600000101010101" pitchFamily="50" charset="-127"/>
                <a:ea typeface="굴림" panose="020B0600000101010101" pitchFamily="50" charset="-127"/>
              </a:rPr>
              <a:t>/</a:t>
            </a: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수입</a:t>
            </a:r>
            <a:r>
              <a:rPr lang="en-US" altLang="ko-KR" sz="2000">
                <a:latin typeface="굴림" panose="020B0600000101010101" pitchFamily="50" charset="-127"/>
                <a:ea typeface="굴림" panose="020B0600000101010101" pitchFamily="50" charset="-127"/>
              </a:rPr>
              <a:t>/SUV </a:t>
            </a: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차량 </a:t>
            </a:r>
            <a:r>
              <a:rPr lang="en-US" altLang="ko-KR" sz="2000">
                <a:latin typeface="굴림" panose="020B0600000101010101" pitchFamily="50" charset="-127"/>
                <a:ea typeface="굴림" panose="020B0600000101010101" pitchFamily="50" charset="-127"/>
              </a:rPr>
              <a:t>1</a:t>
            </a:r>
            <a:r>
              <a:rPr lang="ko-KR" altLang="en-US" sz="2000">
                <a:latin typeface="굴림" panose="020B0600000101010101" pitchFamily="50" charset="-127"/>
                <a:ea typeface="굴림" panose="020B0600000101010101" pitchFamily="50" charset="-127"/>
              </a:rPr>
              <a:t>일 렌트카 요금</a:t>
            </a:r>
            <a:endParaRPr lang="ko-KR" sz="2000">
              <a:latin typeface="굴림" panose="020B0600000101010101" pitchFamily="50" charset="-127"/>
              <a:ea typeface="굴림" panose="020B0600000101010101" pitchFamily="50" charset="-127"/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1일 요금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E82A-42BC-A6A1-C619897900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(제1작업!$C$5,제1작업!$C$7:$C$10,제1작업!$C$12)</c:f>
              <c:strCache>
                <c:ptCount val="6"/>
                <c:pt idx="0">
                  <c:v>제니시스</c:v>
                </c:pt>
                <c:pt idx="1">
                  <c:v>BMW520</c:v>
                </c:pt>
                <c:pt idx="2">
                  <c:v>K9</c:v>
                </c:pt>
                <c:pt idx="3">
                  <c:v>쏘렌토</c:v>
                </c:pt>
                <c:pt idx="4">
                  <c:v>아우디A5</c:v>
                </c:pt>
                <c:pt idx="5">
                  <c:v>싼타페</c:v>
                </c:pt>
              </c:strCache>
            </c:strRef>
          </c:cat>
          <c:val>
            <c:numRef>
              <c:f>(제1작업!$F$5,제1작업!$F$7:$F$10,제1작업!$F$12)</c:f>
              <c:numCache>
                <c:formatCode>#,##0"원"</c:formatCode>
                <c:ptCount val="6"/>
                <c:pt idx="0">
                  <c:v>265000</c:v>
                </c:pt>
                <c:pt idx="1">
                  <c:v>330000</c:v>
                </c:pt>
                <c:pt idx="2">
                  <c:v>280000</c:v>
                </c:pt>
                <c:pt idx="3">
                  <c:v>140500</c:v>
                </c:pt>
                <c:pt idx="4">
                  <c:v>360000</c:v>
                </c:pt>
                <c:pt idx="5">
                  <c:v>152000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A-42BC-A6A1-C6198979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09431072"/>
        <c:axId val="109429824"/>
      </c:barChart>
      <c:lineChart>
        <c:grouping val="standard"/>
        <c:varyColors val="0"/>
        <c:ser>
          <c:idx val="0"/>
          <c:order val="0"/>
          <c:tx>
            <c:strRef>
              <c:f>제1작업!$E$4</c:f>
              <c:strCache>
                <c:ptCount val="1"/>
                <c:pt idx="0">
                  <c:v>할인율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triangle"/>
            <c:size val="1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(제1작업!$C$5,제1작업!$C$7:$C$10,제1작업!$C$12)</c:f>
              <c:strCache>
                <c:ptCount val="6"/>
                <c:pt idx="0">
                  <c:v>제니시스</c:v>
                </c:pt>
                <c:pt idx="1">
                  <c:v>BMW520</c:v>
                </c:pt>
                <c:pt idx="2">
                  <c:v>K9</c:v>
                </c:pt>
                <c:pt idx="3">
                  <c:v>쏘렌토</c:v>
                </c:pt>
                <c:pt idx="4">
                  <c:v>아우디A5</c:v>
                </c:pt>
                <c:pt idx="5">
                  <c:v>싼타페</c:v>
                </c:pt>
              </c:strCache>
            </c:strRef>
          </c:cat>
          <c:val>
            <c:numRef>
              <c:f>(제1작업!$E$5,제1작업!$E$7:$E$10,제1작업!$E$12)</c:f>
              <c:numCache>
                <c:formatCode>0%</c:formatCode>
                <c:ptCount val="6"/>
                <c:pt idx="0">
                  <c:v>0.25</c:v>
                </c:pt>
                <c:pt idx="1">
                  <c:v>0.25</c:v>
                </c:pt>
                <c:pt idx="2">
                  <c:v>0.2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A-42BC-A6A1-C61989790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7988528"/>
        <c:axId val="2037986448"/>
      </c:lineChart>
      <c:catAx>
        <c:axId val="1094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09429824"/>
        <c:crosses val="autoZero"/>
        <c:auto val="1"/>
        <c:lblAlgn val="ctr"/>
        <c:lblOffset val="100"/>
        <c:noMultiLvlLbl val="0"/>
      </c:catAx>
      <c:valAx>
        <c:axId val="1094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numFmt formatCode="#,##0&quot;원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09431072"/>
        <c:crosses val="autoZero"/>
        <c:crossBetween val="between"/>
      </c:valAx>
      <c:valAx>
        <c:axId val="2037986448"/>
        <c:scaling>
          <c:orientation val="minMax"/>
          <c:max val="0.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2037988528"/>
        <c:crosses val="max"/>
        <c:crossBetween val="between"/>
        <c:majorUnit val="0.1"/>
      </c:valAx>
      <c:catAx>
        <c:axId val="2037988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37986448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85725</xdr:rowOff>
    </xdr:from>
    <xdr:to>
      <xdr:col>6</xdr:col>
      <xdr:colOff>647700</xdr:colOff>
      <xdr:row>2</xdr:row>
      <xdr:rowOff>238125</xdr:rowOff>
    </xdr:to>
    <xdr:sp macro="" textlink="">
      <xdr:nvSpPr>
        <xdr:cNvPr id="3" name="대각선 방향의 모서리가 잘린 사각형 2"/>
        <xdr:cNvSpPr/>
      </xdr:nvSpPr>
      <xdr:spPr>
        <a:xfrm>
          <a:off x="133350" y="85725"/>
          <a:ext cx="4838700" cy="781050"/>
        </a:xfrm>
        <a:prstGeom prst="snip2Diag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휴가철 렌트카 요금 현황</a:t>
          </a:r>
        </a:p>
      </xdr:txBody>
    </xdr:sp>
    <xdr:clientData/>
  </xdr:twoCellAnchor>
  <xdr:twoCellAnchor editAs="oneCell">
    <xdr:from>
      <xdr:col>7</xdr:col>
      <xdr:colOff>0</xdr:colOff>
      <xdr:row>0</xdr:row>
      <xdr:rowOff>104775</xdr:rowOff>
    </xdr:from>
    <xdr:to>
      <xdr:col>10</xdr:col>
      <xdr:colOff>19050</xdr:colOff>
      <xdr:row>2</xdr:row>
      <xdr:rowOff>261354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"/>
          <a:ext cx="2514600" cy="785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0.4656</cdr:x>
      <cdr:y>0.12067</cdr:y>
    </cdr:from>
    <cdr:to>
      <cdr:x>0.62248</cdr:x>
      <cdr:y>0.18485</cdr:y>
    </cdr:to>
    <cdr:sp macro="" textlink="">
      <cdr:nvSpPr>
        <cdr:cNvPr id="2" name="사각형 설명선 1"/>
        <cdr:cNvSpPr/>
      </cdr:nvSpPr>
      <cdr:spPr>
        <a:xfrm xmlns:a="http://schemas.openxmlformats.org/drawingml/2006/main">
          <a:off x="4333095" y="733893"/>
          <a:ext cx="1459980" cy="390369"/>
        </a:xfrm>
        <a:prstGeom xmlns:a="http://schemas.openxmlformats.org/drawingml/2006/main" prst="wedgeRectCallout">
          <a:avLst>
            <a:gd name="adj1" fmla="val 87618"/>
            <a:gd name="adj2" fmla="val 46500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altLang="ko-KR">
              <a:solidFill>
                <a:schemeClr val="tx1"/>
              </a:solidFill>
            </a:rPr>
            <a:t>1</a:t>
          </a:r>
          <a:r>
            <a:rPr lang="ko-KR" altLang="en-US">
              <a:solidFill>
                <a:schemeClr val="tx1"/>
              </a:solidFill>
            </a:rPr>
            <a:t>일 대여 최고 요금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x14ac:dyDescent="0.3"/>
  <cols>
    <col min="1" max="1" width="1.625" style="2" customWidth="1"/>
    <col min="2" max="5" width="10.625" style="2" customWidth="1"/>
    <col min="6" max="8" width="12.625" style="2" customWidth="1"/>
    <col min="9" max="9" width="10.375" style="2" customWidth="1"/>
    <col min="10" max="10" width="9.75" style="2" customWidth="1"/>
    <col min="11" max="16384" width="9" style="2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4" t="s">
        <v>0</v>
      </c>
      <c r="C4" s="15" t="s">
        <v>1</v>
      </c>
      <c r="D4" s="15" t="s">
        <v>2</v>
      </c>
      <c r="E4" s="15" t="s">
        <v>3</v>
      </c>
      <c r="F4" s="16" t="s">
        <v>4</v>
      </c>
      <c r="G4" s="16" t="s">
        <v>5</v>
      </c>
      <c r="H4" s="16" t="s">
        <v>6</v>
      </c>
      <c r="I4" s="16" t="s">
        <v>7</v>
      </c>
      <c r="J4" s="17" t="s">
        <v>8</v>
      </c>
    </row>
    <row r="5" spans="2:10" ht="21.95" customHeight="1" x14ac:dyDescent="0.3">
      <c r="B5" s="10" t="s">
        <v>9</v>
      </c>
      <c r="C5" s="11" t="s">
        <v>10</v>
      </c>
      <c r="D5" s="11" t="s">
        <v>11</v>
      </c>
      <c r="E5" s="18">
        <v>0.25</v>
      </c>
      <c r="F5" s="21">
        <v>265000</v>
      </c>
      <c r="G5" s="21">
        <v>493000</v>
      </c>
      <c r="H5" s="21">
        <v>678000</v>
      </c>
      <c r="I5" s="11">
        <f>CHOOSE(MID(B5,2,1),9000,12000,17000)</f>
        <v>17000</v>
      </c>
      <c r="J5" s="12" t="str">
        <f>IF(_xlfn.RANK.EQ(H5,$H$5:$H$12)&lt;=3,_xlfn.RANK.EQ(H5,$H$5:$H$12)&amp;"위","")</f>
        <v/>
      </c>
    </row>
    <row r="6" spans="2:10" ht="21.95" customHeight="1" x14ac:dyDescent="0.3">
      <c r="B6" s="5" t="s">
        <v>12</v>
      </c>
      <c r="C6" s="3" t="s">
        <v>13</v>
      </c>
      <c r="D6" s="3" t="s">
        <v>14</v>
      </c>
      <c r="E6" s="19">
        <v>0.3</v>
      </c>
      <c r="F6" s="22">
        <v>68000</v>
      </c>
      <c r="G6" s="22">
        <v>126000</v>
      </c>
      <c r="H6" s="22">
        <v>174000</v>
      </c>
      <c r="I6" s="11">
        <f t="shared" ref="I6:I12" si="0">CHOOSE(MID(B6,2,1),9000,12000,17000)</f>
        <v>9000</v>
      </c>
      <c r="J6" s="12" t="str">
        <f t="shared" ref="J6:J12" si="1">IF(_xlfn.RANK.EQ(H6,$H$5:$H$12)&lt;=3,_xlfn.RANK.EQ(H6,$H$5:$H$12)&amp;"위","")</f>
        <v/>
      </c>
    </row>
    <row r="7" spans="2:10" ht="21.95" customHeight="1" x14ac:dyDescent="0.3">
      <c r="B7" s="5" t="s">
        <v>15</v>
      </c>
      <c r="C7" s="3" t="s">
        <v>16</v>
      </c>
      <c r="D7" s="3" t="s">
        <v>17</v>
      </c>
      <c r="E7" s="19">
        <v>0.25</v>
      </c>
      <c r="F7" s="22">
        <v>330000</v>
      </c>
      <c r="G7" s="22">
        <v>614000</v>
      </c>
      <c r="H7" s="22">
        <v>845000</v>
      </c>
      <c r="I7" s="11">
        <f t="shared" si="0"/>
        <v>17000</v>
      </c>
      <c r="J7" s="12" t="str">
        <f t="shared" si="1"/>
        <v>2위</v>
      </c>
    </row>
    <row r="8" spans="2:10" ht="21.95" customHeight="1" x14ac:dyDescent="0.3">
      <c r="B8" s="5" t="s">
        <v>18</v>
      </c>
      <c r="C8" s="3" t="s">
        <v>19</v>
      </c>
      <c r="D8" s="3" t="s">
        <v>11</v>
      </c>
      <c r="E8" s="19">
        <v>0.2</v>
      </c>
      <c r="F8" s="22">
        <v>280000</v>
      </c>
      <c r="G8" s="22">
        <v>521000</v>
      </c>
      <c r="H8" s="22">
        <v>717000</v>
      </c>
      <c r="I8" s="11">
        <f t="shared" si="0"/>
        <v>17000</v>
      </c>
      <c r="J8" s="12" t="str">
        <f t="shared" si="1"/>
        <v>3위</v>
      </c>
    </row>
    <row r="9" spans="2:10" ht="21.95" customHeight="1" x14ac:dyDescent="0.3">
      <c r="B9" s="5" t="s">
        <v>20</v>
      </c>
      <c r="C9" s="3" t="s">
        <v>21</v>
      </c>
      <c r="D9" s="3" t="s">
        <v>22</v>
      </c>
      <c r="E9" s="19">
        <v>0.2</v>
      </c>
      <c r="F9" s="22">
        <v>140500</v>
      </c>
      <c r="G9" s="22">
        <v>261000</v>
      </c>
      <c r="H9" s="22">
        <v>360000</v>
      </c>
      <c r="I9" s="11">
        <f t="shared" si="0"/>
        <v>12000</v>
      </c>
      <c r="J9" s="12" t="str">
        <f t="shared" si="1"/>
        <v/>
      </c>
    </row>
    <row r="10" spans="2:10" ht="21.95" customHeight="1" x14ac:dyDescent="0.3">
      <c r="B10" s="5" t="s">
        <v>23</v>
      </c>
      <c r="C10" s="3" t="s">
        <v>24</v>
      </c>
      <c r="D10" s="3" t="s">
        <v>17</v>
      </c>
      <c r="E10" s="19">
        <v>0.3</v>
      </c>
      <c r="F10" s="22">
        <v>360000</v>
      </c>
      <c r="G10" s="22">
        <v>670000</v>
      </c>
      <c r="H10" s="22">
        <v>922000</v>
      </c>
      <c r="I10" s="11">
        <f t="shared" si="0"/>
        <v>17000</v>
      </c>
      <c r="J10" s="12" t="str">
        <f t="shared" si="1"/>
        <v>1위</v>
      </c>
    </row>
    <row r="11" spans="2:10" ht="21.95" customHeight="1" x14ac:dyDescent="0.3">
      <c r="B11" s="5" t="s">
        <v>25</v>
      </c>
      <c r="C11" s="3" t="s">
        <v>26</v>
      </c>
      <c r="D11" s="3" t="s">
        <v>14</v>
      </c>
      <c r="E11" s="19">
        <v>0.25</v>
      </c>
      <c r="F11" s="22">
        <v>70500</v>
      </c>
      <c r="G11" s="22">
        <v>131000</v>
      </c>
      <c r="H11" s="22">
        <v>180000</v>
      </c>
      <c r="I11" s="11">
        <f t="shared" si="0"/>
        <v>9000</v>
      </c>
      <c r="J11" s="12" t="str">
        <f t="shared" si="1"/>
        <v/>
      </c>
    </row>
    <row r="12" spans="2:10" ht="21.95" customHeight="1" thickBot="1" x14ac:dyDescent="0.35">
      <c r="B12" s="8" t="s">
        <v>27</v>
      </c>
      <c r="C12" s="9" t="s">
        <v>28</v>
      </c>
      <c r="D12" s="9" t="s">
        <v>22</v>
      </c>
      <c r="E12" s="20">
        <v>0.3</v>
      </c>
      <c r="F12" s="23">
        <v>152000</v>
      </c>
      <c r="G12" s="23">
        <v>283000</v>
      </c>
      <c r="H12" s="23">
        <v>389000</v>
      </c>
      <c r="I12" s="11">
        <f t="shared" si="0"/>
        <v>12000</v>
      </c>
      <c r="J12" s="12" t="str">
        <f t="shared" si="1"/>
        <v/>
      </c>
    </row>
    <row r="13" spans="2:10" ht="21.95" customHeight="1" x14ac:dyDescent="0.3">
      <c r="B13" s="35" t="s">
        <v>29</v>
      </c>
      <c r="C13" s="32"/>
      <c r="D13" s="32"/>
      <c r="E13" s="4" t="str">
        <f>COUNTIF(할인율,"&gt;="&amp;MEDIAN(할인율))&amp;"대"</f>
        <v>6대</v>
      </c>
      <c r="F13" s="36"/>
      <c r="G13" s="32" t="s">
        <v>30</v>
      </c>
      <c r="H13" s="32"/>
      <c r="I13" s="32"/>
      <c r="J13" s="24">
        <f>MAX(F5:F12)</f>
        <v>360000</v>
      </c>
    </row>
    <row r="14" spans="2:10" ht="21.95" customHeight="1" thickBot="1" x14ac:dyDescent="0.35">
      <c r="B14" s="33" t="s">
        <v>32</v>
      </c>
      <c r="C14" s="34"/>
      <c r="D14" s="34"/>
      <c r="E14" s="6">
        <f>DCOUNTA(B4:H12,C4,D4:D5)</f>
        <v>2</v>
      </c>
      <c r="F14" s="37"/>
      <c r="G14" s="13" t="s">
        <v>1</v>
      </c>
      <c r="H14" s="6" t="s">
        <v>10</v>
      </c>
      <c r="I14" s="13" t="s">
        <v>31</v>
      </c>
      <c r="J14" s="7">
        <f>VLOOKUP(H14,C5:H12,4,0)</f>
        <v>265000</v>
      </c>
    </row>
  </sheetData>
  <mergeCells count="4">
    <mergeCell ref="G13:I13"/>
    <mergeCell ref="B14:D14"/>
    <mergeCell ref="B13:D13"/>
    <mergeCell ref="F13:F14"/>
  </mergeCells>
  <phoneticPr fontId="1" type="noConversion"/>
  <conditionalFormatting sqref="H5:H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{1DBD4CA8-3E8D-41FE-B1DF-698A07E002F4}</x14:id>
        </ext>
      </extLst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BD4CA8-3E8D-41FE-B1DF-698A07E002F4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H5:H12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3" width="9" style="1"/>
    <col min="4" max="5" width="10" style="1" bestFit="1" customWidth="1"/>
    <col min="6" max="6" width="10.625" style="1" customWidth="1"/>
    <col min="7" max="8" width="10.625" customWidth="1"/>
  </cols>
  <sheetData>
    <row r="1" spans="2:8" ht="17.25" thickBot="1" x14ac:dyDescent="0.35">
      <c r="B1"/>
      <c r="C1"/>
      <c r="D1"/>
      <c r="E1"/>
      <c r="F1"/>
    </row>
    <row r="2" spans="2:8" ht="27.75" thickBot="1" x14ac:dyDescent="0.35">
      <c r="B2" s="14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6" t="s">
        <v>5</v>
      </c>
      <c r="H2" s="16" t="s">
        <v>6</v>
      </c>
    </row>
    <row r="3" spans="2:8" x14ac:dyDescent="0.3">
      <c r="B3" s="10" t="s">
        <v>9</v>
      </c>
      <c r="C3" s="11" t="s">
        <v>10</v>
      </c>
      <c r="D3" s="11" t="s">
        <v>11</v>
      </c>
      <c r="E3" s="18">
        <v>0.25</v>
      </c>
      <c r="F3" s="21">
        <v>265000</v>
      </c>
      <c r="G3" s="21">
        <v>493000</v>
      </c>
      <c r="H3" s="21">
        <v>678000</v>
      </c>
    </row>
    <row r="4" spans="2:8" x14ac:dyDescent="0.3">
      <c r="B4" s="5" t="s">
        <v>12</v>
      </c>
      <c r="C4" s="3" t="s">
        <v>13</v>
      </c>
      <c r="D4" s="3" t="s">
        <v>14</v>
      </c>
      <c r="E4" s="19">
        <v>0.3</v>
      </c>
      <c r="F4" s="22">
        <v>68000</v>
      </c>
      <c r="G4" s="22">
        <v>126000</v>
      </c>
      <c r="H4" s="22">
        <v>174000</v>
      </c>
    </row>
    <row r="5" spans="2:8" x14ac:dyDescent="0.3">
      <c r="B5" s="5" t="s">
        <v>15</v>
      </c>
      <c r="C5" s="3" t="s">
        <v>16</v>
      </c>
      <c r="D5" s="3" t="s">
        <v>17</v>
      </c>
      <c r="E5" s="19">
        <v>0.25</v>
      </c>
      <c r="F5" s="22">
        <v>330000</v>
      </c>
      <c r="G5" s="22">
        <v>614000</v>
      </c>
      <c r="H5" s="22">
        <v>845000</v>
      </c>
    </row>
    <row r="6" spans="2:8" x14ac:dyDescent="0.3">
      <c r="B6" s="5" t="s">
        <v>18</v>
      </c>
      <c r="C6" s="3" t="s">
        <v>19</v>
      </c>
      <c r="D6" s="3" t="s">
        <v>11</v>
      </c>
      <c r="E6" s="19">
        <v>0.2</v>
      </c>
      <c r="F6" s="22">
        <v>280000</v>
      </c>
      <c r="G6" s="22">
        <v>521000</v>
      </c>
      <c r="H6" s="22">
        <v>717000</v>
      </c>
    </row>
    <row r="7" spans="2:8" x14ac:dyDescent="0.3">
      <c r="B7" s="5" t="s">
        <v>20</v>
      </c>
      <c r="C7" s="3" t="s">
        <v>21</v>
      </c>
      <c r="D7" s="3" t="s">
        <v>22</v>
      </c>
      <c r="E7" s="19">
        <v>0.2</v>
      </c>
      <c r="F7" s="22">
        <v>140500</v>
      </c>
      <c r="G7" s="22">
        <v>261000</v>
      </c>
      <c r="H7" s="22">
        <v>360000</v>
      </c>
    </row>
    <row r="8" spans="2:8" x14ac:dyDescent="0.3">
      <c r="B8" s="5" t="s">
        <v>23</v>
      </c>
      <c r="C8" s="3" t="s">
        <v>24</v>
      </c>
      <c r="D8" s="3" t="s">
        <v>17</v>
      </c>
      <c r="E8" s="19">
        <v>0.3</v>
      </c>
      <c r="F8" s="22">
        <v>360000</v>
      </c>
      <c r="G8" s="22">
        <v>670000</v>
      </c>
      <c r="H8" s="22">
        <v>922000</v>
      </c>
    </row>
    <row r="9" spans="2:8" x14ac:dyDescent="0.3">
      <c r="B9" s="5" t="s">
        <v>25</v>
      </c>
      <c r="C9" s="3" t="s">
        <v>26</v>
      </c>
      <c r="D9" s="3" t="s">
        <v>14</v>
      </c>
      <c r="E9" s="19">
        <v>0.25</v>
      </c>
      <c r="F9" s="22">
        <v>70500</v>
      </c>
      <c r="G9" s="22">
        <v>131000</v>
      </c>
      <c r="H9" s="22">
        <v>180000</v>
      </c>
    </row>
    <row r="10" spans="2:8" x14ac:dyDescent="0.3">
      <c r="B10" s="8" t="s">
        <v>27</v>
      </c>
      <c r="C10" s="9" t="s">
        <v>28</v>
      </c>
      <c r="D10" s="9" t="s">
        <v>22</v>
      </c>
      <c r="E10" s="20">
        <v>0.3</v>
      </c>
      <c r="F10" s="23">
        <v>166000</v>
      </c>
      <c r="G10" s="23">
        <v>283000</v>
      </c>
      <c r="H10" s="23">
        <v>389000</v>
      </c>
    </row>
    <row r="11" spans="2:8" x14ac:dyDescent="0.3">
      <c r="B11" s="38" t="s">
        <v>33</v>
      </c>
      <c r="C11" s="38"/>
      <c r="D11" s="38"/>
      <c r="E11" s="38"/>
      <c r="F11" s="38"/>
      <c r="G11" s="38"/>
      <c r="H11" s="31">
        <f>AVERAGE(F3:F10)</f>
        <v>210000</v>
      </c>
    </row>
    <row r="13" spans="2:8" ht="17.25" thickBot="1" x14ac:dyDescent="0.35">
      <c r="B13"/>
      <c r="C13"/>
      <c r="D13"/>
      <c r="E13"/>
      <c r="F13"/>
    </row>
    <row r="14" spans="2:8" ht="17.25" thickBot="1" x14ac:dyDescent="0.35">
      <c r="B14" s="14" t="s">
        <v>0</v>
      </c>
      <c r="C14" s="15" t="s">
        <v>3</v>
      </c>
      <c r="D14"/>
      <c r="E14"/>
      <c r="F14"/>
    </row>
    <row r="15" spans="2:8" x14ac:dyDescent="0.3">
      <c r="B15" t="s">
        <v>34</v>
      </c>
      <c r="C15" t="s">
        <v>35</v>
      </c>
      <c r="D15"/>
      <c r="E15"/>
      <c r="F15"/>
    </row>
    <row r="17" spans="2:6" ht="17.25" thickBot="1" x14ac:dyDescent="0.35">
      <c r="B17"/>
      <c r="C17"/>
      <c r="D17"/>
      <c r="E17"/>
      <c r="F17"/>
    </row>
    <row r="18" spans="2:6" ht="27.75" thickBot="1" x14ac:dyDescent="0.35">
      <c r="B18" s="15" t="s">
        <v>1</v>
      </c>
      <c r="C18" s="15" t="s">
        <v>2</v>
      </c>
      <c r="D18" s="16" t="s">
        <v>4</v>
      </c>
      <c r="E18" s="16" t="s">
        <v>5</v>
      </c>
      <c r="F18" s="16" t="s">
        <v>6</v>
      </c>
    </row>
    <row r="19" spans="2:6" x14ac:dyDescent="0.3">
      <c r="B19" s="11" t="s">
        <v>10</v>
      </c>
      <c r="C19" s="11" t="s">
        <v>11</v>
      </c>
      <c r="D19" s="21">
        <v>265000</v>
      </c>
      <c r="E19" s="21">
        <v>493000</v>
      </c>
      <c r="F19" s="21">
        <v>678000</v>
      </c>
    </row>
    <row r="20" spans="2:6" x14ac:dyDescent="0.3">
      <c r="B20" s="3" t="s">
        <v>16</v>
      </c>
      <c r="C20" s="3" t="s">
        <v>17</v>
      </c>
      <c r="D20" s="22">
        <v>330000</v>
      </c>
      <c r="E20" s="22">
        <v>614000</v>
      </c>
      <c r="F20" s="22">
        <v>845000</v>
      </c>
    </row>
    <row r="21" spans="2:6" x14ac:dyDescent="0.3">
      <c r="B21" s="3" t="s">
        <v>26</v>
      </c>
      <c r="C21" s="3" t="s">
        <v>14</v>
      </c>
      <c r="D21" s="22">
        <v>70500</v>
      </c>
      <c r="E21" s="22">
        <v>131000</v>
      </c>
      <c r="F21" s="22">
        <v>180000</v>
      </c>
    </row>
    <row r="22" spans="2:6" x14ac:dyDescent="0.3">
      <c r="B22" s="9" t="s">
        <v>28</v>
      </c>
      <c r="C22" s="9" t="s">
        <v>22</v>
      </c>
      <c r="D22" s="23">
        <v>166000</v>
      </c>
      <c r="E22" s="23">
        <v>283000</v>
      </c>
      <c r="F22" s="23">
        <v>389000</v>
      </c>
    </row>
  </sheetData>
  <mergeCells count="1">
    <mergeCell ref="B11:G11"/>
  </mergeCells>
  <phoneticPr fontId="1" type="noConversion"/>
  <conditionalFormatting sqref="H3:H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{107EE84B-9B19-4F70-BC33-2482972CE6DB}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7EE84B-9B19-4F70-BC33-2482972CE6DB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H3:H10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zoomScaleNormal="100" workbookViewId="0">
      <selection activeCell="B2" sqref="B2"/>
    </sheetView>
  </sheetViews>
  <sheetFormatPr defaultRowHeight="16.5" x14ac:dyDescent="0.3"/>
  <cols>
    <col min="1" max="1" width="1.625" style="1" customWidth="1"/>
    <col min="2" max="5" width="10.625" style="1" customWidth="1"/>
    <col min="6" max="8" width="12.625" style="1" customWidth="1"/>
    <col min="9" max="16384" width="9" style="1"/>
  </cols>
  <sheetData>
    <row r="1" spans="2:8" ht="17.25" thickBot="1" x14ac:dyDescent="0.35"/>
    <row r="2" spans="2:8" ht="27.75" thickBot="1" x14ac:dyDescent="0.35">
      <c r="B2" s="14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6" t="s">
        <v>5</v>
      </c>
      <c r="H2" s="16" t="s">
        <v>6</v>
      </c>
    </row>
    <row r="3" spans="2:8" x14ac:dyDescent="0.3">
      <c r="B3" s="10" t="s">
        <v>20</v>
      </c>
      <c r="C3" s="11" t="s">
        <v>46</v>
      </c>
      <c r="D3" s="11" t="s">
        <v>22</v>
      </c>
      <c r="E3" s="18">
        <v>0.2</v>
      </c>
      <c r="F3" s="21">
        <v>140500</v>
      </c>
      <c r="G3" s="21">
        <v>261000</v>
      </c>
      <c r="H3" s="21">
        <v>360000</v>
      </c>
    </row>
    <row r="4" spans="2:8" x14ac:dyDescent="0.3">
      <c r="B4" s="5" t="s">
        <v>27</v>
      </c>
      <c r="C4" s="3" t="s">
        <v>28</v>
      </c>
      <c r="D4" s="3" t="s">
        <v>22</v>
      </c>
      <c r="E4" s="19">
        <v>0.3</v>
      </c>
      <c r="F4" s="22">
        <v>152000</v>
      </c>
      <c r="G4" s="22">
        <v>283000</v>
      </c>
      <c r="H4" s="22">
        <v>389000</v>
      </c>
    </row>
    <row r="5" spans="2:8" x14ac:dyDescent="0.3">
      <c r="B5" s="5"/>
      <c r="C5" s="3"/>
      <c r="D5" s="25" t="s">
        <v>37</v>
      </c>
      <c r="E5" s="19"/>
      <c r="F5" s="22">
        <f>SUBTOTAL(1,F3:F4)</f>
        <v>146250</v>
      </c>
      <c r="G5" s="22"/>
      <c r="H5" s="22"/>
    </row>
    <row r="6" spans="2:8" x14ac:dyDescent="0.3">
      <c r="B6" s="5"/>
      <c r="C6" s="3">
        <f>SUBTOTAL(3,C3:C4)</f>
        <v>2</v>
      </c>
      <c r="D6" s="30" t="s">
        <v>41</v>
      </c>
      <c r="E6" s="19"/>
      <c r="F6" s="22"/>
      <c r="G6" s="22"/>
      <c r="H6" s="22"/>
    </row>
    <row r="7" spans="2:8" x14ac:dyDescent="0.3">
      <c r="B7" s="5" t="s">
        <v>18</v>
      </c>
      <c r="C7" s="3" t="s">
        <v>19</v>
      </c>
      <c r="D7" s="3" t="s">
        <v>11</v>
      </c>
      <c r="E7" s="19">
        <v>0.2</v>
      </c>
      <c r="F7" s="22">
        <v>280000</v>
      </c>
      <c r="G7" s="22">
        <v>521000</v>
      </c>
      <c r="H7" s="22">
        <v>717000</v>
      </c>
    </row>
    <row r="8" spans="2:8" x14ac:dyDescent="0.3">
      <c r="B8" s="5" t="s">
        <v>9</v>
      </c>
      <c r="C8" s="3" t="s">
        <v>10</v>
      </c>
      <c r="D8" s="3" t="s">
        <v>11</v>
      </c>
      <c r="E8" s="19">
        <v>0.25</v>
      </c>
      <c r="F8" s="22">
        <v>265000</v>
      </c>
      <c r="G8" s="22">
        <v>493000</v>
      </c>
      <c r="H8" s="22">
        <v>678000</v>
      </c>
    </row>
    <row r="9" spans="2:8" x14ac:dyDescent="0.3">
      <c r="B9" s="5"/>
      <c r="C9" s="3"/>
      <c r="D9" s="25" t="s">
        <v>38</v>
      </c>
      <c r="E9" s="19"/>
      <c r="F9" s="22">
        <f>SUBTOTAL(1,F7:F8)</f>
        <v>272500</v>
      </c>
      <c r="G9" s="22"/>
      <c r="H9" s="22"/>
    </row>
    <row r="10" spans="2:8" x14ac:dyDescent="0.3">
      <c r="B10" s="5"/>
      <c r="C10" s="3">
        <f>SUBTOTAL(3,C7:C8)</f>
        <v>2</v>
      </c>
      <c r="D10" s="25" t="s">
        <v>42</v>
      </c>
      <c r="E10" s="19"/>
      <c r="F10" s="22"/>
      <c r="G10" s="22"/>
      <c r="H10" s="22"/>
    </row>
    <row r="11" spans="2:8" x14ac:dyDescent="0.3">
      <c r="B11" s="5" t="s">
        <v>25</v>
      </c>
      <c r="C11" s="3" t="s">
        <v>26</v>
      </c>
      <c r="D11" s="3" t="s">
        <v>14</v>
      </c>
      <c r="E11" s="19">
        <v>0.25</v>
      </c>
      <c r="F11" s="22">
        <v>70500</v>
      </c>
      <c r="G11" s="22">
        <v>131000</v>
      </c>
      <c r="H11" s="22">
        <v>180000</v>
      </c>
    </row>
    <row r="12" spans="2:8" x14ac:dyDescent="0.3">
      <c r="B12" s="5" t="s">
        <v>12</v>
      </c>
      <c r="C12" s="3" t="s">
        <v>13</v>
      </c>
      <c r="D12" s="3" t="s">
        <v>14</v>
      </c>
      <c r="E12" s="19">
        <v>0.3</v>
      </c>
      <c r="F12" s="22">
        <v>68000</v>
      </c>
      <c r="G12" s="22">
        <v>126000</v>
      </c>
      <c r="H12" s="22">
        <v>174000</v>
      </c>
    </row>
    <row r="13" spans="2:8" x14ac:dyDescent="0.3">
      <c r="B13" s="5"/>
      <c r="C13" s="3"/>
      <c r="D13" s="25" t="s">
        <v>39</v>
      </c>
      <c r="E13" s="19"/>
      <c r="F13" s="22">
        <f>SUBTOTAL(1,F11:F12)</f>
        <v>69250</v>
      </c>
      <c r="G13" s="22"/>
      <c r="H13" s="22"/>
    </row>
    <row r="14" spans="2:8" x14ac:dyDescent="0.3">
      <c r="B14" s="5"/>
      <c r="C14" s="3">
        <f>SUBTOTAL(3,C11:C12)</f>
        <v>2</v>
      </c>
      <c r="D14" s="25" t="s">
        <v>43</v>
      </c>
      <c r="E14" s="19"/>
      <c r="F14" s="22"/>
      <c r="G14" s="22"/>
      <c r="H14" s="22"/>
    </row>
    <row r="15" spans="2:8" x14ac:dyDescent="0.3">
      <c r="B15" s="5" t="s">
        <v>15</v>
      </c>
      <c r="C15" s="3" t="s">
        <v>16</v>
      </c>
      <c r="D15" s="3" t="s">
        <v>17</v>
      </c>
      <c r="E15" s="19">
        <v>0.25</v>
      </c>
      <c r="F15" s="22">
        <v>330000</v>
      </c>
      <c r="G15" s="22">
        <v>614000</v>
      </c>
      <c r="H15" s="22">
        <v>845000</v>
      </c>
    </row>
    <row r="16" spans="2:8" x14ac:dyDescent="0.3">
      <c r="B16" s="8" t="s">
        <v>23</v>
      </c>
      <c r="C16" s="9" t="s">
        <v>24</v>
      </c>
      <c r="D16" s="9" t="s">
        <v>17</v>
      </c>
      <c r="E16" s="20">
        <v>0.3</v>
      </c>
      <c r="F16" s="23">
        <v>360000</v>
      </c>
      <c r="G16" s="23">
        <v>670000</v>
      </c>
      <c r="H16" s="23">
        <v>922000</v>
      </c>
    </row>
    <row r="17" spans="2:8" x14ac:dyDescent="0.3">
      <c r="B17" s="26"/>
      <c r="C17" s="26"/>
      <c r="D17" s="29" t="s">
        <v>40</v>
      </c>
      <c r="E17" s="27"/>
      <c r="F17" s="28">
        <f>SUBTOTAL(1,F15:F16)</f>
        <v>345000</v>
      </c>
      <c r="G17" s="28"/>
      <c r="H17" s="28"/>
    </row>
    <row r="18" spans="2:8" x14ac:dyDescent="0.3">
      <c r="B18" s="26"/>
      <c r="C18" s="26">
        <f>SUBTOTAL(3,C15:C16)</f>
        <v>2</v>
      </c>
      <c r="D18" s="29" t="s">
        <v>44</v>
      </c>
      <c r="E18" s="27"/>
      <c r="F18" s="28"/>
      <c r="G18" s="28"/>
      <c r="H18" s="28"/>
    </row>
    <row r="19" spans="2:8" x14ac:dyDescent="0.3">
      <c r="B19" s="26"/>
      <c r="C19" s="26"/>
      <c r="D19" s="29" t="s">
        <v>36</v>
      </c>
      <c r="E19" s="27"/>
      <c r="F19" s="28">
        <f>SUBTOTAL(1,F3:F16)</f>
        <v>208250</v>
      </c>
      <c r="G19" s="28"/>
      <c r="H19" s="28"/>
    </row>
    <row r="20" spans="2:8" x14ac:dyDescent="0.3">
      <c r="B20" s="26"/>
      <c r="C20" s="26">
        <f>SUBTOTAL(3,C3:C16)</f>
        <v>8</v>
      </c>
      <c r="D20" s="29" t="s">
        <v>45</v>
      </c>
      <c r="E20" s="27"/>
      <c r="F20" s="28"/>
      <c r="G20" s="28"/>
      <c r="H20" s="28"/>
    </row>
  </sheetData>
  <sortState ref="B3:H10">
    <sortCondition ref="D3:D10"/>
    <sortCondition ref="E3:E10"/>
  </sortState>
  <phoneticPr fontId="1" type="noConversion"/>
  <conditionalFormatting sqref="H3:H2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{1B56D831-E191-4513-A7E1-6E163455F8B2}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56D831-E191-4513-A7E1-6E163455F8B2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H3:H20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2020-02-28T08:44:03Z</dcterms:created>
  <dcterms:modified xsi:type="dcterms:W3CDTF">2020-03-27T07:02:40Z</dcterms:modified>
</cp:coreProperties>
</file>