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제2작업!$B$18:$E$18</definedName>
    <definedName name="재고량">제1작업!$H$5:$H$12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</calcChain>
</file>

<file path=xl/sharedStrings.xml><?xml version="1.0" encoding="utf-8"?>
<sst xmlns="http://schemas.openxmlformats.org/spreadsheetml/2006/main" count="123" uniqueCount="42">
  <si>
    <t>상품코드</t>
  </si>
  <si>
    <t>상품명</t>
  </si>
  <si>
    <t>분류</t>
  </si>
  <si>
    <t>전월
판매량</t>
  </si>
  <si>
    <t>판매가</t>
  </si>
  <si>
    <t>당월
판매량</t>
  </si>
  <si>
    <t>재고량</t>
  </si>
  <si>
    <t>발주여부</t>
  </si>
  <si>
    <t>면세구분</t>
  </si>
  <si>
    <t>2-B007</t>
  </si>
  <si>
    <t>코트</t>
  </si>
  <si>
    <t>여성용</t>
  </si>
  <si>
    <t>1-E492</t>
  </si>
  <si>
    <t>후드티</t>
  </si>
  <si>
    <t>공용</t>
  </si>
  <si>
    <t>1-H430</t>
  </si>
  <si>
    <t>청바지</t>
  </si>
  <si>
    <t>남성용</t>
  </si>
  <si>
    <t>1-B331</t>
  </si>
  <si>
    <t>바지</t>
  </si>
  <si>
    <t>1-E083</t>
  </si>
  <si>
    <t>정장</t>
  </si>
  <si>
    <t>2-E455</t>
  </si>
  <si>
    <t>점퍼</t>
  </si>
  <si>
    <t>2-H897</t>
  </si>
  <si>
    <t>가디건</t>
  </si>
  <si>
    <t>1-H200</t>
  </si>
  <si>
    <t>티셔츠</t>
  </si>
  <si>
    <t>당월 판매량이 평균 이상인 재고량 합계</t>
  </si>
  <si>
    <t>최저 판매가</t>
  </si>
  <si>
    <t>면세 제품 판매비율</t>
  </si>
  <si>
    <t>&gt;=1200</t>
  </si>
  <si>
    <t>총합계</t>
  </si>
  <si>
    <t>개수 : 상품명</t>
  </si>
  <si>
    <t>평균 : 당월 판매량</t>
  </si>
  <si>
    <t>0-99</t>
  </si>
  <si>
    <t>100-199</t>
  </si>
  <si>
    <t>200-299</t>
  </si>
  <si>
    <t>300-399</t>
  </si>
  <si>
    <t>400-500</t>
  </si>
  <si>
    <t>**</t>
  </si>
  <si>
    <t>*B*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</si>
</sst>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9" fontId="3" fillId="0" borderId="7" xfId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7" fontId="3" fillId="0" borderId="10" xfId="0" applyNumberFormat="1" applyFont="1" applyBorder="1" applyAlignment="1">
      <alignment horizontal="right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3" fillId="0" borderId="23" xfId="0" applyNumberFormat="1" applyFont="1" applyBorder="1" applyAlignment="1">
      <alignment horizontal="right" vertical="center"/>
    </xf>
    <xf numFmtId="176" fontId="3" fillId="0" borderId="24" xfId="0" applyNumberFormat="1" applyFont="1" applyBorder="1" applyAlignment="1">
      <alignment horizontal="right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9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r>
              <a:rPr lang="ko-KR" altLang="en-US" sz="2000">
                <a:latin typeface="돋움" panose="020B0600000101010101" pitchFamily="50" charset="-127"/>
                <a:ea typeface="돋움" panose="020B0600000101010101" pitchFamily="50" charset="-127"/>
              </a:rPr>
              <a:t>여성용</a:t>
            </a:r>
            <a:r>
              <a:rPr lang="en-US" altLang="ko-KR" sz="2000">
                <a:latin typeface="돋움" panose="020B0600000101010101" pitchFamily="50" charset="-127"/>
                <a:ea typeface="돋움" panose="020B0600000101010101" pitchFamily="50" charset="-127"/>
              </a:rPr>
              <a:t>/</a:t>
            </a:r>
            <a:r>
              <a:rPr lang="ko-KR" altLang="en-US" sz="2000">
                <a:latin typeface="돋움" panose="020B0600000101010101" pitchFamily="50" charset="-127"/>
                <a:ea typeface="돋움" panose="020B0600000101010101" pitchFamily="50" charset="-127"/>
              </a:rPr>
              <a:t>남성용 상반기 판매현황</a:t>
            </a:r>
            <a:endParaRPr lang="ko-KR" sz="2000">
              <a:latin typeface="돋움" panose="020B0600000101010101" pitchFamily="50" charset="-127"/>
              <a:ea typeface="돋움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전월 판매량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코트</c:v>
                </c:pt>
                <c:pt idx="1">
                  <c:v>청바지</c:v>
                </c:pt>
                <c:pt idx="2">
                  <c:v>바지</c:v>
                </c:pt>
                <c:pt idx="3">
                  <c:v>정장</c:v>
                </c:pt>
                <c:pt idx="4">
                  <c:v>점퍼</c:v>
                </c:pt>
                <c:pt idx="5">
                  <c:v>가디건</c:v>
                </c:pt>
              </c:strCache>
            </c:strRef>
          </c:cat>
          <c:val>
            <c:numRef>
              <c:f>(제1작업!$E$5,제1작업!$E$7:$E$11)</c:f>
              <c:numCache>
                <c:formatCode>#,##0_ </c:formatCode>
                <c:ptCount val="6"/>
                <c:pt idx="0">
                  <c:v>1062</c:v>
                </c:pt>
                <c:pt idx="1">
                  <c:v>1075</c:v>
                </c:pt>
                <c:pt idx="2">
                  <c:v>1125</c:v>
                </c:pt>
                <c:pt idx="3">
                  <c:v>1077</c:v>
                </c:pt>
                <c:pt idx="4">
                  <c:v>1194</c:v>
                </c:pt>
                <c:pt idx="5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B-425E-B25D-B374F079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9657679"/>
        <c:axId val="289662671"/>
      </c:barChart>
      <c:lineChart>
        <c:grouping val="standard"/>
        <c:varyColors val="0"/>
        <c:ser>
          <c:idx val="1"/>
          <c:order val="1"/>
          <c:tx>
            <c:v>당월 판매량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5AB-425E-B25D-B374F079FD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(제1작업!$C$5,제1작업!$C$7:$C$11)</c:f>
              <c:strCache>
                <c:ptCount val="6"/>
                <c:pt idx="0">
                  <c:v>코트</c:v>
                </c:pt>
                <c:pt idx="1">
                  <c:v>청바지</c:v>
                </c:pt>
                <c:pt idx="2">
                  <c:v>바지</c:v>
                </c:pt>
                <c:pt idx="3">
                  <c:v>정장</c:v>
                </c:pt>
                <c:pt idx="4">
                  <c:v>점퍼</c:v>
                </c:pt>
                <c:pt idx="5">
                  <c:v>가디건</c:v>
                </c:pt>
              </c:strCache>
            </c:strRef>
          </c:cat>
          <c:val>
            <c:numRef>
              <c:f>(제1작업!$G$5,제1작업!$G$7:$G$11)</c:f>
              <c:numCache>
                <c:formatCode>#,##0_ </c:formatCode>
                <c:ptCount val="6"/>
                <c:pt idx="0">
                  <c:v>1171</c:v>
                </c:pt>
                <c:pt idx="1">
                  <c:v>1186</c:v>
                </c:pt>
                <c:pt idx="2">
                  <c:v>1251</c:v>
                </c:pt>
                <c:pt idx="3">
                  <c:v>790</c:v>
                </c:pt>
                <c:pt idx="4">
                  <c:v>1251</c:v>
                </c:pt>
                <c:pt idx="5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B-425E-B25D-B374F079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1839"/>
        <c:axId val="107501423"/>
      </c:lineChart>
      <c:catAx>
        <c:axId val="28965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9662671"/>
        <c:crosses val="autoZero"/>
        <c:auto val="1"/>
        <c:lblAlgn val="ctr"/>
        <c:lblOffset val="100"/>
        <c:noMultiLvlLbl val="0"/>
      </c:catAx>
      <c:valAx>
        <c:axId val="28966267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9657679"/>
        <c:crosses val="autoZero"/>
        <c:crossBetween val="between"/>
      </c:valAx>
      <c:valAx>
        <c:axId val="107501423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7501839"/>
        <c:crosses val="max"/>
        <c:crossBetween val="between"/>
      </c:valAx>
      <c:catAx>
        <c:axId val="107501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0142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6</xdr:col>
      <xdr:colOff>600075</xdr:colOff>
      <xdr:row>2</xdr:row>
      <xdr:rowOff>238125</xdr:rowOff>
    </xdr:to>
    <xdr:sp macro="" textlink="">
      <xdr:nvSpPr>
        <xdr:cNvPr id="2" name="빗면 1"/>
        <xdr:cNvSpPr/>
      </xdr:nvSpPr>
      <xdr:spPr>
        <a:xfrm>
          <a:off x="123825" y="76200"/>
          <a:ext cx="4876800" cy="790575"/>
        </a:xfrm>
        <a:prstGeom prst="beve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쇼핑몰 상반기 판매현황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19051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85725"/>
          <a:ext cx="2419351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0.50419</cdr:x>
      <cdr:y>0.12323</cdr:y>
    </cdr:from>
    <cdr:to>
      <cdr:x>0.64513</cdr:x>
      <cdr:y>0.19384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4692234" y="749507"/>
          <a:ext cx="1311639" cy="429407"/>
        </a:xfrm>
        <a:prstGeom xmlns:a="http://schemas.openxmlformats.org/drawingml/2006/main" prst="wedgeRectCallout">
          <a:avLst>
            <a:gd name="adj1" fmla="val -7143"/>
            <a:gd name="adj2" fmla="val 319773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당월 최저 판매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619218749998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/>
    </cacheField>
    <cacheField name="분류" numFmtId="0">
      <sharedItems count="3">
        <s v="여성용"/>
        <s v="공용"/>
        <s v="남성용"/>
      </sharedItems>
    </cacheField>
    <cacheField name="전월_x000a_판매량" numFmtId="176">
      <sharedItems containsSemiMixedTypes="0" containsString="0" containsNumber="1" containsInteger="1" minValue="1062" maxValue="1379"/>
    </cacheField>
    <cacheField name="판매가" numFmtId="177">
      <sharedItems containsSemiMixedTypes="0" containsString="0" containsNumber="1" containsInteger="1" minValue="15000" maxValue="200000"/>
    </cacheField>
    <cacheField name="당월_x000a_판매량" numFmtId="176">
      <sharedItems containsSemiMixedTypes="0" containsString="0" containsNumber="1" containsInteger="1" minValue="790" maxValue="1560"/>
    </cacheField>
    <cacheField name="재고량" numFmtId="176">
      <sharedItems containsSemiMixedTypes="0" containsString="0" containsNumber="1" containsInteger="1" minValue="20" maxValue="500" count="8">
        <n v="100"/>
        <n v="310"/>
        <n v="20"/>
        <n v="465"/>
        <n v="50"/>
        <n v="453"/>
        <n v="250"/>
        <n v="500"/>
      </sharedItems>
      <fieldGroup base="6">
        <rangePr autoStart="0" startNum="0" endNum="500" groupInterval="100"/>
        <groupItems count="7">
          <s v="&lt;0"/>
          <s v="0-99"/>
          <s v="100-199"/>
          <s v="200-299"/>
          <s v="300-399"/>
          <s v="400-500"/>
          <s v="&gt;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2-B007"/>
    <s v="코트"/>
    <x v="0"/>
    <n v="1062"/>
    <n v="160000"/>
    <n v="1171"/>
    <x v="0"/>
  </r>
  <r>
    <s v="1-E492"/>
    <s v="후드티"/>
    <x v="1"/>
    <n v="1379"/>
    <n v="25000"/>
    <n v="1205"/>
    <x v="1"/>
  </r>
  <r>
    <s v="1-H430"/>
    <s v="청바지"/>
    <x v="2"/>
    <n v="1075"/>
    <n v="55000"/>
    <n v="1186"/>
    <x v="2"/>
  </r>
  <r>
    <s v="1-B331"/>
    <s v="바지"/>
    <x v="0"/>
    <n v="1125"/>
    <n v="48000"/>
    <n v="1251"/>
    <x v="3"/>
  </r>
  <r>
    <s v="1-E083"/>
    <s v="정장"/>
    <x v="2"/>
    <n v="1077"/>
    <n v="200000"/>
    <n v="790"/>
    <x v="4"/>
  </r>
  <r>
    <s v="2-E455"/>
    <s v="점퍼"/>
    <x v="0"/>
    <n v="1194"/>
    <n v="60000"/>
    <n v="1251"/>
    <x v="5"/>
  </r>
  <r>
    <s v="2-H897"/>
    <s v="가디건"/>
    <x v="2"/>
    <n v="1101"/>
    <n v="28000"/>
    <n v="1172"/>
    <x v="6"/>
  </r>
  <r>
    <s v="1-H200"/>
    <s v="티셔츠"/>
    <x v="1"/>
    <n v="1087"/>
    <n v="15000"/>
    <n v="156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재고량" colHeaderCaption="분류">
  <location ref="B2:H10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2"/>
        <item x="1"/>
        <item t="default"/>
      </items>
    </pivotField>
    <pivotField numFmtId="176" showAll="0"/>
    <pivotField numFmtId="177" showAll="0"/>
    <pivotField dataField="1" numFmtId="176" showAll="0"/>
    <pivotField axis="axisRow" numFmtId="176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명" fld="1" subtotal="count" baseField="0" baseItem="0"/>
    <dataField name="평균 : 당월 판매량" fld="5" subtotal="average" baseField="6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8" headerRowBorderDxfId="7" tableBorderDxfId="6">
  <autoFilter ref="B18:E23"/>
  <tableColumns count="4">
    <tableColumn id="1" name="상품명" dataDxfId="5"/>
    <tableColumn id="2" name="분류" dataDxfId="4"/>
    <tableColumn id="3" name="판매가" dataDxfId="3"/>
    <tableColumn id="4" name="당월_x000a_판매량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4" width="11.625" style="1" customWidth="1"/>
    <col min="5" max="8" width="10.625" style="1" customWidth="1"/>
    <col min="9" max="9" width="10.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2" t="s">
        <v>0</v>
      </c>
      <c r="C4" s="13" t="s">
        <v>1</v>
      </c>
      <c r="D4" s="13" t="s">
        <v>2</v>
      </c>
      <c r="E4" s="14" t="s">
        <v>3</v>
      </c>
      <c r="F4" s="13" t="s">
        <v>4</v>
      </c>
      <c r="G4" s="14" t="s">
        <v>5</v>
      </c>
      <c r="H4" s="13" t="s">
        <v>6</v>
      </c>
      <c r="I4" s="14" t="s">
        <v>7</v>
      </c>
      <c r="J4" s="15" t="s">
        <v>8</v>
      </c>
    </row>
    <row r="5" spans="2:10" ht="21.95" customHeight="1" x14ac:dyDescent="0.3">
      <c r="B5" s="2" t="s">
        <v>9</v>
      </c>
      <c r="C5" s="3" t="s">
        <v>10</v>
      </c>
      <c r="D5" s="3" t="s">
        <v>11</v>
      </c>
      <c r="E5" s="17">
        <v>1062</v>
      </c>
      <c r="F5" s="21">
        <v>160000</v>
      </c>
      <c r="G5" s="17">
        <v>1171</v>
      </c>
      <c r="H5" s="17">
        <v>100</v>
      </c>
      <c r="I5" s="3" t="str">
        <f>IF(OR(G5&gt;E5,H5/G5&lt;5%),"주문","")</f>
        <v>주문</v>
      </c>
      <c r="J5" s="4" t="str">
        <f>CHOOSE(LEFT(B5,1),"면세","VAT")</f>
        <v>VAT</v>
      </c>
    </row>
    <row r="6" spans="2:10" ht="21.95" customHeight="1" x14ac:dyDescent="0.3">
      <c r="B6" s="5" t="s">
        <v>12</v>
      </c>
      <c r="C6" s="6" t="s">
        <v>13</v>
      </c>
      <c r="D6" s="6" t="s">
        <v>14</v>
      </c>
      <c r="E6" s="18">
        <v>1379</v>
      </c>
      <c r="F6" s="22">
        <v>25000</v>
      </c>
      <c r="G6" s="18">
        <v>1205</v>
      </c>
      <c r="H6" s="18">
        <v>310</v>
      </c>
      <c r="I6" s="3" t="str">
        <f t="shared" ref="I6:I12" si="0">IF(OR(G6&gt;E6,H6/G6&lt;5%),"주문","")</f>
        <v/>
      </c>
      <c r="J6" s="4" t="str">
        <f t="shared" ref="J6:J12" si="1">CHOOSE(LEFT(B6,1),"면세","VAT")</f>
        <v>면세</v>
      </c>
    </row>
    <row r="7" spans="2:10" ht="21.95" customHeight="1" x14ac:dyDescent="0.3">
      <c r="B7" s="5" t="s">
        <v>15</v>
      </c>
      <c r="C7" s="6" t="s">
        <v>16</v>
      </c>
      <c r="D7" s="6" t="s">
        <v>17</v>
      </c>
      <c r="E7" s="18">
        <v>1075</v>
      </c>
      <c r="F7" s="22">
        <v>55000</v>
      </c>
      <c r="G7" s="18">
        <v>1186</v>
      </c>
      <c r="H7" s="18">
        <v>20</v>
      </c>
      <c r="I7" s="3" t="str">
        <f t="shared" si="0"/>
        <v>주문</v>
      </c>
      <c r="J7" s="4" t="str">
        <f t="shared" si="1"/>
        <v>면세</v>
      </c>
    </row>
    <row r="8" spans="2:10" ht="21.95" customHeight="1" x14ac:dyDescent="0.3">
      <c r="B8" s="5" t="s">
        <v>18</v>
      </c>
      <c r="C8" s="6" t="s">
        <v>19</v>
      </c>
      <c r="D8" s="6" t="s">
        <v>11</v>
      </c>
      <c r="E8" s="18">
        <v>1125</v>
      </c>
      <c r="F8" s="22">
        <v>48000</v>
      </c>
      <c r="G8" s="18">
        <v>1251</v>
      </c>
      <c r="H8" s="18">
        <v>465</v>
      </c>
      <c r="I8" s="3" t="str">
        <f t="shared" si="0"/>
        <v>주문</v>
      </c>
      <c r="J8" s="4" t="str">
        <f t="shared" si="1"/>
        <v>면세</v>
      </c>
    </row>
    <row r="9" spans="2:10" ht="21.95" customHeight="1" x14ac:dyDescent="0.3">
      <c r="B9" s="5" t="s">
        <v>20</v>
      </c>
      <c r="C9" s="6" t="s">
        <v>21</v>
      </c>
      <c r="D9" s="6" t="s">
        <v>17</v>
      </c>
      <c r="E9" s="18">
        <v>1077</v>
      </c>
      <c r="F9" s="22">
        <v>200000</v>
      </c>
      <c r="G9" s="18">
        <v>790</v>
      </c>
      <c r="H9" s="18">
        <v>50</v>
      </c>
      <c r="I9" s="3" t="str">
        <f t="shared" si="0"/>
        <v/>
      </c>
      <c r="J9" s="4" t="str">
        <f t="shared" si="1"/>
        <v>면세</v>
      </c>
    </row>
    <row r="10" spans="2:10" ht="21.95" customHeight="1" x14ac:dyDescent="0.3">
      <c r="B10" s="5" t="s">
        <v>22</v>
      </c>
      <c r="C10" s="6" t="s">
        <v>23</v>
      </c>
      <c r="D10" s="6" t="s">
        <v>11</v>
      </c>
      <c r="E10" s="18">
        <v>1194</v>
      </c>
      <c r="F10" s="22">
        <v>60000</v>
      </c>
      <c r="G10" s="18">
        <v>1251</v>
      </c>
      <c r="H10" s="18">
        <v>453</v>
      </c>
      <c r="I10" s="3" t="str">
        <f t="shared" si="0"/>
        <v>주문</v>
      </c>
      <c r="J10" s="4" t="str">
        <f t="shared" si="1"/>
        <v>VAT</v>
      </c>
    </row>
    <row r="11" spans="2:10" ht="21.95" customHeight="1" x14ac:dyDescent="0.3">
      <c r="B11" s="5" t="s">
        <v>24</v>
      </c>
      <c r="C11" s="6" t="s">
        <v>25</v>
      </c>
      <c r="D11" s="6" t="s">
        <v>17</v>
      </c>
      <c r="E11" s="18">
        <v>1101</v>
      </c>
      <c r="F11" s="22">
        <v>28000</v>
      </c>
      <c r="G11" s="18">
        <v>1172</v>
      </c>
      <c r="H11" s="18">
        <v>250</v>
      </c>
      <c r="I11" s="3" t="str">
        <f t="shared" si="0"/>
        <v>주문</v>
      </c>
      <c r="J11" s="4" t="str">
        <f t="shared" si="1"/>
        <v>VAT</v>
      </c>
    </row>
    <row r="12" spans="2:10" ht="21.95" customHeight="1" thickBot="1" x14ac:dyDescent="0.35">
      <c r="B12" s="7" t="s">
        <v>26</v>
      </c>
      <c r="C12" s="8" t="s">
        <v>27</v>
      </c>
      <c r="D12" s="8" t="s">
        <v>14</v>
      </c>
      <c r="E12" s="19">
        <v>1087</v>
      </c>
      <c r="F12" s="23">
        <v>15000</v>
      </c>
      <c r="G12" s="19">
        <v>1560</v>
      </c>
      <c r="H12" s="19">
        <v>500</v>
      </c>
      <c r="I12" s="3" t="str">
        <f t="shared" si="0"/>
        <v>주문</v>
      </c>
      <c r="J12" s="4" t="str">
        <f t="shared" si="1"/>
        <v>면세</v>
      </c>
    </row>
    <row r="13" spans="2:10" ht="21.95" customHeight="1" x14ac:dyDescent="0.3">
      <c r="B13" s="44" t="s">
        <v>28</v>
      </c>
      <c r="C13" s="39"/>
      <c r="D13" s="39"/>
      <c r="E13" s="9" t="str">
        <f>SUMIF(G5:G12,"&gt;="&amp;AVERAGE(G5:G12),재고량)&amp;"개"</f>
        <v>1728개</v>
      </c>
      <c r="F13" s="40"/>
      <c r="G13" s="39" t="s">
        <v>29</v>
      </c>
      <c r="H13" s="39"/>
      <c r="I13" s="39"/>
      <c r="J13" s="24">
        <f>MIN(F5:F12)</f>
        <v>15000</v>
      </c>
    </row>
    <row r="14" spans="2:10" ht="21.95" customHeight="1" thickBot="1" x14ac:dyDescent="0.35">
      <c r="B14" s="42" t="s">
        <v>30</v>
      </c>
      <c r="C14" s="43"/>
      <c r="D14" s="43"/>
      <c r="E14" s="20">
        <f>COUNTIF(B5:B12,"1*")/COUNTA(B5:B12)</f>
        <v>0.625</v>
      </c>
      <c r="F14" s="41"/>
      <c r="G14" s="16" t="s">
        <v>1</v>
      </c>
      <c r="H14" s="10" t="s">
        <v>10</v>
      </c>
      <c r="I14" s="16" t="s">
        <v>4</v>
      </c>
      <c r="J14" s="11">
        <f>VLOOKUP(H14,C5:H12,4,0)</f>
        <v>160000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G5:G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{402265DC-C649-44C7-8FB2-C9DF15AED226}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265DC-C649-44C7-8FB2-C9DF15AED22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1.75" bestFit="1" customWidth="1"/>
    <col min="3" max="3" width="9.75" bestFit="1" customWidth="1"/>
    <col min="4" max="5" width="11.75" bestFit="1" customWidth="1"/>
    <col min="6" max="6" width="10" bestFit="1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4" t="s">
        <v>3</v>
      </c>
      <c r="F2" s="13" t="s">
        <v>4</v>
      </c>
      <c r="G2" s="14" t="s">
        <v>5</v>
      </c>
      <c r="H2" s="13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17">
        <v>1062</v>
      </c>
      <c r="F3" s="21">
        <v>160000</v>
      </c>
      <c r="G3" s="17">
        <v>1171</v>
      </c>
      <c r="H3" s="17">
        <v>100</v>
      </c>
    </row>
    <row r="4" spans="2:8" x14ac:dyDescent="0.3">
      <c r="B4" s="5" t="s">
        <v>12</v>
      </c>
      <c r="C4" s="6" t="s">
        <v>13</v>
      </c>
      <c r="D4" s="6" t="s">
        <v>14</v>
      </c>
      <c r="E4" s="18">
        <v>1379</v>
      </c>
      <c r="F4" s="22">
        <v>25000</v>
      </c>
      <c r="G4" s="18">
        <v>1205</v>
      </c>
      <c r="H4" s="18">
        <v>310</v>
      </c>
    </row>
    <row r="5" spans="2:8" x14ac:dyDescent="0.3">
      <c r="B5" s="5" t="s">
        <v>15</v>
      </c>
      <c r="C5" s="6" t="s">
        <v>16</v>
      </c>
      <c r="D5" s="6" t="s">
        <v>17</v>
      </c>
      <c r="E5" s="18">
        <v>1075</v>
      </c>
      <c r="F5" s="22">
        <v>55000</v>
      </c>
      <c r="G5" s="18">
        <v>1186</v>
      </c>
      <c r="H5" s="18">
        <v>20</v>
      </c>
    </row>
    <row r="6" spans="2:8" x14ac:dyDescent="0.3">
      <c r="B6" s="5" t="s">
        <v>18</v>
      </c>
      <c r="C6" s="6" t="s">
        <v>19</v>
      </c>
      <c r="D6" s="6" t="s">
        <v>11</v>
      </c>
      <c r="E6" s="18">
        <v>1125</v>
      </c>
      <c r="F6" s="22">
        <v>48000</v>
      </c>
      <c r="G6" s="18">
        <v>1251</v>
      </c>
      <c r="H6" s="18">
        <v>465</v>
      </c>
    </row>
    <row r="7" spans="2:8" x14ac:dyDescent="0.3">
      <c r="B7" s="5" t="s">
        <v>20</v>
      </c>
      <c r="C7" s="6" t="s">
        <v>21</v>
      </c>
      <c r="D7" s="6" t="s">
        <v>17</v>
      </c>
      <c r="E7" s="18">
        <v>1077</v>
      </c>
      <c r="F7" s="22">
        <v>200000</v>
      </c>
      <c r="G7" s="18">
        <v>790</v>
      </c>
      <c r="H7" s="18">
        <v>50</v>
      </c>
    </row>
    <row r="8" spans="2:8" x14ac:dyDescent="0.3">
      <c r="B8" s="5" t="s">
        <v>22</v>
      </c>
      <c r="C8" s="6" t="s">
        <v>23</v>
      </c>
      <c r="D8" s="6" t="s">
        <v>11</v>
      </c>
      <c r="E8" s="18">
        <v>1194</v>
      </c>
      <c r="F8" s="22">
        <v>60000</v>
      </c>
      <c r="G8" s="18">
        <v>1251</v>
      </c>
      <c r="H8" s="18">
        <v>453</v>
      </c>
    </row>
    <row r="9" spans="2:8" x14ac:dyDescent="0.3">
      <c r="B9" s="5" t="s">
        <v>24</v>
      </c>
      <c r="C9" s="6" t="s">
        <v>25</v>
      </c>
      <c r="D9" s="6" t="s">
        <v>17</v>
      </c>
      <c r="E9" s="18">
        <v>1101</v>
      </c>
      <c r="F9" s="22">
        <v>28000</v>
      </c>
      <c r="G9" s="18">
        <v>1172</v>
      </c>
      <c r="H9" s="18">
        <v>250</v>
      </c>
    </row>
    <row r="10" spans="2:8" x14ac:dyDescent="0.3">
      <c r="B10" s="7" t="s">
        <v>26</v>
      </c>
      <c r="C10" s="8" t="s">
        <v>27</v>
      </c>
      <c r="D10" s="8" t="s">
        <v>14</v>
      </c>
      <c r="E10" s="19">
        <v>1087</v>
      </c>
      <c r="F10" s="23">
        <v>15000</v>
      </c>
      <c r="G10" s="19">
        <v>1560</v>
      </c>
      <c r="H10" s="19">
        <v>500</v>
      </c>
    </row>
    <row r="12" spans="2:8" ht="17.25" thickBot="1" x14ac:dyDescent="0.35"/>
    <row r="13" spans="2:8" ht="27.75" thickBot="1" x14ac:dyDescent="0.35">
      <c r="B13" s="12" t="s">
        <v>0</v>
      </c>
      <c r="C13" s="14" t="s">
        <v>5</v>
      </c>
    </row>
    <row r="14" spans="2:8" x14ac:dyDescent="0.3">
      <c r="B14" t="s">
        <v>41</v>
      </c>
    </row>
    <row r="15" spans="2:8" x14ac:dyDescent="0.3">
      <c r="C15" t="s">
        <v>31</v>
      </c>
    </row>
    <row r="18" spans="2:5" ht="27.75" thickBot="1" x14ac:dyDescent="0.35">
      <c r="B18" s="31" t="s">
        <v>1</v>
      </c>
      <c r="C18" s="32" t="s">
        <v>2</v>
      </c>
      <c r="D18" s="32" t="s">
        <v>4</v>
      </c>
      <c r="E18" s="33" t="s">
        <v>5</v>
      </c>
    </row>
    <row r="19" spans="2:5" x14ac:dyDescent="0.3">
      <c r="B19" s="25" t="s">
        <v>10</v>
      </c>
      <c r="C19" s="3" t="s">
        <v>11</v>
      </c>
      <c r="D19" s="21">
        <v>160000</v>
      </c>
      <c r="E19" s="28">
        <v>1171</v>
      </c>
    </row>
    <row r="20" spans="2:5" x14ac:dyDescent="0.3">
      <c r="B20" s="26" t="s">
        <v>13</v>
      </c>
      <c r="C20" s="6" t="s">
        <v>14</v>
      </c>
      <c r="D20" s="22">
        <v>25000</v>
      </c>
      <c r="E20" s="29">
        <v>1205</v>
      </c>
    </row>
    <row r="21" spans="2:5" x14ac:dyDescent="0.3">
      <c r="B21" s="26" t="s">
        <v>19</v>
      </c>
      <c r="C21" s="6" t="s">
        <v>11</v>
      </c>
      <c r="D21" s="22">
        <v>48000</v>
      </c>
      <c r="E21" s="29">
        <v>1251</v>
      </c>
    </row>
    <row r="22" spans="2:5" x14ac:dyDescent="0.3">
      <c r="B22" s="26" t="s">
        <v>23</v>
      </c>
      <c r="C22" s="6" t="s">
        <v>11</v>
      </c>
      <c r="D22" s="22">
        <v>60000</v>
      </c>
      <c r="E22" s="29">
        <v>1251</v>
      </c>
    </row>
    <row r="23" spans="2:5" x14ac:dyDescent="0.3">
      <c r="B23" s="27" t="s">
        <v>27</v>
      </c>
      <c r="C23" s="8" t="s">
        <v>14</v>
      </c>
      <c r="D23" s="23">
        <v>15000</v>
      </c>
      <c r="E23" s="30">
        <v>1560</v>
      </c>
    </row>
  </sheetData>
  <phoneticPr fontId="1" type="noConversion"/>
  <conditionalFormatting sqref="G3:G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{38A1B3F4-01AC-4BA3-9B69-D2EA85F8F805}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1B3F4-01AC-4BA3-9B69-D2EA85F8F8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1.375" bestFit="1" customWidth="1"/>
    <col min="3" max="3" width="13.125" bestFit="1" customWidth="1"/>
    <col min="4" max="4" width="18" customWidth="1"/>
    <col min="5" max="5" width="13.125" customWidth="1"/>
    <col min="6" max="6" width="18" bestFit="1" customWidth="1"/>
    <col min="7" max="7" width="13.125" bestFit="1" customWidth="1"/>
    <col min="8" max="8" width="18" bestFit="1" customWidth="1"/>
    <col min="9" max="9" width="13.125" bestFit="1" customWidth="1"/>
    <col min="10" max="10" width="18" bestFit="1" customWidth="1"/>
    <col min="11" max="11" width="13.125" bestFit="1" customWidth="1"/>
  </cols>
  <sheetData>
    <row r="2" spans="2:8" x14ac:dyDescent="0.3">
      <c r="B2" s="38"/>
      <c r="C2" s="35" t="s">
        <v>2</v>
      </c>
      <c r="D2" s="38"/>
      <c r="E2" s="38"/>
      <c r="F2" s="38"/>
      <c r="G2" s="38"/>
      <c r="H2" s="38"/>
    </row>
    <row r="3" spans="2:8" x14ac:dyDescent="0.3">
      <c r="B3" s="38"/>
      <c r="C3" s="45" t="s">
        <v>11</v>
      </c>
      <c r="D3" s="46"/>
      <c r="E3" s="45" t="s">
        <v>17</v>
      </c>
      <c r="F3" s="46"/>
      <c r="G3" s="45" t="s">
        <v>14</v>
      </c>
      <c r="H3" s="46"/>
    </row>
    <row r="4" spans="2:8" x14ac:dyDescent="0.3">
      <c r="B4" s="35" t="s">
        <v>6</v>
      </c>
      <c r="C4" s="37" t="s">
        <v>33</v>
      </c>
      <c r="D4" s="37" t="s">
        <v>34</v>
      </c>
      <c r="E4" s="37" t="s">
        <v>33</v>
      </c>
      <c r="F4" s="37" t="s">
        <v>34</v>
      </c>
      <c r="G4" s="37" t="s">
        <v>33</v>
      </c>
      <c r="H4" s="37" t="s">
        <v>34</v>
      </c>
    </row>
    <row r="5" spans="2:8" x14ac:dyDescent="0.3">
      <c r="B5" s="34" t="s">
        <v>35</v>
      </c>
      <c r="C5" s="36" t="s">
        <v>40</v>
      </c>
      <c r="D5" s="36" t="s">
        <v>40</v>
      </c>
      <c r="E5" s="36">
        <v>2</v>
      </c>
      <c r="F5" s="36">
        <v>988</v>
      </c>
      <c r="G5" s="36" t="s">
        <v>40</v>
      </c>
      <c r="H5" s="36" t="s">
        <v>40</v>
      </c>
    </row>
    <row r="6" spans="2:8" x14ac:dyDescent="0.3">
      <c r="B6" s="34" t="s">
        <v>36</v>
      </c>
      <c r="C6" s="36">
        <v>1</v>
      </c>
      <c r="D6" s="36">
        <v>1171</v>
      </c>
      <c r="E6" s="36" t="s">
        <v>40</v>
      </c>
      <c r="F6" s="36" t="s">
        <v>40</v>
      </c>
      <c r="G6" s="36" t="s">
        <v>40</v>
      </c>
      <c r="H6" s="36" t="s">
        <v>40</v>
      </c>
    </row>
    <row r="7" spans="2:8" x14ac:dyDescent="0.3">
      <c r="B7" s="34" t="s">
        <v>37</v>
      </c>
      <c r="C7" s="36" t="s">
        <v>40</v>
      </c>
      <c r="D7" s="36" t="s">
        <v>40</v>
      </c>
      <c r="E7" s="36">
        <v>1</v>
      </c>
      <c r="F7" s="36">
        <v>1172</v>
      </c>
      <c r="G7" s="36" t="s">
        <v>40</v>
      </c>
      <c r="H7" s="36" t="s">
        <v>40</v>
      </c>
    </row>
    <row r="8" spans="2:8" x14ac:dyDescent="0.3">
      <c r="B8" s="34" t="s">
        <v>38</v>
      </c>
      <c r="C8" s="36" t="s">
        <v>40</v>
      </c>
      <c r="D8" s="36" t="s">
        <v>40</v>
      </c>
      <c r="E8" s="36" t="s">
        <v>40</v>
      </c>
      <c r="F8" s="36" t="s">
        <v>40</v>
      </c>
      <c r="G8" s="36">
        <v>1</v>
      </c>
      <c r="H8" s="36">
        <v>1205</v>
      </c>
    </row>
    <row r="9" spans="2:8" x14ac:dyDescent="0.3">
      <c r="B9" s="34" t="s">
        <v>39</v>
      </c>
      <c r="C9" s="36">
        <v>2</v>
      </c>
      <c r="D9" s="36">
        <v>1251</v>
      </c>
      <c r="E9" s="36" t="s">
        <v>40</v>
      </c>
      <c r="F9" s="36" t="s">
        <v>40</v>
      </c>
      <c r="G9" s="36">
        <v>1</v>
      </c>
      <c r="H9" s="36">
        <v>1560</v>
      </c>
    </row>
    <row r="10" spans="2:8" x14ac:dyDescent="0.3">
      <c r="B10" s="34" t="s">
        <v>32</v>
      </c>
      <c r="C10" s="36">
        <v>3</v>
      </c>
      <c r="D10" s="36">
        <v>1224.3333333333333</v>
      </c>
      <c r="E10" s="36">
        <v>3</v>
      </c>
      <c r="F10" s="36">
        <v>1049.3333333333333</v>
      </c>
      <c r="G10" s="36">
        <v>2</v>
      </c>
      <c r="H10" s="36">
        <v>1382.5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재고량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2020-02-28T08:53:48Z</dcterms:created>
  <dcterms:modified xsi:type="dcterms:W3CDTF">2020-03-27T07:14:27Z</dcterms:modified>
</cp:coreProperties>
</file>