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7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구분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</calcChain>
</file>

<file path=xl/sharedStrings.xml><?xml version="1.0" encoding="utf-8"?>
<sst xmlns="http://schemas.openxmlformats.org/spreadsheetml/2006/main" count="118" uniqueCount="42">
  <si>
    <t>업체코드</t>
  </si>
  <si>
    <t>업체</t>
  </si>
  <si>
    <t>구분</t>
  </si>
  <si>
    <t>가입일</t>
  </si>
  <si>
    <t>설치
회선수</t>
  </si>
  <si>
    <t>설치료</t>
  </si>
  <si>
    <t>모뎀
임대료</t>
  </si>
  <si>
    <t>가입연수</t>
  </si>
  <si>
    <t>지역</t>
  </si>
  <si>
    <t>B-300</t>
  </si>
  <si>
    <t>성원넷</t>
  </si>
  <si>
    <t>사무실</t>
  </si>
  <si>
    <t>A-300</t>
  </si>
  <si>
    <t>성일통신</t>
  </si>
  <si>
    <t>아파트</t>
  </si>
  <si>
    <t>홈넷</t>
  </si>
  <si>
    <t>B-200</t>
  </si>
  <si>
    <t>비즈넷</t>
  </si>
  <si>
    <t>T-200</t>
  </si>
  <si>
    <t>미래통신</t>
  </si>
  <si>
    <t>주택</t>
  </si>
  <si>
    <t>A-200</t>
  </si>
  <si>
    <t>광넷</t>
  </si>
  <si>
    <t>T-100</t>
  </si>
  <si>
    <t>누리통신</t>
  </si>
  <si>
    <t>A-100</t>
  </si>
  <si>
    <t>홈통신</t>
  </si>
  <si>
    <t>최소 설치료</t>
  </si>
  <si>
    <t>사무실의 모뎀 임대료 합계</t>
  </si>
  <si>
    <t>아파트의 평균 설치 회선수</t>
  </si>
  <si>
    <t>&gt;=7000000</t>
  </si>
  <si>
    <t>&gt;=6000000</t>
  </si>
  <si>
    <t>구분</t>
    <phoneticPr fontId="1" type="noConversion"/>
  </si>
  <si>
    <t>총합계</t>
  </si>
  <si>
    <t>개수 : 업체</t>
  </si>
  <si>
    <t>평균 : 모뎀 임대료</t>
  </si>
  <si>
    <t>101-150</t>
  </si>
  <si>
    <t>151-200</t>
  </si>
  <si>
    <t>201-250</t>
  </si>
  <si>
    <t>*</t>
  </si>
  <si>
    <t>설치 회선수</t>
  </si>
  <si>
    <t>업체코드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</si>
</sst>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0&quot;선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right" vertical="center"/>
    </xf>
    <xf numFmtId="177" fontId="2" fillId="0" borderId="12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right" vertical="center"/>
    </xf>
    <xf numFmtId="176" fontId="2" fillId="0" borderId="22" xfId="0" applyNumberFormat="1" applyFont="1" applyBorder="1" applyAlignment="1">
      <alignment horizontal="righ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3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0&quot;선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200" b="1"/>
              <a:t>아파트 및 주택 인터넷 회선 설치 현황</a:t>
            </a:r>
            <a:endParaRPr lang="ko-KR" sz="22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설치료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(제1작업!$C$6:$C$7,제1작업!$C$9:$C$12)</c:f>
              <c:strCache>
                <c:ptCount val="6"/>
                <c:pt idx="0">
                  <c:v>성일통신</c:v>
                </c:pt>
                <c:pt idx="1">
                  <c:v>홈넷</c:v>
                </c:pt>
                <c:pt idx="2">
                  <c:v>미래통신</c:v>
                </c:pt>
                <c:pt idx="3">
                  <c:v>광넷</c:v>
                </c:pt>
                <c:pt idx="4">
                  <c:v>누리통신</c:v>
                </c:pt>
                <c:pt idx="5">
                  <c:v>홈통신</c:v>
                </c:pt>
              </c:strCache>
            </c:strRef>
          </c:cat>
          <c:val>
            <c:numRef>
              <c:f>(제1작업!$G$6:$G$7,제1작업!$G$9:$G$12)</c:f>
              <c:numCache>
                <c:formatCode>#,##0_ </c:formatCode>
                <c:ptCount val="6"/>
                <c:pt idx="0">
                  <c:v>5830000</c:v>
                </c:pt>
                <c:pt idx="1">
                  <c:v>5660000</c:v>
                </c:pt>
                <c:pt idx="2">
                  <c:v>5840000</c:v>
                </c:pt>
                <c:pt idx="3">
                  <c:v>4530000</c:v>
                </c:pt>
                <c:pt idx="4">
                  <c:v>6120000</c:v>
                </c:pt>
                <c:pt idx="5">
                  <c:v>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E-4F3C-8DD0-3D47581B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82817919"/>
        <c:axId val="582807519"/>
      </c:barChart>
      <c:lineChart>
        <c:grouping val="standard"/>
        <c:varyColors val="0"/>
        <c:ser>
          <c:idx val="0"/>
          <c:order val="0"/>
          <c:tx>
            <c:v>설치 회선수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(제1작업!$C$6:$C$7,제1작업!$C$9:$C$12)</c:f>
              <c:strCache>
                <c:ptCount val="6"/>
                <c:pt idx="0">
                  <c:v>성일통신</c:v>
                </c:pt>
                <c:pt idx="1">
                  <c:v>홈넷</c:v>
                </c:pt>
                <c:pt idx="2">
                  <c:v>미래통신</c:v>
                </c:pt>
                <c:pt idx="3">
                  <c:v>광넷</c:v>
                </c:pt>
                <c:pt idx="4">
                  <c:v>누리통신</c:v>
                </c:pt>
                <c:pt idx="5">
                  <c:v>홈통신</c:v>
                </c:pt>
              </c:strCache>
            </c:strRef>
          </c:cat>
          <c:val>
            <c:numRef>
              <c:f>(제1작업!$F$6:$F$7,제1작업!$F$9:$F$12)</c:f>
              <c:numCache>
                <c:formatCode>#0"선"</c:formatCode>
                <c:ptCount val="6"/>
                <c:pt idx="0">
                  <c:v>227</c:v>
                </c:pt>
                <c:pt idx="1">
                  <c:v>201</c:v>
                </c:pt>
                <c:pt idx="2">
                  <c:v>233</c:v>
                </c:pt>
                <c:pt idx="3">
                  <c:v>132</c:v>
                </c:pt>
                <c:pt idx="4">
                  <c:v>240</c:v>
                </c:pt>
                <c:pt idx="5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E-4F3C-8DD0-3D47581B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16671"/>
        <c:axId val="582810847"/>
      </c:lineChart>
      <c:catAx>
        <c:axId val="5828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82807519"/>
        <c:crosses val="autoZero"/>
        <c:auto val="1"/>
        <c:lblAlgn val="ctr"/>
        <c:lblOffset val="100"/>
        <c:noMultiLvlLbl val="0"/>
      </c:catAx>
      <c:valAx>
        <c:axId val="5828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82817919"/>
        <c:crosses val="autoZero"/>
        <c:crossBetween val="between"/>
      </c:valAx>
      <c:valAx>
        <c:axId val="582810847"/>
        <c:scaling>
          <c:orientation val="minMax"/>
        </c:scaling>
        <c:delete val="0"/>
        <c:axPos val="r"/>
        <c:numFmt formatCode="#0&quot;선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82816671"/>
        <c:crosses val="max"/>
        <c:crossBetween val="between"/>
        <c:majorUnit val="100"/>
      </c:valAx>
      <c:catAx>
        <c:axId val="582816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2810847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0</xdr:row>
      <xdr:rowOff>47625</xdr:rowOff>
    </xdr:from>
    <xdr:to>
      <xdr:col>6</xdr:col>
      <xdr:colOff>666751</xdr:colOff>
      <xdr:row>2</xdr:row>
      <xdr:rowOff>266700</xdr:rowOff>
    </xdr:to>
    <xdr:sp macro="" textlink="">
      <xdr:nvSpPr>
        <xdr:cNvPr id="2" name="오른쪽 화살표 1"/>
        <xdr:cNvSpPr/>
      </xdr:nvSpPr>
      <xdr:spPr>
        <a:xfrm>
          <a:off x="133351" y="47625"/>
          <a:ext cx="4933950" cy="847725"/>
        </a:xfrm>
        <a:prstGeom prst="rightArrow">
          <a:avLst>
            <a:gd name="adj1" fmla="val 76804"/>
            <a:gd name="adj2" fmla="val 50000"/>
          </a:avLst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KT 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인터넷 회선 업체 사용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85725</xdr:rowOff>
    </xdr:from>
    <xdr:to>
      <xdr:col>10</xdr:col>
      <xdr:colOff>9525</xdr:colOff>
      <xdr:row>2</xdr:row>
      <xdr:rowOff>257175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85725"/>
          <a:ext cx="26670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0.49497</cdr:x>
      <cdr:y>0.13094</cdr:y>
    </cdr:from>
    <cdr:to>
      <cdr:x>0.63507</cdr:x>
      <cdr:y>0.20026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606352" y="796353"/>
          <a:ext cx="1303833" cy="421597"/>
        </a:xfrm>
        <a:prstGeom xmlns:a="http://schemas.openxmlformats.org/drawingml/2006/main" prst="wedgeRoundRectCallout">
          <a:avLst>
            <a:gd name="adj1" fmla="val 83705"/>
            <a:gd name="adj2" fmla="val 20899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설치료 최대 금액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6.547203587965" createdVersion="6" refreshedVersion="6" minRefreshableVersion="3" recordCount="8">
  <cacheSource type="worksheet">
    <worksheetSource ref="B4:H12" sheet="제1작업"/>
  </cacheSource>
  <cacheFields count="7">
    <cacheField name="업체코드" numFmtId="0">
      <sharedItems/>
    </cacheField>
    <cacheField name="업체" numFmtId="0">
      <sharedItems/>
    </cacheField>
    <cacheField name="구분" numFmtId="0">
      <sharedItems count="3">
        <s v="사무실"/>
        <s v="아파트"/>
        <s v="주택"/>
      </sharedItems>
    </cacheField>
    <cacheField name="가입일" numFmtId="14">
      <sharedItems containsSemiMixedTypes="0" containsNonDate="0" containsDate="1" containsString="0" minDate="2015-05-24T00:00:00" maxDate="2018-05-16T00:00:00"/>
    </cacheField>
    <cacheField name="설치_x000a_회선수" numFmtId="177">
      <sharedItems containsSemiMixedTypes="0" containsString="0" containsNumber="1" containsInteger="1" minValue="132" maxValue="240" count="8">
        <n v="225"/>
        <n v="227"/>
        <n v="201"/>
        <n v="232"/>
        <n v="233"/>
        <n v="132"/>
        <n v="240"/>
        <n v="192"/>
      </sharedItems>
      <fieldGroup base="4">
        <rangePr autoStart="0" autoEnd="0" startNum="1" endNum="300" groupInterval="50"/>
        <groupItems count="8">
          <s v="&lt;1"/>
          <s v="1-50"/>
          <s v="51-100"/>
          <s v="101-150"/>
          <s v="151-200"/>
          <s v="201-250"/>
          <s v="251-300"/>
          <s v="&gt;301"/>
        </groupItems>
      </fieldGroup>
    </cacheField>
    <cacheField name="설치료" numFmtId="176">
      <sharedItems containsSemiMixedTypes="0" containsString="0" containsNumber="1" containsInteger="1" minValue="4530000" maxValue="6120000"/>
    </cacheField>
    <cacheField name="모뎀_x000a_임대료" numFmtId="176">
      <sharedItems containsSemiMixedTypes="0" containsString="0" containsNumber="1" containsInteger="1" minValue="5730000" maxValue="73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B-300"/>
    <s v="성원넷"/>
    <x v="0"/>
    <d v="2015-05-24T00:00:00"/>
    <x v="0"/>
    <n v="5790000"/>
    <n v="6990000"/>
  </r>
  <r>
    <s v="A-300"/>
    <s v="성일통신"/>
    <x v="1"/>
    <d v="2016-05-28T00:00:00"/>
    <x v="1"/>
    <n v="5830000"/>
    <n v="7030000"/>
  </r>
  <r>
    <s v="A-300"/>
    <s v="홈넷"/>
    <x v="1"/>
    <d v="2016-05-16T00:00:00"/>
    <x v="2"/>
    <n v="5660000"/>
    <n v="6860000"/>
  </r>
  <r>
    <s v="B-200"/>
    <s v="비즈넷"/>
    <x v="0"/>
    <d v="2017-05-29T00:00:00"/>
    <x v="3"/>
    <n v="5800000"/>
    <n v="7000000"/>
  </r>
  <r>
    <s v="T-200"/>
    <s v="미래통신"/>
    <x v="2"/>
    <d v="2016-05-09T00:00:00"/>
    <x v="4"/>
    <n v="5840000"/>
    <n v="7040000"/>
  </r>
  <r>
    <s v="A-200"/>
    <s v="광넷"/>
    <x v="1"/>
    <d v="2018-05-15T00:00:00"/>
    <x v="5"/>
    <n v="4530000"/>
    <n v="5730000"/>
  </r>
  <r>
    <s v="T-100"/>
    <s v="누리통신"/>
    <x v="2"/>
    <d v="2018-05-12T00:00:00"/>
    <x v="6"/>
    <n v="6120000"/>
    <n v="7320000"/>
  </r>
  <r>
    <s v="A-100"/>
    <s v="홈통신"/>
    <x v="1"/>
    <d v="2017-05-06T00:00:00"/>
    <x v="7"/>
    <n v="5200000"/>
    <n v="6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missingCaption="*" updatedVersion="6" minRefreshableVersion="3" useAutoFormatting="1" colGrandTotals="0" itemPrintTitles="1" mergeItem="1" createdVersion="6" indent="0" outline="1" outlineData="1" multipleFieldFilters="0" rowHeaderCaption="설치 회선수" colHeaderCaption="구분">
  <location ref="B2:H8" firstHeaderRow="1" firstDataRow="3" firstDataCol="1"/>
  <pivotFields count="7"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numFmtId="14" showAll="0"/>
    <pivotField axis="axisRow" numFmtId="177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76" showAll="0"/>
    <pivotField dataField="1" numFmtId="176" showAll="0"/>
  </pivotFields>
  <rowFields count="1">
    <field x="4"/>
  </rowFields>
  <rowItems count="4">
    <i>
      <x v="3"/>
    </i>
    <i>
      <x v="4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업체" fld="1" subtotal="count" baseField="0" baseItem="0"/>
    <dataField name="평균 : 모뎀 임대료" fld="6" subtotal="average" baseField="4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2" totalsRowShown="0" headerRowDxfId="12" headerRowBorderDxfId="11" tableBorderDxfId="10" totalsRowBorderDxfId="9">
  <autoFilter ref="B18:H22"/>
  <tableColumns count="7">
    <tableColumn id="1" name="업체코드" dataDxfId="8"/>
    <tableColumn id="2" name="업체" dataDxfId="7"/>
    <tableColumn id="3" name="구분" dataDxfId="6"/>
    <tableColumn id="4" name="가입일" dataDxfId="5"/>
    <tableColumn id="5" name="설치_x000a_회선수" dataDxfId="4"/>
    <tableColumn id="6" name="설치료" dataDxfId="3"/>
    <tableColumn id="7" name="모뎀_x000a_임대료" dataDxfId="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4" width="10.625" style="1" customWidth="1"/>
    <col min="5" max="5" width="13.625" style="1" customWidth="1"/>
    <col min="6" max="6" width="10.625" style="1" customWidth="1"/>
    <col min="7" max="8" width="12.625" style="1" customWidth="1"/>
    <col min="9" max="9" width="10.625" style="1" customWidth="1"/>
    <col min="10" max="10" width="11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6" t="s">
        <v>0</v>
      </c>
      <c r="C4" s="17" t="s">
        <v>1</v>
      </c>
      <c r="D4" s="17" t="s">
        <v>2</v>
      </c>
      <c r="E4" s="17" t="s">
        <v>3</v>
      </c>
      <c r="F4" s="18" t="s">
        <v>4</v>
      </c>
      <c r="G4" s="17" t="s">
        <v>5</v>
      </c>
      <c r="H4" s="18" t="s">
        <v>6</v>
      </c>
      <c r="I4" s="17" t="s">
        <v>7</v>
      </c>
      <c r="J4" s="19" t="s">
        <v>8</v>
      </c>
    </row>
    <row r="5" spans="2:10" ht="21.95" customHeight="1" x14ac:dyDescent="0.3">
      <c r="B5" s="2" t="s">
        <v>9</v>
      </c>
      <c r="C5" s="3" t="s">
        <v>10</v>
      </c>
      <c r="D5" s="3" t="s">
        <v>11</v>
      </c>
      <c r="E5" s="4">
        <v>42148</v>
      </c>
      <c r="F5" s="25">
        <v>225</v>
      </c>
      <c r="G5" s="22">
        <v>5790000</v>
      </c>
      <c r="H5" s="22">
        <v>6990000</v>
      </c>
      <c r="I5" s="3" t="str">
        <f ca="1">YEAR(TODAY())-YEAR(E5)&amp;"년"</f>
        <v>5년</v>
      </c>
      <c r="J5" s="5" t="str">
        <f>CHOOSE(MID(B5,3,1),"광명","부천","인천")</f>
        <v>인천</v>
      </c>
    </row>
    <row r="6" spans="2:10" ht="21.95" customHeight="1" x14ac:dyDescent="0.3">
      <c r="B6" s="6" t="s">
        <v>12</v>
      </c>
      <c r="C6" s="7" t="s">
        <v>13</v>
      </c>
      <c r="D6" s="7" t="s">
        <v>14</v>
      </c>
      <c r="E6" s="8">
        <v>42518</v>
      </c>
      <c r="F6" s="26">
        <v>227</v>
      </c>
      <c r="G6" s="23">
        <v>5830000</v>
      </c>
      <c r="H6" s="23">
        <v>7030000</v>
      </c>
      <c r="I6" s="3" t="str">
        <f t="shared" ref="I6:I12" ca="1" si="0">YEAR(TODAY())-YEAR(E6)&amp;"년"</f>
        <v>4년</v>
      </c>
      <c r="J6" s="5" t="str">
        <f t="shared" ref="J6:J12" si="1">CHOOSE(MID(B6,3,1),"광명","부천","인천")</f>
        <v>인천</v>
      </c>
    </row>
    <row r="7" spans="2:10" ht="21.95" customHeight="1" x14ac:dyDescent="0.3">
      <c r="B7" s="6" t="s">
        <v>12</v>
      </c>
      <c r="C7" s="7" t="s">
        <v>15</v>
      </c>
      <c r="D7" s="7" t="s">
        <v>14</v>
      </c>
      <c r="E7" s="8">
        <v>42506</v>
      </c>
      <c r="F7" s="26">
        <v>201</v>
      </c>
      <c r="G7" s="23">
        <v>5660000</v>
      </c>
      <c r="H7" s="23">
        <v>6860000</v>
      </c>
      <c r="I7" s="3" t="str">
        <f t="shared" ca="1" si="0"/>
        <v>4년</v>
      </c>
      <c r="J7" s="5" t="str">
        <f t="shared" si="1"/>
        <v>인천</v>
      </c>
    </row>
    <row r="8" spans="2:10" ht="21.95" customHeight="1" x14ac:dyDescent="0.3">
      <c r="B8" s="6" t="s">
        <v>16</v>
      </c>
      <c r="C8" s="7" t="s">
        <v>17</v>
      </c>
      <c r="D8" s="7" t="s">
        <v>11</v>
      </c>
      <c r="E8" s="8">
        <v>42884</v>
      </c>
      <c r="F8" s="26">
        <v>232</v>
      </c>
      <c r="G8" s="23">
        <v>5800000</v>
      </c>
      <c r="H8" s="23">
        <v>7000000</v>
      </c>
      <c r="I8" s="3" t="str">
        <f t="shared" ca="1" si="0"/>
        <v>3년</v>
      </c>
      <c r="J8" s="5" t="str">
        <f t="shared" si="1"/>
        <v>부천</v>
      </c>
    </row>
    <row r="9" spans="2:10" ht="21.95" customHeight="1" x14ac:dyDescent="0.3">
      <c r="B9" s="6" t="s">
        <v>18</v>
      </c>
      <c r="C9" s="7" t="s">
        <v>19</v>
      </c>
      <c r="D9" s="7" t="s">
        <v>20</v>
      </c>
      <c r="E9" s="8">
        <v>42499</v>
      </c>
      <c r="F9" s="26">
        <v>233</v>
      </c>
      <c r="G9" s="23">
        <v>5840000</v>
      </c>
      <c r="H9" s="23">
        <v>7040000</v>
      </c>
      <c r="I9" s="3" t="str">
        <f t="shared" ca="1" si="0"/>
        <v>4년</v>
      </c>
      <c r="J9" s="5" t="str">
        <f t="shared" si="1"/>
        <v>부천</v>
      </c>
    </row>
    <row r="10" spans="2:10" ht="21.95" customHeight="1" x14ac:dyDescent="0.3">
      <c r="B10" s="6" t="s">
        <v>21</v>
      </c>
      <c r="C10" s="7" t="s">
        <v>22</v>
      </c>
      <c r="D10" s="7" t="s">
        <v>14</v>
      </c>
      <c r="E10" s="8">
        <v>43235</v>
      </c>
      <c r="F10" s="26">
        <v>132</v>
      </c>
      <c r="G10" s="23">
        <v>4530000</v>
      </c>
      <c r="H10" s="23">
        <v>5730000</v>
      </c>
      <c r="I10" s="3" t="str">
        <f t="shared" ca="1" si="0"/>
        <v>2년</v>
      </c>
      <c r="J10" s="5" t="str">
        <f t="shared" si="1"/>
        <v>부천</v>
      </c>
    </row>
    <row r="11" spans="2:10" ht="21.95" customHeight="1" x14ac:dyDescent="0.3">
      <c r="B11" s="6" t="s">
        <v>23</v>
      </c>
      <c r="C11" s="7" t="s">
        <v>24</v>
      </c>
      <c r="D11" s="7" t="s">
        <v>20</v>
      </c>
      <c r="E11" s="8">
        <v>43232</v>
      </c>
      <c r="F11" s="26">
        <v>240</v>
      </c>
      <c r="G11" s="23">
        <v>6120000</v>
      </c>
      <c r="H11" s="23">
        <v>7320000</v>
      </c>
      <c r="I11" s="3" t="str">
        <f t="shared" ca="1" si="0"/>
        <v>2년</v>
      </c>
      <c r="J11" s="5" t="str">
        <f t="shared" si="1"/>
        <v>광명</v>
      </c>
    </row>
    <row r="12" spans="2:10" ht="21.95" customHeight="1" thickBot="1" x14ac:dyDescent="0.35">
      <c r="B12" s="9" t="s">
        <v>25</v>
      </c>
      <c r="C12" s="10" t="s">
        <v>26</v>
      </c>
      <c r="D12" s="10" t="s">
        <v>14</v>
      </c>
      <c r="E12" s="11">
        <v>42861</v>
      </c>
      <c r="F12" s="27">
        <v>192</v>
      </c>
      <c r="G12" s="24">
        <v>5200000</v>
      </c>
      <c r="H12" s="24">
        <v>6400000</v>
      </c>
      <c r="I12" s="3" t="str">
        <f t="shared" ca="1" si="0"/>
        <v>3년</v>
      </c>
      <c r="J12" s="5" t="str">
        <f t="shared" si="1"/>
        <v>광명</v>
      </c>
    </row>
    <row r="13" spans="2:10" ht="21.95" customHeight="1" x14ac:dyDescent="0.3">
      <c r="B13" s="46" t="s">
        <v>27</v>
      </c>
      <c r="C13" s="43"/>
      <c r="D13" s="43"/>
      <c r="E13" s="12">
        <f>SMALL(G5:G12,1)</f>
        <v>4530000</v>
      </c>
      <c r="F13" s="41"/>
      <c r="G13" s="43" t="s">
        <v>28</v>
      </c>
      <c r="H13" s="43"/>
      <c r="I13" s="43"/>
      <c r="J13" s="13">
        <f>DSUM(B4:H12,H4,D4:D5)</f>
        <v>13990000</v>
      </c>
    </row>
    <row r="14" spans="2:10" ht="33.75" customHeight="1" thickBot="1" x14ac:dyDescent="0.35">
      <c r="B14" s="44" t="s">
        <v>29</v>
      </c>
      <c r="C14" s="45"/>
      <c r="D14" s="45"/>
      <c r="E14" s="14">
        <f>SUMIF(구분,"아파트",F5:F12)/COUNTIF(구분,"아파트")</f>
        <v>188</v>
      </c>
      <c r="F14" s="42"/>
      <c r="G14" s="20" t="s">
        <v>0</v>
      </c>
      <c r="H14" s="14" t="s">
        <v>9</v>
      </c>
      <c r="I14" s="21" t="s">
        <v>4</v>
      </c>
      <c r="J14" s="15">
        <f>VLOOKUP(H14,B5:H12,5,0)</f>
        <v>225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F5:F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{9F33D5AA-171D-4765-AB42-62025A814D68}</x14:id>
        </ext>
      </extLst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33D5AA-171D-4765-AB42-62025A814D6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F5:F12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25" customWidth="1"/>
    <col min="3" max="3" width="11.375" bestFit="1" customWidth="1"/>
    <col min="5" max="5" width="11.625" bestFit="1" customWidth="1"/>
    <col min="7" max="8" width="10.375" bestFit="1" customWidth="1"/>
  </cols>
  <sheetData>
    <row r="1" spans="2:8" ht="17.25" thickBot="1" x14ac:dyDescent="0.35"/>
    <row r="2" spans="2:8" ht="27.75" thickBot="1" x14ac:dyDescent="0.35">
      <c r="B2" s="16" t="s">
        <v>0</v>
      </c>
      <c r="C2" s="17" t="s">
        <v>1</v>
      </c>
      <c r="D2" s="17" t="s">
        <v>2</v>
      </c>
      <c r="E2" s="17" t="s">
        <v>3</v>
      </c>
      <c r="F2" s="18" t="s">
        <v>4</v>
      </c>
      <c r="G2" s="17" t="s">
        <v>5</v>
      </c>
      <c r="H2" s="18" t="s">
        <v>6</v>
      </c>
    </row>
    <row r="3" spans="2:8" x14ac:dyDescent="0.3">
      <c r="B3" s="2" t="s">
        <v>9</v>
      </c>
      <c r="C3" s="3" t="s">
        <v>10</v>
      </c>
      <c r="D3" s="3" t="s">
        <v>11</v>
      </c>
      <c r="E3" s="4">
        <v>42148</v>
      </c>
      <c r="F3" s="25">
        <v>225</v>
      </c>
      <c r="G3" s="22">
        <v>5790000</v>
      </c>
      <c r="H3" s="22">
        <v>6990000</v>
      </c>
    </row>
    <row r="4" spans="2:8" x14ac:dyDescent="0.3">
      <c r="B4" s="6" t="s">
        <v>12</v>
      </c>
      <c r="C4" s="7" t="s">
        <v>13</v>
      </c>
      <c r="D4" s="7" t="s">
        <v>14</v>
      </c>
      <c r="E4" s="8">
        <v>42518</v>
      </c>
      <c r="F4" s="26">
        <v>227</v>
      </c>
      <c r="G4" s="23">
        <v>5830000</v>
      </c>
      <c r="H4" s="23">
        <v>7030000</v>
      </c>
    </row>
    <row r="5" spans="2:8" x14ac:dyDescent="0.3">
      <c r="B5" s="6" t="s">
        <v>12</v>
      </c>
      <c r="C5" s="7" t="s">
        <v>15</v>
      </c>
      <c r="D5" s="7" t="s">
        <v>14</v>
      </c>
      <c r="E5" s="8">
        <v>42506</v>
      </c>
      <c r="F5" s="26">
        <v>201</v>
      </c>
      <c r="G5" s="23">
        <v>5660000</v>
      </c>
      <c r="H5" s="23">
        <v>6860000</v>
      </c>
    </row>
    <row r="6" spans="2:8" x14ac:dyDescent="0.3">
      <c r="B6" s="6" t="s">
        <v>16</v>
      </c>
      <c r="C6" s="7" t="s">
        <v>17</v>
      </c>
      <c r="D6" s="7" t="s">
        <v>11</v>
      </c>
      <c r="E6" s="8">
        <v>42884</v>
      </c>
      <c r="F6" s="26">
        <v>232</v>
      </c>
      <c r="G6" s="23">
        <v>5800000</v>
      </c>
      <c r="H6" s="23">
        <v>7000000</v>
      </c>
    </row>
    <row r="7" spans="2:8" x14ac:dyDescent="0.3">
      <c r="B7" s="6" t="s">
        <v>18</v>
      </c>
      <c r="C7" s="7" t="s">
        <v>19</v>
      </c>
      <c r="D7" s="7" t="s">
        <v>20</v>
      </c>
      <c r="E7" s="8">
        <v>42499</v>
      </c>
      <c r="F7" s="26">
        <v>233</v>
      </c>
      <c r="G7" s="23">
        <v>5840000</v>
      </c>
      <c r="H7" s="23">
        <v>7040000</v>
      </c>
    </row>
    <row r="8" spans="2:8" x14ac:dyDescent="0.3">
      <c r="B8" s="6" t="s">
        <v>21</v>
      </c>
      <c r="C8" s="7" t="s">
        <v>22</v>
      </c>
      <c r="D8" s="7" t="s">
        <v>14</v>
      </c>
      <c r="E8" s="8">
        <v>43235</v>
      </c>
      <c r="F8" s="26">
        <v>132</v>
      </c>
      <c r="G8" s="23">
        <v>4530000</v>
      </c>
      <c r="H8" s="23">
        <v>5730000</v>
      </c>
    </row>
    <row r="9" spans="2:8" x14ac:dyDescent="0.3">
      <c r="B9" s="6" t="s">
        <v>23</v>
      </c>
      <c r="C9" s="7" t="s">
        <v>24</v>
      </c>
      <c r="D9" s="7" t="s">
        <v>20</v>
      </c>
      <c r="E9" s="8">
        <v>43232</v>
      </c>
      <c r="F9" s="26">
        <v>240</v>
      </c>
      <c r="G9" s="23">
        <v>6120000</v>
      </c>
      <c r="H9" s="23">
        <v>7320000</v>
      </c>
    </row>
    <row r="10" spans="2:8" x14ac:dyDescent="0.3">
      <c r="B10" s="9" t="s">
        <v>25</v>
      </c>
      <c r="C10" s="10" t="s">
        <v>26</v>
      </c>
      <c r="D10" s="10" t="s">
        <v>14</v>
      </c>
      <c r="E10" s="11">
        <v>42861</v>
      </c>
      <c r="F10" s="27">
        <v>192</v>
      </c>
      <c r="G10" s="24">
        <v>5200000</v>
      </c>
      <c r="H10" s="24">
        <v>6400000</v>
      </c>
    </row>
    <row r="12" spans="2:8" ht="17.25" thickBot="1" x14ac:dyDescent="0.35"/>
    <row r="13" spans="2:8" ht="27.75" thickBot="1" x14ac:dyDescent="0.35">
      <c r="B13" s="17" t="s">
        <v>32</v>
      </c>
      <c r="C13" s="18" t="s">
        <v>6</v>
      </c>
    </row>
    <row r="14" spans="2:8" x14ac:dyDescent="0.3">
      <c r="B14" t="s">
        <v>11</v>
      </c>
      <c r="C14" t="s">
        <v>30</v>
      </c>
    </row>
    <row r="15" spans="2:8" x14ac:dyDescent="0.3">
      <c r="B15" t="s">
        <v>14</v>
      </c>
      <c r="C15" t="s">
        <v>31</v>
      </c>
    </row>
    <row r="18" spans="2:8" ht="27.75" thickBot="1" x14ac:dyDescent="0.35">
      <c r="B18" s="32" t="s">
        <v>41</v>
      </c>
      <c r="C18" s="33" t="s">
        <v>1</v>
      </c>
      <c r="D18" s="33" t="s">
        <v>2</v>
      </c>
      <c r="E18" s="33" t="s">
        <v>3</v>
      </c>
      <c r="F18" s="34" t="s">
        <v>4</v>
      </c>
      <c r="G18" s="33" t="s">
        <v>5</v>
      </c>
      <c r="H18" s="35" t="s">
        <v>6</v>
      </c>
    </row>
    <row r="19" spans="2:8" x14ac:dyDescent="0.3">
      <c r="B19" s="28" t="s">
        <v>12</v>
      </c>
      <c r="C19" s="7" t="s">
        <v>13</v>
      </c>
      <c r="D19" s="7" t="s">
        <v>14</v>
      </c>
      <c r="E19" s="8">
        <v>42518</v>
      </c>
      <c r="F19" s="26">
        <v>227</v>
      </c>
      <c r="G19" s="23">
        <v>5830000</v>
      </c>
      <c r="H19" s="30">
        <v>7030000</v>
      </c>
    </row>
    <row r="20" spans="2:8" x14ac:dyDescent="0.3">
      <c r="B20" s="28" t="s">
        <v>12</v>
      </c>
      <c r="C20" s="7" t="s">
        <v>15</v>
      </c>
      <c r="D20" s="7" t="s">
        <v>14</v>
      </c>
      <c r="E20" s="8">
        <v>42506</v>
      </c>
      <c r="F20" s="26">
        <v>201</v>
      </c>
      <c r="G20" s="23">
        <v>5660000</v>
      </c>
      <c r="H20" s="30">
        <v>6860000</v>
      </c>
    </row>
    <row r="21" spans="2:8" x14ac:dyDescent="0.3">
      <c r="B21" s="28" t="s">
        <v>16</v>
      </c>
      <c r="C21" s="7" t="s">
        <v>17</v>
      </c>
      <c r="D21" s="7" t="s">
        <v>11</v>
      </c>
      <c r="E21" s="8">
        <v>42884</v>
      </c>
      <c r="F21" s="26">
        <v>232</v>
      </c>
      <c r="G21" s="23">
        <v>5800000</v>
      </c>
      <c r="H21" s="30">
        <v>7000000</v>
      </c>
    </row>
    <row r="22" spans="2:8" x14ac:dyDescent="0.3">
      <c r="B22" s="29" t="s">
        <v>25</v>
      </c>
      <c r="C22" s="10" t="s">
        <v>26</v>
      </c>
      <c r="D22" s="10" t="s">
        <v>14</v>
      </c>
      <c r="E22" s="11">
        <v>42861</v>
      </c>
      <c r="F22" s="27">
        <v>192</v>
      </c>
      <c r="G22" s="24">
        <v>5200000</v>
      </c>
      <c r="H22" s="31">
        <v>6400000</v>
      </c>
    </row>
  </sheetData>
  <phoneticPr fontId="1" type="noConversion"/>
  <conditionalFormatting sqref="F3:F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{12899129-6E19-4F73-AB99-37CF02D6101B}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99129-6E19-4F73-AB99-37CF02D6101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F3:F10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5.875" bestFit="1" customWidth="1"/>
    <col min="3" max="3" width="11.125" bestFit="1" customWidth="1"/>
    <col min="4" max="4" width="18" customWidth="1"/>
    <col min="5" max="5" width="11.125" bestFit="1" customWidth="1"/>
    <col min="6" max="6" width="18" bestFit="1" customWidth="1"/>
    <col min="7" max="7" width="11.125" bestFit="1" customWidth="1"/>
    <col min="8" max="8" width="18" bestFit="1" customWidth="1"/>
    <col min="9" max="9" width="11.125" bestFit="1" customWidth="1"/>
    <col min="10" max="10" width="18" bestFit="1" customWidth="1"/>
    <col min="11" max="11" width="13.625" bestFit="1" customWidth="1"/>
  </cols>
  <sheetData>
    <row r="2" spans="2:8" x14ac:dyDescent="0.3">
      <c r="B2" s="37"/>
      <c r="C2" s="38" t="s">
        <v>2</v>
      </c>
      <c r="D2" s="37"/>
      <c r="E2" s="37"/>
      <c r="F2" s="37"/>
      <c r="G2" s="37"/>
      <c r="H2" s="37"/>
    </row>
    <row r="3" spans="2:8" x14ac:dyDescent="0.3">
      <c r="B3" s="37"/>
      <c r="C3" s="47" t="s">
        <v>14</v>
      </c>
      <c r="D3" s="48"/>
      <c r="E3" s="47" t="s">
        <v>20</v>
      </c>
      <c r="F3" s="48"/>
      <c r="G3" s="47" t="s">
        <v>11</v>
      </c>
      <c r="H3" s="48"/>
    </row>
    <row r="4" spans="2:8" x14ac:dyDescent="0.3">
      <c r="B4" s="38" t="s">
        <v>40</v>
      </c>
      <c r="C4" s="39" t="s">
        <v>34</v>
      </c>
      <c r="D4" s="39" t="s">
        <v>35</v>
      </c>
      <c r="E4" s="39" t="s">
        <v>34</v>
      </c>
      <c r="F4" s="39" t="s">
        <v>35</v>
      </c>
      <c r="G4" s="39" t="s">
        <v>34</v>
      </c>
      <c r="H4" s="39" t="s">
        <v>35</v>
      </c>
    </row>
    <row r="5" spans="2:8" x14ac:dyDescent="0.3">
      <c r="B5" s="36" t="s">
        <v>36</v>
      </c>
      <c r="C5" s="40">
        <v>1</v>
      </c>
      <c r="D5" s="40">
        <v>5730000</v>
      </c>
      <c r="E5" s="40" t="s">
        <v>39</v>
      </c>
      <c r="F5" s="40" t="s">
        <v>39</v>
      </c>
      <c r="G5" s="40" t="s">
        <v>39</v>
      </c>
      <c r="H5" s="40" t="s">
        <v>39</v>
      </c>
    </row>
    <row r="6" spans="2:8" x14ac:dyDescent="0.3">
      <c r="B6" s="36" t="s">
        <v>37</v>
      </c>
      <c r="C6" s="40">
        <v>1</v>
      </c>
      <c r="D6" s="40">
        <v>6400000</v>
      </c>
      <c r="E6" s="40" t="s">
        <v>39</v>
      </c>
      <c r="F6" s="40" t="s">
        <v>39</v>
      </c>
      <c r="G6" s="40" t="s">
        <v>39</v>
      </c>
      <c r="H6" s="40" t="s">
        <v>39</v>
      </c>
    </row>
    <row r="7" spans="2:8" x14ac:dyDescent="0.3">
      <c r="B7" s="36" t="s">
        <v>38</v>
      </c>
      <c r="C7" s="40">
        <v>2</v>
      </c>
      <c r="D7" s="40">
        <v>6945000</v>
      </c>
      <c r="E7" s="40">
        <v>2</v>
      </c>
      <c r="F7" s="40">
        <v>7180000</v>
      </c>
      <c r="G7" s="40">
        <v>2</v>
      </c>
      <c r="H7" s="40">
        <v>6995000</v>
      </c>
    </row>
    <row r="8" spans="2:8" x14ac:dyDescent="0.3">
      <c r="B8" s="36" t="s">
        <v>33</v>
      </c>
      <c r="C8" s="40">
        <v>4</v>
      </c>
      <c r="D8" s="40">
        <v>6505000</v>
      </c>
      <c r="E8" s="40">
        <v>2</v>
      </c>
      <c r="F8" s="40">
        <v>7180000</v>
      </c>
      <c r="G8" s="40">
        <v>2</v>
      </c>
      <c r="H8" s="40">
        <v>6995000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2020-02-28T08:58:44Z</dcterms:created>
  <dcterms:modified xsi:type="dcterms:W3CDTF">2020-03-27T07:25:31Z</dcterms:modified>
</cp:coreProperties>
</file>