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유형정복 모의고사 최종\"/>
    </mc:Choice>
  </mc:AlternateContent>
  <bookViews>
    <workbookView xWindow="0" yWindow="0" windowWidth="14925" windowHeight="11415"/>
  </bookViews>
  <sheets>
    <sheet name="제1작업" sheetId="1" r:id="rId1"/>
    <sheet name="제2작업" sheetId="2" r:id="rId2"/>
    <sheet name="제3작업" sheetId="3" r:id="rId3"/>
    <sheet name="제4작업" sheetId="10" r:id="rId4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당월시세">제1작업!$G$5:$G$12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5" i="1"/>
  <c r="I5" i="1"/>
  <c r="C16" i="3" l="1"/>
  <c r="G13" i="3"/>
  <c r="G7" i="3"/>
  <c r="G15" i="3" s="1"/>
  <c r="C14" i="3"/>
  <c r="C8" i="3"/>
  <c r="H11" i="2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</calcChain>
</file>

<file path=xl/sharedStrings.xml><?xml version="1.0" encoding="utf-8"?>
<sst xmlns="http://schemas.openxmlformats.org/spreadsheetml/2006/main" count="159" uniqueCount="47">
  <si>
    <t>관리코드</t>
  </si>
  <si>
    <t>품목명</t>
  </si>
  <si>
    <t>출하지</t>
  </si>
  <si>
    <t>분류</t>
  </si>
  <si>
    <t>단위</t>
  </si>
  <si>
    <t>당월시세</t>
  </si>
  <si>
    <t>전월대비
상승률</t>
  </si>
  <si>
    <t>거래일</t>
  </si>
  <si>
    <t>변동폭
비고</t>
  </si>
  <si>
    <t>V12-14</t>
  </si>
  <si>
    <t>우엉</t>
  </si>
  <si>
    <t>안동</t>
  </si>
  <si>
    <t>채소</t>
  </si>
  <si>
    <t>F10-12</t>
  </si>
  <si>
    <t>배</t>
  </si>
  <si>
    <t>나주</t>
  </si>
  <si>
    <t>과일</t>
  </si>
  <si>
    <t>F09-12</t>
  </si>
  <si>
    <t>사과</t>
  </si>
  <si>
    <t>영주</t>
  </si>
  <si>
    <t>V10-13</t>
  </si>
  <si>
    <t>안면</t>
  </si>
  <si>
    <t>V08-11</t>
  </si>
  <si>
    <t>토란</t>
  </si>
  <si>
    <t>임자</t>
  </si>
  <si>
    <t>F08-12</t>
  </si>
  <si>
    <t>감귤</t>
  </si>
  <si>
    <t>제주</t>
  </si>
  <si>
    <t>F12-11</t>
  </si>
  <si>
    <t>복숭아</t>
  </si>
  <si>
    <t>천안</t>
  </si>
  <si>
    <t>V11-11</t>
  </si>
  <si>
    <t>순무</t>
  </si>
  <si>
    <t>김포</t>
  </si>
  <si>
    <t>단위가 중간값 이상인 품목의 개수</t>
  </si>
  <si>
    <t>당월시세의 평균</t>
  </si>
  <si>
    <t>과일의 당월시세 합계</t>
  </si>
  <si>
    <t>고구마</t>
    <phoneticPr fontId="1" type="noConversion"/>
  </si>
  <si>
    <t>당월시세의 전체 평균</t>
    <phoneticPr fontId="1" type="noConversion"/>
  </si>
  <si>
    <t>&lt;&gt;*1</t>
  </si>
  <si>
    <t>&lt;35%</t>
  </si>
  <si>
    <t>채소 개수</t>
  </si>
  <si>
    <t>과일 개수</t>
  </si>
  <si>
    <t>전체 개수</t>
  </si>
  <si>
    <t>채소 평균</t>
  </si>
  <si>
    <t>과일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</si>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</sst>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kg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10" fontId="3" fillId="0" borderId="12" xfId="0" applyNumberFormat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41" fontId="3" fillId="0" borderId="10" xfId="1" applyFont="1" applyBorder="1" applyAlignment="1">
      <alignment horizontal="right" vertical="center"/>
    </xf>
    <xf numFmtId="10" fontId="3" fillId="0" borderId="10" xfId="0" applyNumberFormat="1" applyFont="1" applyBorder="1" applyAlignment="1">
      <alignment horizontal="right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0" xfId="1" applyNumberFormat="1" applyFont="1" applyBorder="1" applyAlignment="1">
      <alignment horizontal="right" vertical="center"/>
    </xf>
    <xf numFmtId="14" fontId="3" fillId="0" borderId="12" xfId="0" applyNumberFormat="1" applyFont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9" fontId="3" fillId="0" borderId="1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176" fontId="3" fillId="0" borderId="0" xfId="1" applyNumberFormat="1" applyFont="1" applyBorder="1" applyAlignment="1">
      <alignment horizontal="right" vertical="center"/>
    </xf>
    <xf numFmtId="41" fontId="3" fillId="0" borderId="0" xfId="1" applyFont="1" applyBorder="1" applyAlignment="1">
      <alignment horizontal="right" vertical="center"/>
    </xf>
    <xf numFmtId="9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궁서" panose="02030600000101010101" pitchFamily="18" charset="-127"/>
                <a:ea typeface="궁서" panose="02030600000101010101" pitchFamily="18" charset="-127"/>
                <a:cs typeface="+mn-cs"/>
              </a:defRPr>
            </a:pPr>
            <a:r>
              <a:rPr lang="ko-KR" altLang="en-US" sz="2000" b="1">
                <a:latin typeface="궁서" panose="02030600000101010101" pitchFamily="18" charset="-127"/>
                <a:ea typeface="궁서" panose="02030600000101010101" pitchFamily="18" charset="-127"/>
              </a:rPr>
              <a:t>과일 가격 변동 현황</a:t>
            </a:r>
            <a:endParaRPr lang="ko-KR" sz="2000" b="1">
              <a:latin typeface="궁서" panose="02030600000101010101" pitchFamily="18" charset="-127"/>
              <a:ea typeface="궁서" panose="02030600000101010101" pitchFamily="18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궁서" panose="02030600000101010101" pitchFamily="18" charset="-127"/>
              <a:ea typeface="궁서" panose="02030600000101010101" pitchFamily="18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당월시세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(제1작업!$C$6:$C$7,제1작업!$C$10:$C$11)</c:f>
              <c:strCache>
                <c:ptCount val="4"/>
                <c:pt idx="0">
                  <c:v>배</c:v>
                </c:pt>
                <c:pt idx="1">
                  <c:v>사과</c:v>
                </c:pt>
                <c:pt idx="2">
                  <c:v>감귤</c:v>
                </c:pt>
                <c:pt idx="3">
                  <c:v>복숭아</c:v>
                </c:pt>
              </c:strCache>
            </c:strRef>
          </c:cat>
          <c:val>
            <c:numRef>
              <c:f>(제1작업!$G$6:$G$7,제1작업!$G$10:$G$11)</c:f>
              <c:numCache>
                <c:formatCode>_(* #,##0_);_(* \(#,##0\);_(* "-"_);_(@_)</c:formatCode>
                <c:ptCount val="4"/>
                <c:pt idx="0">
                  <c:v>62560</c:v>
                </c:pt>
                <c:pt idx="1">
                  <c:v>49730</c:v>
                </c:pt>
                <c:pt idx="2">
                  <c:v>38630</c:v>
                </c:pt>
                <c:pt idx="3">
                  <c:v>40730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8-4D05-A641-78E10271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8596639"/>
        <c:axId val="888592895"/>
      </c:barChart>
      <c:lineChart>
        <c:grouping val="standard"/>
        <c:varyColors val="0"/>
        <c:ser>
          <c:idx val="1"/>
          <c:order val="1"/>
          <c:tx>
            <c:v>전월대비 상승률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DF8-4D05-A641-78E102719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(제1작업!$C$6:$C$7,제1작업!$C$10:$C$11)</c:f>
              <c:strCache>
                <c:ptCount val="4"/>
                <c:pt idx="0">
                  <c:v>배</c:v>
                </c:pt>
                <c:pt idx="1">
                  <c:v>사과</c:v>
                </c:pt>
                <c:pt idx="2">
                  <c:v>감귤</c:v>
                </c:pt>
                <c:pt idx="3">
                  <c:v>복숭아</c:v>
                </c:pt>
              </c:strCache>
            </c:strRef>
          </c:cat>
          <c:val>
            <c:numRef>
              <c:f>(제1작업!$H$6:$H$7,제1작업!$H$10:$H$11)</c:f>
              <c:numCache>
                <c:formatCode>0.00%</c:formatCode>
                <c:ptCount val="4"/>
                <c:pt idx="0">
                  <c:v>0.41599999999999998</c:v>
                </c:pt>
                <c:pt idx="1">
                  <c:v>0.1502</c:v>
                </c:pt>
                <c:pt idx="2">
                  <c:v>0.33500000000000002</c:v>
                </c:pt>
                <c:pt idx="3" formatCode="0%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8-4D05-A641-78E10271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90863"/>
        <c:axId val="726190031"/>
      </c:lineChart>
      <c:catAx>
        <c:axId val="88859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92895"/>
        <c:crosses val="autoZero"/>
        <c:auto val="1"/>
        <c:lblAlgn val="ctr"/>
        <c:lblOffset val="100"/>
        <c:noMultiLvlLbl val="0"/>
      </c:catAx>
      <c:valAx>
        <c:axId val="888592895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88596639"/>
        <c:crosses val="autoZero"/>
        <c:crossBetween val="between"/>
        <c:majorUnit val="20000"/>
      </c:valAx>
      <c:valAx>
        <c:axId val="72619003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726190863"/>
        <c:crosses val="max"/>
        <c:crossBetween val="between"/>
      </c:valAx>
      <c:catAx>
        <c:axId val="726190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619003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76200</xdr:rowOff>
    </xdr:from>
    <xdr:to>
      <xdr:col>6</xdr:col>
      <xdr:colOff>495299</xdr:colOff>
      <xdr:row>2</xdr:row>
      <xdr:rowOff>238125</xdr:rowOff>
    </xdr:to>
    <xdr:sp macro="" textlink="">
      <xdr:nvSpPr>
        <xdr:cNvPr id="2" name="모서리가 접힌 도형 1"/>
        <xdr:cNvSpPr/>
      </xdr:nvSpPr>
      <xdr:spPr>
        <a:xfrm>
          <a:off x="123824" y="76200"/>
          <a:ext cx="4543425" cy="790575"/>
        </a:xfrm>
        <a:prstGeom prst="foldedCorner">
          <a:avLst/>
        </a:prstGeom>
        <a:solidFill>
          <a:srgbClr val="FFFF00"/>
        </a:solidFill>
        <a:effectLst>
          <a:innerShdw blurRad="114300">
            <a:prstClr val="black"/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궁서" panose="02030600000101010101" pitchFamily="18" charset="-127"/>
              <a:ea typeface="궁서" panose="02030600000101010101" pitchFamily="18" charset="-127"/>
            </a:rPr>
            <a:t>가락동 농산물 가격 변동 현황</a:t>
          </a:r>
        </a:p>
      </xdr:txBody>
    </xdr:sp>
    <xdr:clientData/>
  </xdr:twoCellAnchor>
  <xdr:twoCellAnchor editAs="oneCell">
    <xdr:from>
      <xdr:col>7</xdr:col>
      <xdr:colOff>247650</xdr:colOff>
      <xdr:row>0</xdr:row>
      <xdr:rowOff>66675</xdr:rowOff>
    </xdr:from>
    <xdr:to>
      <xdr:col>10</xdr:col>
      <xdr:colOff>15875</xdr:colOff>
      <xdr:row>2</xdr:row>
      <xdr:rowOff>257175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9225" y="66675"/>
          <a:ext cx="234950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0.29446</cdr:x>
      <cdr:y>0.14506</cdr:y>
    </cdr:from>
    <cdr:to>
      <cdr:x>0.42534</cdr:x>
      <cdr:y>0.21438</cdr:y>
    </cdr:to>
    <cdr:sp macro="" textlink="">
      <cdr:nvSpPr>
        <cdr:cNvPr id="3" name="모서리가 둥근 사각형 설명선 2"/>
        <cdr:cNvSpPr/>
      </cdr:nvSpPr>
      <cdr:spPr>
        <a:xfrm xmlns:a="http://schemas.openxmlformats.org/drawingml/2006/main">
          <a:off x="2740389" y="882235"/>
          <a:ext cx="1217951" cy="421598"/>
        </a:xfrm>
        <a:prstGeom xmlns:a="http://schemas.openxmlformats.org/drawingml/2006/main" prst="wedgeRoundRectCallout">
          <a:avLst>
            <a:gd name="adj1" fmla="val -116987"/>
            <a:gd name="adj2" fmla="val -35031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최고 상승률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2" customWidth="1"/>
    <col min="2" max="8" width="10.625" style="2" customWidth="1"/>
    <col min="9" max="9" width="12.625" style="2" customWidth="1"/>
    <col min="10" max="10" width="10.625" style="2" customWidth="1"/>
    <col min="11" max="16384" width="9" style="2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21" t="s">
        <v>0</v>
      </c>
      <c r="C4" s="22" t="s">
        <v>1</v>
      </c>
      <c r="D4" s="22" t="s">
        <v>2</v>
      </c>
      <c r="E4" s="22" t="s">
        <v>3</v>
      </c>
      <c r="F4" s="22" t="s">
        <v>4</v>
      </c>
      <c r="G4" s="22" t="s">
        <v>5</v>
      </c>
      <c r="H4" s="23" t="s">
        <v>6</v>
      </c>
      <c r="I4" s="22" t="s">
        <v>7</v>
      </c>
      <c r="J4" s="24" t="s">
        <v>8</v>
      </c>
    </row>
    <row r="5" spans="2:10" ht="21.95" customHeight="1" x14ac:dyDescent="0.3">
      <c r="B5" s="3" t="s">
        <v>9</v>
      </c>
      <c r="C5" s="4" t="s">
        <v>10</v>
      </c>
      <c r="D5" s="4" t="s">
        <v>11</v>
      </c>
      <c r="E5" s="4" t="s">
        <v>12</v>
      </c>
      <c r="F5" s="26">
        <v>10</v>
      </c>
      <c r="G5" s="14">
        <v>20660</v>
      </c>
      <c r="H5" s="15">
        <v>0.33100000000000002</v>
      </c>
      <c r="I5" s="29">
        <f>DATE(2020,MID(B5,2,2),RIGHT(B5,2))</f>
        <v>44179</v>
      </c>
      <c r="J5" s="5" t="str">
        <f>IF(AND(G5/F5&gt;=2000,H5&gt;=30%),"▲","")</f>
        <v>▲</v>
      </c>
    </row>
    <row r="6" spans="2:10" ht="21.95" customHeight="1" x14ac:dyDescent="0.3">
      <c r="B6" s="6" t="s">
        <v>13</v>
      </c>
      <c r="C6" s="7" t="s">
        <v>14</v>
      </c>
      <c r="D6" s="7" t="s">
        <v>15</v>
      </c>
      <c r="E6" s="7" t="s">
        <v>16</v>
      </c>
      <c r="F6" s="27">
        <v>15</v>
      </c>
      <c r="G6" s="16">
        <v>62560</v>
      </c>
      <c r="H6" s="17">
        <v>0.41599999999999998</v>
      </c>
      <c r="I6" s="29">
        <f t="shared" ref="I6:I12" si="0">DATE(2020,MID(B6,2,2),RIGHT(B6,2))</f>
        <v>44116</v>
      </c>
      <c r="J6" s="5" t="str">
        <f t="shared" ref="J6:J12" si="1">IF(AND(G6/F6&gt;=2000,H6&gt;=30%),"▲","")</f>
        <v>▲</v>
      </c>
    </row>
    <row r="7" spans="2:10" ht="21.95" customHeight="1" x14ac:dyDescent="0.3">
      <c r="B7" s="6" t="s">
        <v>17</v>
      </c>
      <c r="C7" s="7" t="s">
        <v>18</v>
      </c>
      <c r="D7" s="7" t="s">
        <v>19</v>
      </c>
      <c r="E7" s="7" t="s">
        <v>16</v>
      </c>
      <c r="F7" s="27">
        <v>15</v>
      </c>
      <c r="G7" s="16">
        <v>49730</v>
      </c>
      <c r="H7" s="17">
        <v>0.1502</v>
      </c>
      <c r="I7" s="29">
        <f t="shared" si="0"/>
        <v>44086</v>
      </c>
      <c r="J7" s="5" t="str">
        <f t="shared" si="1"/>
        <v/>
      </c>
    </row>
    <row r="8" spans="2:10" ht="21.95" customHeight="1" x14ac:dyDescent="0.3">
      <c r="B8" s="6" t="s">
        <v>20</v>
      </c>
      <c r="C8" s="7" t="s">
        <v>37</v>
      </c>
      <c r="D8" s="7" t="s">
        <v>21</v>
      </c>
      <c r="E8" s="7" t="s">
        <v>12</v>
      </c>
      <c r="F8" s="27">
        <v>10</v>
      </c>
      <c r="G8" s="16">
        <v>32930</v>
      </c>
      <c r="H8" s="17">
        <v>0.33500000000000002</v>
      </c>
      <c r="I8" s="29">
        <f t="shared" si="0"/>
        <v>44117</v>
      </c>
      <c r="J8" s="5" t="str">
        <f t="shared" si="1"/>
        <v>▲</v>
      </c>
    </row>
    <row r="9" spans="2:10" ht="21.95" customHeight="1" x14ac:dyDescent="0.3">
      <c r="B9" s="6" t="s">
        <v>22</v>
      </c>
      <c r="C9" s="7" t="s">
        <v>23</v>
      </c>
      <c r="D9" s="7" t="s">
        <v>24</v>
      </c>
      <c r="E9" s="7" t="s">
        <v>12</v>
      </c>
      <c r="F9" s="27">
        <v>15</v>
      </c>
      <c r="G9" s="16">
        <v>24320</v>
      </c>
      <c r="H9" s="17">
        <v>0.19900000000000001</v>
      </c>
      <c r="I9" s="29">
        <f t="shared" si="0"/>
        <v>44054</v>
      </c>
      <c r="J9" s="5" t="str">
        <f t="shared" si="1"/>
        <v/>
      </c>
    </row>
    <row r="10" spans="2:10" ht="21.95" customHeight="1" x14ac:dyDescent="0.3">
      <c r="B10" s="6" t="s">
        <v>25</v>
      </c>
      <c r="C10" s="7" t="s">
        <v>26</v>
      </c>
      <c r="D10" s="7" t="s">
        <v>27</v>
      </c>
      <c r="E10" s="7" t="s">
        <v>16</v>
      </c>
      <c r="F10" s="27">
        <v>10</v>
      </c>
      <c r="G10" s="16">
        <v>38630</v>
      </c>
      <c r="H10" s="17">
        <v>0.33500000000000002</v>
      </c>
      <c r="I10" s="29">
        <f t="shared" si="0"/>
        <v>44055</v>
      </c>
      <c r="J10" s="5" t="str">
        <f t="shared" si="1"/>
        <v>▲</v>
      </c>
    </row>
    <row r="11" spans="2:10" ht="21.95" customHeight="1" x14ac:dyDescent="0.3">
      <c r="B11" s="6" t="s">
        <v>28</v>
      </c>
      <c r="C11" s="7" t="s">
        <v>29</v>
      </c>
      <c r="D11" s="7" t="s">
        <v>30</v>
      </c>
      <c r="E11" s="7" t="s">
        <v>16</v>
      </c>
      <c r="F11" s="27">
        <v>10</v>
      </c>
      <c r="G11" s="16">
        <v>40730</v>
      </c>
      <c r="H11" s="18">
        <v>0.16</v>
      </c>
      <c r="I11" s="29">
        <f t="shared" si="0"/>
        <v>44176</v>
      </c>
      <c r="J11" s="5" t="str">
        <f t="shared" si="1"/>
        <v/>
      </c>
    </row>
    <row r="12" spans="2:10" ht="21.95" customHeight="1" thickBot="1" x14ac:dyDescent="0.35">
      <c r="B12" s="8" t="s">
        <v>31</v>
      </c>
      <c r="C12" s="9" t="s">
        <v>32</v>
      </c>
      <c r="D12" s="9" t="s">
        <v>33</v>
      </c>
      <c r="E12" s="9" t="s">
        <v>12</v>
      </c>
      <c r="F12" s="28">
        <v>20</v>
      </c>
      <c r="G12" s="19">
        <v>32210</v>
      </c>
      <c r="H12" s="20">
        <v>0.18099999999999999</v>
      </c>
      <c r="I12" s="29">
        <f t="shared" si="0"/>
        <v>44146</v>
      </c>
      <c r="J12" s="5" t="str">
        <f t="shared" si="1"/>
        <v/>
      </c>
    </row>
    <row r="13" spans="2:10" ht="21.95" customHeight="1" x14ac:dyDescent="0.3">
      <c r="B13" s="43" t="s">
        <v>34</v>
      </c>
      <c r="C13" s="38"/>
      <c r="D13" s="38"/>
      <c r="E13" s="10" t="str">
        <f>COUNTIF(F5:F12,"&gt;="&amp;MEDIAN(F5:F12))&amp;"개"</f>
        <v>4개</v>
      </c>
      <c r="F13" s="39"/>
      <c r="G13" s="38" t="s">
        <v>35</v>
      </c>
      <c r="H13" s="38"/>
      <c r="I13" s="38"/>
      <c r="J13" s="11">
        <f>TRUNC(AVERAGE(당월시세),0)</f>
        <v>37721</v>
      </c>
    </row>
    <row r="14" spans="2:10" ht="21.95" customHeight="1" thickBot="1" x14ac:dyDescent="0.35">
      <c r="B14" s="41" t="s">
        <v>36</v>
      </c>
      <c r="C14" s="42"/>
      <c r="D14" s="42"/>
      <c r="E14" s="12">
        <f>SUMIF(E5:E12,"과일",당월시세)</f>
        <v>191650</v>
      </c>
      <c r="F14" s="40"/>
      <c r="G14" s="25" t="s">
        <v>1</v>
      </c>
      <c r="H14" s="12" t="s">
        <v>10</v>
      </c>
      <c r="I14" s="25" t="s">
        <v>4</v>
      </c>
      <c r="J14" s="13">
        <f>VLOOKUP(H14,C5:H12,4,0)</f>
        <v>10</v>
      </c>
    </row>
  </sheetData>
  <mergeCells count="4">
    <mergeCell ref="G13:I13"/>
    <mergeCell ref="F13:F14"/>
    <mergeCell ref="B14:D14"/>
    <mergeCell ref="B13:D13"/>
  </mergeCells>
  <phoneticPr fontId="1" type="noConversion"/>
  <conditionalFormatting sqref="B5:J12">
    <cfRule type="expression" dxfId="2" priority="1">
      <formula>$F5&gt;=15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6" width="9" style="1"/>
    <col min="7" max="7" width="10.375" style="1" bestFit="1" customWidth="1"/>
    <col min="8" max="8" width="9" style="1"/>
  </cols>
  <sheetData>
    <row r="1" spans="2:8" ht="17.25" thickBot="1" x14ac:dyDescent="0.35">
      <c r="B1"/>
      <c r="C1"/>
      <c r="D1"/>
      <c r="E1"/>
      <c r="F1"/>
      <c r="G1"/>
      <c r="H1"/>
    </row>
    <row r="2" spans="2:8" ht="27.75" thickBot="1" x14ac:dyDescent="0.35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3" t="s">
        <v>6</v>
      </c>
    </row>
    <row r="3" spans="2:8" x14ac:dyDescent="0.3">
      <c r="B3" s="3" t="s">
        <v>9</v>
      </c>
      <c r="C3" s="4" t="s">
        <v>10</v>
      </c>
      <c r="D3" s="4" t="s">
        <v>11</v>
      </c>
      <c r="E3" s="4" t="s">
        <v>12</v>
      </c>
      <c r="F3" s="26">
        <v>10</v>
      </c>
      <c r="G3" s="14">
        <v>38890.000000000022</v>
      </c>
      <c r="H3" s="15">
        <v>0.33100000000000002</v>
      </c>
    </row>
    <row r="4" spans="2:8" x14ac:dyDescent="0.3">
      <c r="B4" s="6" t="s">
        <v>13</v>
      </c>
      <c r="C4" s="7" t="s">
        <v>14</v>
      </c>
      <c r="D4" s="7" t="s">
        <v>15</v>
      </c>
      <c r="E4" s="7" t="s">
        <v>16</v>
      </c>
      <c r="F4" s="27">
        <v>15</v>
      </c>
      <c r="G4" s="16">
        <v>62560</v>
      </c>
      <c r="H4" s="17">
        <v>0.41599999999999998</v>
      </c>
    </row>
    <row r="5" spans="2:8" x14ac:dyDescent="0.3">
      <c r="B5" s="6" t="s">
        <v>17</v>
      </c>
      <c r="C5" s="7" t="s">
        <v>18</v>
      </c>
      <c r="D5" s="7" t="s">
        <v>19</v>
      </c>
      <c r="E5" s="7" t="s">
        <v>16</v>
      </c>
      <c r="F5" s="27">
        <v>15</v>
      </c>
      <c r="G5" s="16">
        <v>49730</v>
      </c>
      <c r="H5" s="17">
        <v>0.1502</v>
      </c>
    </row>
    <row r="6" spans="2:8" x14ac:dyDescent="0.3">
      <c r="B6" s="6" t="s">
        <v>20</v>
      </c>
      <c r="C6" s="7" t="s">
        <v>37</v>
      </c>
      <c r="D6" s="7" t="s">
        <v>21</v>
      </c>
      <c r="E6" s="7" t="s">
        <v>12</v>
      </c>
      <c r="F6" s="27">
        <v>10</v>
      </c>
      <c r="G6" s="16">
        <v>32930</v>
      </c>
      <c r="H6" s="17">
        <v>0.33500000000000002</v>
      </c>
    </row>
    <row r="7" spans="2:8" x14ac:dyDescent="0.3">
      <c r="B7" s="6" t="s">
        <v>22</v>
      </c>
      <c r="C7" s="7" t="s">
        <v>23</v>
      </c>
      <c r="D7" s="7" t="s">
        <v>24</v>
      </c>
      <c r="E7" s="7" t="s">
        <v>12</v>
      </c>
      <c r="F7" s="27">
        <v>15</v>
      </c>
      <c r="G7" s="16">
        <v>24320</v>
      </c>
      <c r="H7" s="17">
        <v>0.19900000000000001</v>
      </c>
    </row>
    <row r="8" spans="2:8" x14ac:dyDescent="0.3">
      <c r="B8" s="6" t="s">
        <v>25</v>
      </c>
      <c r="C8" s="7" t="s">
        <v>26</v>
      </c>
      <c r="D8" s="7" t="s">
        <v>27</v>
      </c>
      <c r="E8" s="7" t="s">
        <v>16</v>
      </c>
      <c r="F8" s="27">
        <v>10</v>
      </c>
      <c r="G8" s="16">
        <v>38630</v>
      </c>
      <c r="H8" s="17">
        <v>0.33500000000000002</v>
      </c>
    </row>
    <row r="9" spans="2:8" x14ac:dyDescent="0.3">
      <c r="B9" s="6" t="s">
        <v>28</v>
      </c>
      <c r="C9" s="7" t="s">
        <v>29</v>
      </c>
      <c r="D9" s="7" t="s">
        <v>30</v>
      </c>
      <c r="E9" s="7" t="s">
        <v>16</v>
      </c>
      <c r="F9" s="27">
        <v>10</v>
      </c>
      <c r="G9" s="16">
        <v>40730</v>
      </c>
      <c r="H9" s="18">
        <v>0.16</v>
      </c>
    </row>
    <row r="10" spans="2:8" x14ac:dyDescent="0.3">
      <c r="B10" s="8" t="s">
        <v>31</v>
      </c>
      <c r="C10" s="9" t="s">
        <v>32</v>
      </c>
      <c r="D10" s="9" t="s">
        <v>33</v>
      </c>
      <c r="E10" s="9" t="s">
        <v>12</v>
      </c>
      <c r="F10" s="28">
        <v>20</v>
      </c>
      <c r="G10" s="19">
        <v>32210</v>
      </c>
      <c r="H10" s="20">
        <v>0.18099999999999999</v>
      </c>
    </row>
    <row r="11" spans="2:8" x14ac:dyDescent="0.3">
      <c r="B11" s="44" t="s">
        <v>38</v>
      </c>
      <c r="C11" s="44"/>
      <c r="D11" s="44"/>
      <c r="E11" s="44"/>
      <c r="F11" s="44"/>
      <c r="G11" s="44"/>
      <c r="H11" s="30">
        <f>AVERAGE(G3:G10)</f>
        <v>40000</v>
      </c>
    </row>
    <row r="13" spans="2:8" ht="17.25" thickBot="1" x14ac:dyDescent="0.35">
      <c r="B13"/>
      <c r="C13"/>
      <c r="D13"/>
      <c r="E13"/>
      <c r="F13"/>
      <c r="G13"/>
      <c r="H13"/>
    </row>
    <row r="14" spans="2:8" ht="27.75" thickBot="1" x14ac:dyDescent="0.35">
      <c r="B14" s="21" t="s">
        <v>0</v>
      </c>
      <c r="C14" s="23" t="s">
        <v>6</v>
      </c>
      <c r="D14"/>
      <c r="E14"/>
      <c r="F14"/>
      <c r="G14"/>
      <c r="H14"/>
    </row>
    <row r="15" spans="2:8" x14ac:dyDescent="0.3">
      <c r="B15" s="1" t="s">
        <v>39</v>
      </c>
      <c r="C15" s="1" t="s">
        <v>40</v>
      </c>
      <c r="D15"/>
      <c r="E15"/>
      <c r="F15"/>
      <c r="G15"/>
      <c r="H15"/>
    </row>
    <row r="17" spans="2:8" ht="17.25" thickBot="1" x14ac:dyDescent="0.35">
      <c r="B17"/>
      <c r="C17"/>
      <c r="D17"/>
      <c r="E17"/>
      <c r="F17"/>
      <c r="G17"/>
      <c r="H17"/>
    </row>
    <row r="18" spans="2:8" ht="27.75" thickBot="1" x14ac:dyDescent="0.35">
      <c r="B18" s="21" t="s">
        <v>0</v>
      </c>
      <c r="C18" s="22" t="s">
        <v>1</v>
      </c>
      <c r="D18" s="22" t="s">
        <v>2</v>
      </c>
      <c r="E18" s="22" t="s">
        <v>3</v>
      </c>
      <c r="F18" s="22" t="s">
        <v>4</v>
      </c>
      <c r="G18" s="22" t="s">
        <v>5</v>
      </c>
      <c r="H18" s="23" t="s">
        <v>6</v>
      </c>
    </row>
    <row r="19" spans="2:8" x14ac:dyDescent="0.3">
      <c r="B19" s="3" t="s">
        <v>9</v>
      </c>
      <c r="C19" s="4" t="s">
        <v>10</v>
      </c>
      <c r="D19" s="4" t="s">
        <v>11</v>
      </c>
      <c r="E19" s="4" t="s">
        <v>12</v>
      </c>
      <c r="F19" s="26">
        <v>10</v>
      </c>
      <c r="G19" s="14">
        <v>38890.000000000022</v>
      </c>
      <c r="H19" s="15">
        <v>0.33100000000000002</v>
      </c>
    </row>
    <row r="20" spans="2:8" x14ac:dyDescent="0.3">
      <c r="B20" s="6" t="s">
        <v>17</v>
      </c>
      <c r="C20" s="7" t="s">
        <v>18</v>
      </c>
      <c r="D20" s="7" t="s">
        <v>19</v>
      </c>
      <c r="E20" s="7" t="s">
        <v>16</v>
      </c>
      <c r="F20" s="27">
        <v>15</v>
      </c>
      <c r="G20" s="16">
        <v>49730</v>
      </c>
      <c r="H20" s="17">
        <v>0.1502</v>
      </c>
    </row>
    <row r="21" spans="2:8" x14ac:dyDescent="0.3">
      <c r="B21" s="6" t="s">
        <v>20</v>
      </c>
      <c r="C21" s="7" t="s">
        <v>37</v>
      </c>
      <c r="D21" s="7" t="s">
        <v>21</v>
      </c>
      <c r="E21" s="7" t="s">
        <v>12</v>
      </c>
      <c r="F21" s="27">
        <v>10</v>
      </c>
      <c r="G21" s="16">
        <v>32930</v>
      </c>
      <c r="H21" s="17">
        <v>0.33500000000000002</v>
      </c>
    </row>
    <row r="22" spans="2:8" x14ac:dyDescent="0.3">
      <c r="B22" s="6" t="s">
        <v>25</v>
      </c>
      <c r="C22" s="7" t="s">
        <v>26</v>
      </c>
      <c r="D22" s="7" t="s">
        <v>27</v>
      </c>
      <c r="E22" s="7" t="s">
        <v>16</v>
      </c>
      <c r="F22" s="27">
        <v>10</v>
      </c>
      <c r="G22" s="16">
        <v>38630</v>
      </c>
      <c r="H22" s="17">
        <v>0.33500000000000002</v>
      </c>
    </row>
  </sheetData>
  <mergeCells count="1">
    <mergeCell ref="B11:G11"/>
  </mergeCells>
  <phoneticPr fontId="1" type="noConversion"/>
  <conditionalFormatting sqref="B3:H10">
    <cfRule type="expression" dxfId="1" priority="1">
      <formula>$F3&gt;=15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zoomScaleNormal="100" workbookViewId="0">
      <selection activeCell="B2" sqref="B2"/>
    </sheetView>
  </sheetViews>
  <sheetFormatPr defaultRowHeight="16.5" x14ac:dyDescent="0.3"/>
  <cols>
    <col min="1" max="1" width="1.625" customWidth="1"/>
    <col min="5" max="5" width="10.5" bestFit="1" customWidth="1"/>
    <col min="7" max="7" width="10.375" bestFit="1" customWidth="1"/>
  </cols>
  <sheetData>
    <row r="1" spans="2:8" ht="17.25" thickBot="1" x14ac:dyDescent="0.35"/>
    <row r="2" spans="2:8" ht="27.75" thickBot="1" x14ac:dyDescent="0.35">
      <c r="B2" s="21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  <c r="H2" s="23" t="s">
        <v>6</v>
      </c>
    </row>
    <row r="3" spans="2:8" x14ac:dyDescent="0.3">
      <c r="B3" s="3" t="s">
        <v>31</v>
      </c>
      <c r="C3" s="4" t="s">
        <v>32</v>
      </c>
      <c r="D3" s="4" t="s">
        <v>33</v>
      </c>
      <c r="E3" s="4" t="s">
        <v>12</v>
      </c>
      <c r="F3" s="26">
        <v>20</v>
      </c>
      <c r="G3" s="14">
        <v>32210</v>
      </c>
      <c r="H3" s="15">
        <v>0.18099999999999999</v>
      </c>
    </row>
    <row r="4" spans="2:8" x14ac:dyDescent="0.3">
      <c r="B4" s="6" t="s">
        <v>22</v>
      </c>
      <c r="C4" s="7" t="s">
        <v>23</v>
      </c>
      <c r="D4" s="7" t="s">
        <v>24</v>
      </c>
      <c r="E4" s="7" t="s">
        <v>12</v>
      </c>
      <c r="F4" s="27">
        <v>15</v>
      </c>
      <c r="G4" s="16">
        <v>24320</v>
      </c>
      <c r="H4" s="17">
        <v>0.19900000000000001</v>
      </c>
    </row>
    <row r="5" spans="2:8" x14ac:dyDescent="0.3">
      <c r="B5" s="6" t="s">
        <v>9</v>
      </c>
      <c r="C5" s="7" t="s">
        <v>10</v>
      </c>
      <c r="D5" s="7" t="s">
        <v>11</v>
      </c>
      <c r="E5" s="7" t="s">
        <v>12</v>
      </c>
      <c r="F5" s="27">
        <v>10</v>
      </c>
      <c r="G5" s="16">
        <v>20660</v>
      </c>
      <c r="H5" s="17">
        <v>0.33100000000000002</v>
      </c>
    </row>
    <row r="6" spans="2:8" x14ac:dyDescent="0.3">
      <c r="B6" s="6" t="s">
        <v>20</v>
      </c>
      <c r="C6" s="7" t="s">
        <v>37</v>
      </c>
      <c r="D6" s="7" t="s">
        <v>21</v>
      </c>
      <c r="E6" s="7" t="s">
        <v>12</v>
      </c>
      <c r="F6" s="27">
        <v>10</v>
      </c>
      <c r="G6" s="16">
        <v>32930</v>
      </c>
      <c r="H6" s="17">
        <v>0.33500000000000002</v>
      </c>
    </row>
    <row r="7" spans="2:8" s="1" customFormat="1" x14ac:dyDescent="0.3">
      <c r="B7" s="6"/>
      <c r="C7" s="7"/>
      <c r="D7" s="7"/>
      <c r="E7" s="37" t="s">
        <v>44</v>
      </c>
      <c r="F7" s="27"/>
      <c r="G7" s="16">
        <f>SUBTOTAL(1,G3:G6)</f>
        <v>27530</v>
      </c>
      <c r="H7" s="17"/>
    </row>
    <row r="8" spans="2:8" s="1" customFormat="1" x14ac:dyDescent="0.3">
      <c r="B8" s="6"/>
      <c r="C8" s="7">
        <f>SUBTOTAL(3,C3:C6)</f>
        <v>4</v>
      </c>
      <c r="D8" s="7"/>
      <c r="E8" s="37" t="s">
        <v>41</v>
      </c>
      <c r="F8" s="27"/>
      <c r="G8" s="16"/>
      <c r="H8" s="17"/>
    </row>
    <row r="9" spans="2:8" x14ac:dyDescent="0.3">
      <c r="B9" s="6" t="s">
        <v>13</v>
      </c>
      <c r="C9" s="7" t="s">
        <v>14</v>
      </c>
      <c r="D9" s="7" t="s">
        <v>15</v>
      </c>
      <c r="E9" s="7" t="s">
        <v>16</v>
      </c>
      <c r="F9" s="27">
        <v>15</v>
      </c>
      <c r="G9" s="16">
        <v>62560</v>
      </c>
      <c r="H9" s="17">
        <v>0.41599999999999998</v>
      </c>
    </row>
    <row r="10" spans="2:8" x14ac:dyDescent="0.3">
      <c r="B10" s="6" t="s">
        <v>17</v>
      </c>
      <c r="C10" s="7" t="s">
        <v>18</v>
      </c>
      <c r="D10" s="7" t="s">
        <v>19</v>
      </c>
      <c r="E10" s="7" t="s">
        <v>16</v>
      </c>
      <c r="F10" s="27">
        <v>15</v>
      </c>
      <c r="G10" s="16">
        <v>49730</v>
      </c>
      <c r="H10" s="17">
        <v>0.1502</v>
      </c>
    </row>
    <row r="11" spans="2:8" x14ac:dyDescent="0.3">
      <c r="B11" s="6" t="s">
        <v>25</v>
      </c>
      <c r="C11" s="7" t="s">
        <v>26</v>
      </c>
      <c r="D11" s="7" t="s">
        <v>27</v>
      </c>
      <c r="E11" s="7" t="s">
        <v>16</v>
      </c>
      <c r="F11" s="27">
        <v>10</v>
      </c>
      <c r="G11" s="16">
        <v>38630</v>
      </c>
      <c r="H11" s="17">
        <v>0.33500000000000002</v>
      </c>
    </row>
    <row r="12" spans="2:8" x14ac:dyDescent="0.3">
      <c r="B12" s="8" t="s">
        <v>28</v>
      </c>
      <c r="C12" s="9" t="s">
        <v>29</v>
      </c>
      <c r="D12" s="9" t="s">
        <v>30</v>
      </c>
      <c r="E12" s="9" t="s">
        <v>16</v>
      </c>
      <c r="F12" s="28">
        <v>10</v>
      </c>
      <c r="G12" s="19">
        <v>40730</v>
      </c>
      <c r="H12" s="31">
        <v>0.16</v>
      </c>
    </row>
    <row r="13" spans="2:8" s="1" customFormat="1" x14ac:dyDescent="0.3">
      <c r="B13" s="32"/>
      <c r="C13" s="32"/>
      <c r="D13" s="32"/>
      <c r="E13" s="36" t="s">
        <v>45</v>
      </c>
      <c r="F13" s="33"/>
      <c r="G13" s="34">
        <f>SUBTOTAL(1,G9:G12)</f>
        <v>47912.5</v>
      </c>
      <c r="H13" s="35"/>
    </row>
    <row r="14" spans="2:8" s="1" customFormat="1" x14ac:dyDescent="0.3">
      <c r="B14" s="32"/>
      <c r="C14" s="32">
        <f>SUBTOTAL(3,C9:C12)</f>
        <v>4</v>
      </c>
      <c r="D14" s="32"/>
      <c r="E14" s="36" t="s">
        <v>42</v>
      </c>
      <c r="F14" s="33"/>
      <c r="G14" s="34"/>
      <c r="H14" s="35"/>
    </row>
    <row r="15" spans="2:8" s="1" customFormat="1" x14ac:dyDescent="0.3">
      <c r="B15" s="32"/>
      <c r="C15" s="32"/>
      <c r="D15" s="32"/>
      <c r="E15" s="36" t="s">
        <v>46</v>
      </c>
      <c r="F15" s="33"/>
      <c r="G15" s="34">
        <f>SUBTOTAL(1,G3:G12)</f>
        <v>37721.25</v>
      </c>
      <c r="H15" s="35"/>
    </row>
    <row r="16" spans="2:8" s="1" customFormat="1" x14ac:dyDescent="0.3">
      <c r="B16" s="32"/>
      <c r="C16" s="32">
        <f>SUBTOTAL(3,C3:C12)</f>
        <v>8</v>
      </c>
      <c r="D16" s="32"/>
      <c r="E16" s="36" t="s">
        <v>43</v>
      </c>
      <c r="F16" s="33"/>
      <c r="G16" s="34"/>
      <c r="H16" s="35"/>
    </row>
  </sheetData>
  <sortState ref="B3:H10">
    <sortCondition descending="1" ref="E3:E10"/>
    <sortCondition descending="1" ref="F3:F10"/>
  </sortState>
  <phoneticPr fontId="1" type="noConversion"/>
  <conditionalFormatting sqref="B3:H16">
    <cfRule type="expression" dxfId="0" priority="1">
      <formula>$F3&gt;=15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당월시세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2020-02-28T09:00:07Z</dcterms:created>
  <dcterms:modified xsi:type="dcterms:W3CDTF">2020-03-27T07:27:24Z</dcterms:modified>
</cp:coreProperties>
</file>