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activeTab="1"/>
  </bookViews>
  <sheets>
    <sheet name="제1작업" sheetId="1" r:id="rId1"/>
    <sheet name="제2작업" sheetId="5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중학생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B15" i="5"/>
  <c r="H11" i="5"/>
  <c r="E13" i="1"/>
  <c r="F15" i="3"/>
  <c r="E15" i="3"/>
  <c r="F11" i="3"/>
  <c r="E11" i="3"/>
  <c r="E18" i="3" s="1"/>
  <c r="F6" i="3"/>
  <c r="F17" i="3" s="1"/>
  <c r="E6" i="3"/>
  <c r="E17" i="3" s="1"/>
  <c r="F16" i="3"/>
  <c r="E16" i="3"/>
  <c r="F12" i="3"/>
  <c r="E12" i="3"/>
  <c r="F7" i="3"/>
  <c r="E7" i="3"/>
  <c r="E14" i="1"/>
  <c r="J6" i="1"/>
  <c r="J7" i="1"/>
  <c r="J8" i="1"/>
  <c r="J9" i="1"/>
  <c r="J10" i="1"/>
  <c r="J11" i="1"/>
  <c r="J12" i="1"/>
  <c r="J5" i="1"/>
  <c r="J14" i="1"/>
  <c r="J13" i="1"/>
  <c r="I6" i="1"/>
  <c r="I7" i="1"/>
  <c r="I8" i="1"/>
  <c r="I9" i="1"/>
  <c r="I10" i="1"/>
  <c r="I11" i="1"/>
  <c r="I12" i="1"/>
  <c r="I5" i="1"/>
  <c r="F18" i="3" l="1"/>
</calcChain>
</file>

<file path=xl/sharedStrings.xml><?xml version="1.0" encoding="utf-8"?>
<sst xmlns="http://schemas.openxmlformats.org/spreadsheetml/2006/main" count="131" uniqueCount="43">
  <si>
    <t>분과</t>
    <phoneticPr fontId="1" type="noConversion"/>
  </si>
  <si>
    <t>부문</t>
    <phoneticPr fontId="1" type="noConversion"/>
  </si>
  <si>
    <t>초등
학생</t>
    <phoneticPr fontId="1" type="noConversion"/>
  </si>
  <si>
    <t>중학생</t>
    <phoneticPr fontId="1" type="noConversion"/>
  </si>
  <si>
    <t>고등
학생</t>
    <phoneticPr fontId="1" type="noConversion"/>
  </si>
  <si>
    <t>대학생</t>
    <phoneticPr fontId="1" type="noConversion"/>
  </si>
  <si>
    <t>경연시간</t>
    <phoneticPr fontId="1" type="noConversion"/>
  </si>
  <si>
    <t>순위</t>
    <phoneticPr fontId="1" type="noConversion"/>
  </si>
  <si>
    <t>구분</t>
    <phoneticPr fontId="1" type="noConversion"/>
  </si>
  <si>
    <t>평면1</t>
    <phoneticPr fontId="1" type="noConversion"/>
  </si>
  <si>
    <t>평면1</t>
    <phoneticPr fontId="1" type="noConversion"/>
  </si>
  <si>
    <t>평면2</t>
    <phoneticPr fontId="1" type="noConversion"/>
  </si>
  <si>
    <t>서예</t>
    <phoneticPr fontId="1" type="noConversion"/>
  </si>
  <si>
    <t>서예</t>
    <phoneticPr fontId="1" type="noConversion"/>
  </si>
  <si>
    <t>중학생 최소 참가인원</t>
    <phoneticPr fontId="1" type="noConversion"/>
  </si>
  <si>
    <t>평면1의 고등학생 평균 인원</t>
    <phoneticPr fontId="1" type="noConversion"/>
  </si>
  <si>
    <t>수채화</t>
  </si>
  <si>
    <t>수채화</t>
    <phoneticPr fontId="1" type="noConversion"/>
  </si>
  <si>
    <t>한국화</t>
    <phoneticPr fontId="1" type="noConversion"/>
  </si>
  <si>
    <t>소묘</t>
    <phoneticPr fontId="1" type="noConversion"/>
  </si>
  <si>
    <t>판화</t>
    <phoneticPr fontId="1" type="noConversion"/>
  </si>
  <si>
    <t>디자인</t>
    <phoneticPr fontId="1" type="noConversion"/>
  </si>
  <si>
    <t>만화</t>
    <phoneticPr fontId="1" type="noConversion"/>
  </si>
  <si>
    <t>한글</t>
    <phoneticPr fontId="1" type="noConversion"/>
  </si>
  <si>
    <t>오전</t>
    <phoneticPr fontId="1" type="noConversion"/>
  </si>
  <si>
    <t>오후</t>
    <phoneticPr fontId="1" type="noConversion"/>
  </si>
  <si>
    <t>오후</t>
    <phoneticPr fontId="1" type="noConversion"/>
  </si>
  <si>
    <t>오후</t>
    <phoneticPr fontId="1" type="noConversion"/>
  </si>
  <si>
    <t>오전</t>
    <phoneticPr fontId="1" type="noConversion"/>
  </si>
  <si>
    <t>오후</t>
    <phoneticPr fontId="1" type="noConversion"/>
  </si>
  <si>
    <t>대회요일</t>
    <phoneticPr fontId="1" type="noConversion"/>
  </si>
  <si>
    <t>부문</t>
    <phoneticPr fontId="1" type="noConversion"/>
  </si>
  <si>
    <t>경연시간</t>
    <phoneticPr fontId="1" type="noConversion"/>
  </si>
  <si>
    <t>한자</t>
    <phoneticPr fontId="1" type="noConversion"/>
  </si>
  <si>
    <t>평면2 최대값</t>
  </si>
  <si>
    <t>평면1 최대값</t>
  </si>
  <si>
    <t>서예 최대값</t>
  </si>
  <si>
    <t>전체 최대값</t>
  </si>
  <si>
    <t>평면2 최소값</t>
  </si>
  <si>
    <t>평면1 최소값</t>
  </si>
  <si>
    <t>서예 최소값</t>
  </si>
  <si>
    <t>전체 최소값</t>
  </si>
  <si>
    <t>대학생의 총 접수인원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</si>
</sst>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&quot;명&quot;"/>
    <numFmt numFmtId="178" formatCode="#,##0_ "/>
    <numFmt numFmtId="179" formatCode="#0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aj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5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2" fillId="0" borderId="9" xfId="0" applyNumberFormat="1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179" fontId="2" fillId="0" borderId="15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>
                <a:latin typeface="굴림" panose="020B0600000101010101" pitchFamily="50" charset="-127"/>
                <a:ea typeface="굴림" panose="020B0600000101010101" pitchFamily="50" charset="-127"/>
              </a:rPr>
              <a:t>평면</a:t>
            </a:r>
            <a:r>
              <a:rPr 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1/</a:t>
            </a:r>
            <a:r>
              <a:rPr lang="ko-KR" sz="2000" b="1">
                <a:latin typeface="굴림" panose="020B0600000101010101" pitchFamily="50" charset="-127"/>
                <a:ea typeface="굴림" panose="020B0600000101010101" pitchFamily="50" charset="-127"/>
              </a:rPr>
              <a:t>서예 부문 중학생 및 고등학생 참가 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2899127513742437E-2"/>
          <c:y val="9.8456135839394845E-2"/>
          <c:w val="0.87693105159001994"/>
          <c:h val="0.79717153076144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중학생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(제1작업!$C$5,제1작업!$C$6,제1작업!$C$10,제1작업!$C$11,제1작업!$C$12)</c:f>
              <c:strCache>
                <c:ptCount val="5"/>
                <c:pt idx="0">
                  <c:v>수채화</c:v>
                </c:pt>
                <c:pt idx="1">
                  <c:v>한국화</c:v>
                </c:pt>
                <c:pt idx="2">
                  <c:v>만화</c:v>
                </c:pt>
                <c:pt idx="3">
                  <c:v>한글</c:v>
                </c:pt>
                <c:pt idx="4">
                  <c:v>한자</c:v>
                </c:pt>
              </c:strCache>
            </c:strRef>
          </c:cat>
          <c:val>
            <c:numRef>
              <c:f>(제1작업!$E$5,제1작업!$E$6,제1작업!$E$10,제1작업!$E$11,제1작업!$E$12)</c:f>
              <c:numCache>
                <c:formatCode>#0"명"</c:formatCode>
                <c:ptCount val="5"/>
                <c:pt idx="0">
                  <c:v>243</c:v>
                </c:pt>
                <c:pt idx="1">
                  <c:v>151</c:v>
                </c:pt>
                <c:pt idx="2">
                  <c:v>193</c:v>
                </c:pt>
                <c:pt idx="3">
                  <c:v>329</c:v>
                </c:pt>
                <c:pt idx="4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D-42AE-AFA1-7942CDF8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26946192"/>
        <c:axId val="926939536"/>
      </c:barChart>
      <c:lineChart>
        <c:grouping val="standard"/>
        <c:varyColors val="0"/>
        <c:ser>
          <c:idx val="1"/>
          <c:order val="1"/>
          <c:tx>
            <c:v>고등학생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A2D-42AE-AFA1-7942CDF85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(제1작업!$C$5,제1작업!$C$6,제1작업!$C$10,제1작업!$C$11,제1작업!$C$12)</c:f>
              <c:strCache>
                <c:ptCount val="5"/>
                <c:pt idx="0">
                  <c:v>수채화</c:v>
                </c:pt>
                <c:pt idx="1">
                  <c:v>한국화</c:v>
                </c:pt>
                <c:pt idx="2">
                  <c:v>만화</c:v>
                </c:pt>
                <c:pt idx="3">
                  <c:v>한글</c:v>
                </c:pt>
                <c:pt idx="4">
                  <c:v>한자</c:v>
                </c:pt>
              </c:strCache>
            </c:strRef>
          </c:cat>
          <c:val>
            <c:numRef>
              <c:f>(제1작업!$F$5,제1작업!$F$6,제1작업!$F$10,제1작업!$F$11,제1작업!$F$12)</c:f>
              <c:numCache>
                <c:formatCode>#0"명"</c:formatCode>
                <c:ptCount val="5"/>
                <c:pt idx="0">
                  <c:v>701</c:v>
                </c:pt>
                <c:pt idx="1">
                  <c:v>504</c:v>
                </c:pt>
                <c:pt idx="2">
                  <c:v>737</c:v>
                </c:pt>
                <c:pt idx="3">
                  <c:v>673</c:v>
                </c:pt>
                <c:pt idx="4">
                  <c:v>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2D-42AE-AFA1-7942CDF8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32240"/>
        <c:axId val="991327664"/>
      </c:lineChart>
      <c:catAx>
        <c:axId val="9269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26939536"/>
        <c:crosses val="autoZero"/>
        <c:auto val="1"/>
        <c:lblAlgn val="ctr"/>
        <c:lblOffset val="100"/>
        <c:noMultiLvlLbl val="0"/>
      </c:catAx>
      <c:valAx>
        <c:axId val="9269395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26946192"/>
        <c:crosses val="autoZero"/>
        <c:crossBetween val="between"/>
        <c:majorUnit val="100"/>
      </c:valAx>
      <c:valAx>
        <c:axId val="991327664"/>
        <c:scaling>
          <c:orientation val="minMax"/>
        </c:scaling>
        <c:delete val="0"/>
        <c:axPos val="r"/>
        <c:numFmt formatCode="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91332240"/>
        <c:crosses val="max"/>
        <c:crossBetween val="between"/>
        <c:majorUnit val="200"/>
      </c:valAx>
      <c:catAx>
        <c:axId val="99133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1327664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942975</xdr:colOff>
      <xdr:row>0</xdr:row>
      <xdr:rowOff>104775</xdr:rowOff>
    </xdr:from>
    <xdr:to>
      <xdr:col>9</xdr:col>
      <xdr:colOff>923925</xdr:colOff>
      <xdr:row>2</xdr:row>
      <xdr:rowOff>228600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104775"/>
          <a:ext cx="2867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76200</xdr:colOff>
      <xdr:row>0</xdr:row>
      <xdr:rowOff>57150</xdr:rowOff>
    </xdr:from>
    <xdr:to>
      <xdr:col>6</xdr:col>
      <xdr:colOff>352425</xdr:colOff>
      <xdr:row>2</xdr:row>
      <xdr:rowOff>295275</xdr:rowOff>
    </xdr:to>
    <xdr:sp macro="" textlink="">
      <xdr:nvSpPr>
        <xdr:cNvPr id="3" name="가로로 말린 두루마리 모양 2"/>
        <xdr:cNvSpPr/>
      </xdr:nvSpPr>
      <xdr:spPr>
        <a:xfrm>
          <a:off x="200025" y="57150"/>
          <a:ext cx="5086350" cy="866775"/>
        </a:xfrm>
        <a:prstGeom prst="horizontalScroll">
          <a:avLst>
            <a:gd name="adj" fmla="val 9203"/>
          </a:avLst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학생 미술 경연대회 참가 신청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0.22651</cdr:x>
      <cdr:y>0.1181</cdr:y>
    </cdr:from>
    <cdr:to>
      <cdr:x>0.40101</cdr:x>
      <cdr:y>0.22978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2107993" y="718278"/>
          <a:ext cx="1623934" cy="679242"/>
        </a:xfrm>
        <a:prstGeom xmlns:a="http://schemas.openxmlformats.org/drawingml/2006/main" prst="wedgeEllipseCallout">
          <a:avLst>
            <a:gd name="adj1" fmla="val 88777"/>
            <a:gd name="adj2" fmla="val -37317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인기 경연 부문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I20" sqref="I20"/>
    </sheetView>
  </sheetViews>
  <sheetFormatPr defaultColWidth="10.625" defaultRowHeight="20.100000000000001" customHeight="1" x14ac:dyDescent="0.3"/>
  <cols>
    <col min="1" max="1" width="1.625" style="1" customWidth="1"/>
    <col min="2" max="11" width="12.625" style="1" customWidth="1"/>
    <col min="12" max="16384" width="10.625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0.95" customHeight="1" thickBot="1" x14ac:dyDescent="0.35">
      <c r="B4" s="25" t="s">
        <v>0</v>
      </c>
      <c r="C4" s="26" t="s">
        <v>1</v>
      </c>
      <c r="D4" s="27" t="s">
        <v>2</v>
      </c>
      <c r="E4" s="26" t="s">
        <v>3</v>
      </c>
      <c r="F4" s="27" t="s">
        <v>4</v>
      </c>
      <c r="G4" s="26" t="s">
        <v>5</v>
      </c>
      <c r="H4" s="26" t="s">
        <v>6</v>
      </c>
      <c r="I4" s="26" t="s">
        <v>7</v>
      </c>
      <c r="J4" s="28" t="s">
        <v>8</v>
      </c>
    </row>
    <row r="5" spans="2:10" ht="20.100000000000001" customHeight="1" x14ac:dyDescent="0.3">
      <c r="B5" s="9" t="s">
        <v>9</v>
      </c>
      <c r="C5" s="10" t="s">
        <v>17</v>
      </c>
      <c r="D5" s="41">
        <v>26</v>
      </c>
      <c r="E5" s="41">
        <v>243</v>
      </c>
      <c r="F5" s="41">
        <v>701</v>
      </c>
      <c r="G5" s="41">
        <v>14</v>
      </c>
      <c r="H5" s="10" t="s">
        <v>24</v>
      </c>
      <c r="I5" s="10">
        <f>IF(_xlfn.RANK.EQ(F5,$F$5:$F$12,0)&lt;=3,_xlfn.RANK.EQ(F5,$F$5:$F$12,0),"")</f>
        <v>3</v>
      </c>
      <c r="J5" s="11" t="str">
        <f>IF(RIGHT(B5,1)="1","■",IF(RIGHT(B5,1)="2","■■",""))</f>
        <v>■</v>
      </c>
    </row>
    <row r="6" spans="2:10" ht="20.100000000000001" customHeight="1" x14ac:dyDescent="0.3">
      <c r="B6" s="5" t="s">
        <v>10</v>
      </c>
      <c r="C6" s="3" t="s">
        <v>18</v>
      </c>
      <c r="D6" s="42">
        <v>4</v>
      </c>
      <c r="E6" s="42">
        <v>151</v>
      </c>
      <c r="F6" s="42">
        <v>504</v>
      </c>
      <c r="G6" s="42">
        <v>3</v>
      </c>
      <c r="H6" s="3" t="s">
        <v>24</v>
      </c>
      <c r="I6" s="3" t="str">
        <f t="shared" ref="I6:I12" si="0">IF(_xlfn.RANK.EQ(F6,$F$5:$F$12,0)&lt;=3,_xlfn.RANK.EQ(F6,$F$5:$F$12,0),"")</f>
        <v/>
      </c>
      <c r="J6" s="6" t="str">
        <f t="shared" ref="J6:J12" si="1">IF(RIGHT(B6,1)="1","■",IF(RIGHT(B6,1)="2","■■",""))</f>
        <v>■</v>
      </c>
    </row>
    <row r="7" spans="2:10" ht="20.100000000000001" customHeight="1" x14ac:dyDescent="0.3">
      <c r="B7" s="5" t="s">
        <v>11</v>
      </c>
      <c r="C7" s="3" t="s">
        <v>19</v>
      </c>
      <c r="D7" s="42">
        <v>45</v>
      </c>
      <c r="E7" s="42">
        <v>387</v>
      </c>
      <c r="F7" s="42">
        <v>641</v>
      </c>
      <c r="G7" s="42">
        <v>50</v>
      </c>
      <c r="H7" s="3" t="s">
        <v>25</v>
      </c>
      <c r="I7" s="3" t="str">
        <f t="shared" si="0"/>
        <v/>
      </c>
      <c r="J7" s="6" t="str">
        <f t="shared" si="1"/>
        <v>■■</v>
      </c>
    </row>
    <row r="8" spans="2:10" ht="20.100000000000001" customHeight="1" x14ac:dyDescent="0.3">
      <c r="B8" s="5" t="s">
        <v>11</v>
      </c>
      <c r="C8" s="3" t="s">
        <v>20</v>
      </c>
      <c r="D8" s="42">
        <v>26</v>
      </c>
      <c r="E8" s="42">
        <v>193</v>
      </c>
      <c r="F8" s="42">
        <v>242</v>
      </c>
      <c r="G8" s="42">
        <v>37</v>
      </c>
      <c r="H8" s="3" t="s">
        <v>26</v>
      </c>
      <c r="I8" s="3" t="str">
        <f t="shared" si="0"/>
        <v/>
      </c>
      <c r="J8" s="6" t="str">
        <f t="shared" si="1"/>
        <v>■■</v>
      </c>
    </row>
    <row r="9" spans="2:10" ht="20.100000000000001" customHeight="1" x14ac:dyDescent="0.3">
      <c r="B9" s="5" t="s">
        <v>11</v>
      </c>
      <c r="C9" s="3" t="s">
        <v>21</v>
      </c>
      <c r="D9" s="42">
        <v>12</v>
      </c>
      <c r="E9" s="42">
        <v>502</v>
      </c>
      <c r="F9" s="42">
        <v>793</v>
      </c>
      <c r="G9" s="42">
        <v>15</v>
      </c>
      <c r="H9" s="3" t="s">
        <v>27</v>
      </c>
      <c r="I9" s="3">
        <f t="shared" si="0"/>
        <v>1</v>
      </c>
      <c r="J9" s="6" t="str">
        <f t="shared" si="1"/>
        <v>■■</v>
      </c>
    </row>
    <row r="10" spans="2:10" ht="20.100000000000001" customHeight="1" x14ac:dyDescent="0.3">
      <c r="B10" s="5" t="s">
        <v>10</v>
      </c>
      <c r="C10" s="3" t="s">
        <v>22</v>
      </c>
      <c r="D10" s="42">
        <v>13</v>
      </c>
      <c r="E10" s="42">
        <v>193</v>
      </c>
      <c r="F10" s="42">
        <v>737</v>
      </c>
      <c r="G10" s="42">
        <v>26</v>
      </c>
      <c r="H10" s="3" t="s">
        <v>28</v>
      </c>
      <c r="I10" s="3">
        <f t="shared" si="0"/>
        <v>2</v>
      </c>
      <c r="J10" s="6" t="str">
        <f t="shared" si="1"/>
        <v>■</v>
      </c>
    </row>
    <row r="11" spans="2:10" ht="20.100000000000001" customHeight="1" x14ac:dyDescent="0.3">
      <c r="B11" s="5" t="s">
        <v>12</v>
      </c>
      <c r="C11" s="3" t="s">
        <v>23</v>
      </c>
      <c r="D11" s="42">
        <v>3</v>
      </c>
      <c r="E11" s="42">
        <v>329</v>
      </c>
      <c r="F11" s="42">
        <v>673</v>
      </c>
      <c r="G11" s="42">
        <v>2</v>
      </c>
      <c r="H11" s="3" t="s">
        <v>28</v>
      </c>
      <c r="I11" s="3" t="str">
        <f t="shared" si="0"/>
        <v/>
      </c>
      <c r="J11" s="6" t="str">
        <f t="shared" si="1"/>
        <v/>
      </c>
    </row>
    <row r="12" spans="2:10" ht="20.100000000000001" customHeight="1" thickBot="1" x14ac:dyDescent="0.35">
      <c r="B12" s="12" t="s">
        <v>13</v>
      </c>
      <c r="C12" s="13" t="s">
        <v>33</v>
      </c>
      <c r="D12" s="43">
        <v>2</v>
      </c>
      <c r="E12" s="43">
        <v>393</v>
      </c>
      <c r="F12" s="43">
        <v>508</v>
      </c>
      <c r="G12" s="43">
        <v>1</v>
      </c>
      <c r="H12" s="13" t="s">
        <v>29</v>
      </c>
      <c r="I12" s="13" t="str">
        <f t="shared" si="0"/>
        <v/>
      </c>
      <c r="J12" s="14" t="str">
        <f t="shared" si="1"/>
        <v/>
      </c>
    </row>
    <row r="13" spans="2:10" ht="20.100000000000001" customHeight="1" x14ac:dyDescent="0.3">
      <c r="B13" s="15" t="s">
        <v>14</v>
      </c>
      <c r="C13" s="16"/>
      <c r="D13" s="17"/>
      <c r="E13" s="40">
        <f>SMALL(중학생,1)</f>
        <v>151</v>
      </c>
      <c r="F13" s="21"/>
      <c r="G13" s="23" t="s">
        <v>30</v>
      </c>
      <c r="H13" s="17"/>
      <c r="I13" s="24">
        <v>43960</v>
      </c>
      <c r="J13" s="4" t="str">
        <f>CHOOSE(WEEKDAY(I13,1),"일요일","월요일","화요일","수요일","목요일","금요일","토요일")</f>
        <v>토요일</v>
      </c>
    </row>
    <row r="14" spans="2:10" ht="20.100000000000001" customHeight="1" thickBot="1" x14ac:dyDescent="0.35">
      <c r="B14" s="18" t="s">
        <v>15</v>
      </c>
      <c r="C14" s="19"/>
      <c r="D14" s="20"/>
      <c r="E14" s="39" t="str">
        <f>INT(DAVERAGE(B4:H12,F4,B4:B5))&amp;"명"</f>
        <v>647명</v>
      </c>
      <c r="F14" s="22"/>
      <c r="G14" s="29" t="s">
        <v>31</v>
      </c>
      <c r="H14" s="7" t="s">
        <v>16</v>
      </c>
      <c r="I14" s="29" t="s">
        <v>32</v>
      </c>
      <c r="J14" s="8" t="str">
        <f>VLOOKUP(H14,C5:H12,6,FALSE)</f>
        <v>오전</v>
      </c>
    </row>
  </sheetData>
  <mergeCells count="4">
    <mergeCell ref="B13:D13"/>
    <mergeCell ref="B14:D14"/>
    <mergeCell ref="F13:F14"/>
    <mergeCell ref="G13:H13"/>
  </mergeCells>
  <phoneticPr fontId="1" type="noConversion"/>
  <conditionalFormatting sqref="G5: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{41CED52F-9CB0-49C3-A29C-6613F302C130}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CED52F-9CB0-49C3-A29C-6613F302C1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K17" sqref="K17"/>
    </sheetView>
  </sheetViews>
  <sheetFormatPr defaultColWidth="10.625" defaultRowHeight="20.100000000000001" customHeight="1" x14ac:dyDescent="0.3"/>
  <cols>
    <col min="1" max="1" width="1.625" customWidth="1"/>
  </cols>
  <sheetData>
    <row r="1" spans="2:8" ht="20.100000000000001" customHeight="1" thickBot="1" x14ac:dyDescent="0.35"/>
    <row r="2" spans="2:8" ht="27.75" thickBot="1" x14ac:dyDescent="0.35">
      <c r="B2" s="25" t="s">
        <v>0</v>
      </c>
      <c r="C2" s="26" t="s">
        <v>1</v>
      </c>
      <c r="D2" s="27" t="s">
        <v>2</v>
      </c>
      <c r="E2" s="26" t="s">
        <v>3</v>
      </c>
      <c r="F2" s="27" t="s">
        <v>4</v>
      </c>
      <c r="G2" s="26" t="s">
        <v>5</v>
      </c>
      <c r="H2" s="26" t="s">
        <v>6</v>
      </c>
    </row>
    <row r="3" spans="2:8" ht="20.100000000000001" customHeight="1" x14ac:dyDescent="0.3">
      <c r="B3" s="9" t="s">
        <v>9</v>
      </c>
      <c r="C3" s="10" t="s">
        <v>17</v>
      </c>
      <c r="D3" s="30">
        <v>26</v>
      </c>
      <c r="E3" s="30">
        <v>243</v>
      </c>
      <c r="F3" s="30">
        <v>701</v>
      </c>
      <c r="G3" s="30">
        <v>14</v>
      </c>
      <c r="H3" s="10" t="s">
        <v>24</v>
      </c>
    </row>
    <row r="4" spans="2:8" ht="20.100000000000001" customHeight="1" x14ac:dyDescent="0.3">
      <c r="B4" s="5" t="s">
        <v>10</v>
      </c>
      <c r="C4" s="3" t="s">
        <v>18</v>
      </c>
      <c r="D4" s="31">
        <v>4</v>
      </c>
      <c r="E4" s="31">
        <v>151</v>
      </c>
      <c r="F4" s="31">
        <v>504</v>
      </c>
      <c r="G4" s="31">
        <v>15.000000000000023</v>
      </c>
      <c r="H4" s="3" t="s">
        <v>24</v>
      </c>
    </row>
    <row r="5" spans="2:8" ht="20.100000000000001" customHeight="1" x14ac:dyDescent="0.3">
      <c r="B5" s="5" t="s">
        <v>11</v>
      </c>
      <c r="C5" s="3" t="s">
        <v>19</v>
      </c>
      <c r="D5" s="31">
        <v>45</v>
      </c>
      <c r="E5" s="31">
        <v>387</v>
      </c>
      <c r="F5" s="31">
        <v>641</v>
      </c>
      <c r="G5" s="31">
        <v>50</v>
      </c>
      <c r="H5" s="3" t="s">
        <v>25</v>
      </c>
    </row>
    <row r="6" spans="2:8" ht="20.100000000000001" customHeight="1" x14ac:dyDescent="0.3">
      <c r="B6" s="5" t="s">
        <v>11</v>
      </c>
      <c r="C6" s="3" t="s">
        <v>20</v>
      </c>
      <c r="D6" s="31">
        <v>26</v>
      </c>
      <c r="E6" s="31">
        <v>193</v>
      </c>
      <c r="F6" s="31">
        <v>242</v>
      </c>
      <c r="G6" s="31">
        <v>37</v>
      </c>
      <c r="H6" s="3" t="s">
        <v>26</v>
      </c>
    </row>
    <row r="7" spans="2:8" ht="20.100000000000001" customHeight="1" x14ac:dyDescent="0.3">
      <c r="B7" s="5" t="s">
        <v>11</v>
      </c>
      <c r="C7" s="3" t="s">
        <v>21</v>
      </c>
      <c r="D7" s="31">
        <v>12</v>
      </c>
      <c r="E7" s="31">
        <v>502</v>
      </c>
      <c r="F7" s="31">
        <v>793</v>
      </c>
      <c r="G7" s="31">
        <v>15</v>
      </c>
      <c r="H7" s="3" t="s">
        <v>27</v>
      </c>
    </row>
    <row r="8" spans="2:8" ht="20.100000000000001" customHeight="1" x14ac:dyDescent="0.3">
      <c r="B8" s="5" t="s">
        <v>10</v>
      </c>
      <c r="C8" s="3" t="s">
        <v>22</v>
      </c>
      <c r="D8" s="31">
        <v>13</v>
      </c>
      <c r="E8" s="31">
        <v>193</v>
      </c>
      <c r="F8" s="31">
        <v>737</v>
      </c>
      <c r="G8" s="31">
        <v>26</v>
      </c>
      <c r="H8" s="3" t="s">
        <v>28</v>
      </c>
    </row>
    <row r="9" spans="2:8" ht="20.100000000000001" customHeight="1" x14ac:dyDescent="0.3">
      <c r="B9" s="5" t="s">
        <v>12</v>
      </c>
      <c r="C9" s="3" t="s">
        <v>23</v>
      </c>
      <c r="D9" s="31">
        <v>3</v>
      </c>
      <c r="E9" s="31">
        <v>329</v>
      </c>
      <c r="F9" s="31">
        <v>673</v>
      </c>
      <c r="G9" s="31">
        <v>2</v>
      </c>
      <c r="H9" s="3" t="s">
        <v>28</v>
      </c>
    </row>
    <row r="10" spans="2:8" ht="20.100000000000001" customHeight="1" x14ac:dyDescent="0.3">
      <c r="B10" s="12" t="s">
        <v>13</v>
      </c>
      <c r="C10" s="13" t="s">
        <v>33</v>
      </c>
      <c r="D10" s="32">
        <v>2</v>
      </c>
      <c r="E10" s="32">
        <v>393</v>
      </c>
      <c r="F10" s="32">
        <v>508</v>
      </c>
      <c r="G10" s="32">
        <v>1</v>
      </c>
      <c r="H10" s="13" t="s">
        <v>29</v>
      </c>
    </row>
    <row r="11" spans="2:8" ht="20.100000000000001" customHeight="1" x14ac:dyDescent="0.3">
      <c r="B11" s="33" t="s">
        <v>42</v>
      </c>
      <c r="C11" s="33"/>
      <c r="D11" s="33"/>
      <c r="E11" s="33"/>
      <c r="F11" s="33"/>
      <c r="G11" s="33"/>
      <c r="H11" s="34">
        <f>SUM(G3:G10)</f>
        <v>160.00000000000003</v>
      </c>
    </row>
    <row r="13" spans="2:8" ht="20.100000000000001" customHeight="1" thickBot="1" x14ac:dyDescent="0.35"/>
    <row r="14" spans="2:8" ht="20.100000000000001" customHeight="1" thickBot="1" x14ac:dyDescent="0.35">
      <c r="B14" s="25" t="s">
        <v>0</v>
      </c>
      <c r="C14" s="26" t="s">
        <v>6</v>
      </c>
    </row>
    <row r="15" spans="2:8" ht="20.100000000000001" customHeight="1" x14ac:dyDescent="0.3">
      <c r="B15" t="str">
        <f>"평면1"</f>
        <v>평면1</v>
      </c>
    </row>
    <row r="16" spans="2:8" ht="20.100000000000001" customHeight="1" x14ac:dyDescent="0.3">
      <c r="C16" t="str">
        <f>"오전"</f>
        <v>오전</v>
      </c>
    </row>
    <row r="17" spans="2:8" ht="20.100000000000001" customHeight="1" thickBot="1" x14ac:dyDescent="0.35"/>
    <row r="18" spans="2:8" ht="27.75" thickBot="1" x14ac:dyDescent="0.35">
      <c r="B18" s="25" t="s">
        <v>0</v>
      </c>
      <c r="C18" s="26" t="s">
        <v>1</v>
      </c>
      <c r="D18" s="27" t="s">
        <v>2</v>
      </c>
      <c r="E18" s="26" t="s">
        <v>3</v>
      </c>
      <c r="F18" s="27" t="s">
        <v>4</v>
      </c>
      <c r="G18" s="26" t="s">
        <v>5</v>
      </c>
      <c r="H18" s="26" t="s">
        <v>6</v>
      </c>
    </row>
    <row r="19" spans="2:8" ht="20.100000000000001" customHeight="1" x14ac:dyDescent="0.3">
      <c r="B19" s="9" t="s">
        <v>9</v>
      </c>
      <c r="C19" s="10" t="s">
        <v>17</v>
      </c>
      <c r="D19" s="30">
        <v>26</v>
      </c>
      <c r="E19" s="30">
        <v>243</v>
      </c>
      <c r="F19" s="30">
        <v>701</v>
      </c>
      <c r="G19" s="30">
        <v>14</v>
      </c>
      <c r="H19" s="10" t="s">
        <v>24</v>
      </c>
    </row>
    <row r="20" spans="2:8" ht="20.100000000000001" customHeight="1" x14ac:dyDescent="0.3">
      <c r="B20" s="5" t="s">
        <v>10</v>
      </c>
      <c r="C20" s="3" t="s">
        <v>18</v>
      </c>
      <c r="D20" s="31">
        <v>4</v>
      </c>
      <c r="E20" s="31">
        <v>151</v>
      </c>
      <c r="F20" s="31">
        <v>504</v>
      </c>
      <c r="G20" s="31">
        <v>15.000000000000023</v>
      </c>
      <c r="H20" s="3" t="s">
        <v>24</v>
      </c>
    </row>
    <row r="21" spans="2:8" ht="20.100000000000001" customHeight="1" x14ac:dyDescent="0.3">
      <c r="B21" s="5" t="s">
        <v>10</v>
      </c>
      <c r="C21" s="3" t="s">
        <v>22</v>
      </c>
      <c r="D21" s="31">
        <v>13</v>
      </c>
      <c r="E21" s="31">
        <v>193</v>
      </c>
      <c r="F21" s="31">
        <v>737</v>
      </c>
      <c r="G21" s="31">
        <v>26</v>
      </c>
      <c r="H21" s="3" t="s">
        <v>28</v>
      </c>
    </row>
    <row r="22" spans="2:8" ht="20.100000000000001" customHeight="1" x14ac:dyDescent="0.3">
      <c r="B22" s="5" t="s">
        <v>12</v>
      </c>
      <c r="C22" s="3" t="s">
        <v>23</v>
      </c>
      <c r="D22" s="31">
        <v>3</v>
      </c>
      <c r="E22" s="31">
        <v>329</v>
      </c>
      <c r="F22" s="31">
        <v>673</v>
      </c>
      <c r="G22" s="31">
        <v>2</v>
      </c>
      <c r="H22" s="3" t="s">
        <v>28</v>
      </c>
    </row>
  </sheetData>
  <mergeCells count="1">
    <mergeCell ref="B11:G11"/>
  </mergeCells>
  <phoneticPr fontId="1" type="noConversion"/>
  <conditionalFormatting sqref="G3:G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{7E1E8053-1533-4442-A4FA-EACE187F7F4F}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1E8053-1533-4442-A4FA-EACE187F7F4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G25" sqref="G25"/>
    </sheetView>
  </sheetViews>
  <sheetFormatPr defaultColWidth="10.625" defaultRowHeight="20.100000000000001" customHeight="1" x14ac:dyDescent="0.3"/>
  <cols>
    <col min="1" max="1" width="1.625" style="2" customWidth="1"/>
    <col min="2" max="16384" width="10.625" style="2"/>
  </cols>
  <sheetData>
    <row r="1" spans="2:8" ht="20.100000000000001" customHeight="1" thickBot="1" x14ac:dyDescent="0.35"/>
    <row r="2" spans="2:8" ht="27.75" thickBot="1" x14ac:dyDescent="0.35">
      <c r="B2" s="25" t="s">
        <v>0</v>
      </c>
      <c r="C2" s="26" t="s">
        <v>1</v>
      </c>
      <c r="D2" s="27" t="s">
        <v>2</v>
      </c>
      <c r="E2" s="26" t="s">
        <v>3</v>
      </c>
      <c r="F2" s="27" t="s">
        <v>4</v>
      </c>
      <c r="G2" s="26" t="s">
        <v>5</v>
      </c>
      <c r="H2" s="26" t="s">
        <v>6</v>
      </c>
    </row>
    <row r="3" spans="2:8" ht="20.100000000000001" customHeight="1" x14ac:dyDescent="0.3">
      <c r="B3" s="9" t="s">
        <v>11</v>
      </c>
      <c r="C3" s="10" t="s">
        <v>19</v>
      </c>
      <c r="D3" s="30">
        <v>45</v>
      </c>
      <c r="E3" s="30">
        <v>387</v>
      </c>
      <c r="F3" s="30">
        <v>641</v>
      </c>
      <c r="G3" s="30">
        <v>50</v>
      </c>
      <c r="H3" s="10" t="s">
        <v>25</v>
      </c>
    </row>
    <row r="4" spans="2:8" ht="20.100000000000001" customHeight="1" x14ac:dyDescent="0.3">
      <c r="B4" s="5" t="s">
        <v>11</v>
      </c>
      <c r="C4" s="3" t="s">
        <v>20</v>
      </c>
      <c r="D4" s="31">
        <v>26</v>
      </c>
      <c r="E4" s="31">
        <v>193</v>
      </c>
      <c r="F4" s="31">
        <v>242</v>
      </c>
      <c r="G4" s="31">
        <v>37</v>
      </c>
      <c r="H4" s="3" t="s">
        <v>26</v>
      </c>
    </row>
    <row r="5" spans="2:8" ht="20.100000000000001" customHeight="1" x14ac:dyDescent="0.3">
      <c r="B5" s="5" t="s">
        <v>11</v>
      </c>
      <c r="C5" s="3" t="s">
        <v>21</v>
      </c>
      <c r="D5" s="31">
        <v>12</v>
      </c>
      <c r="E5" s="31">
        <v>502</v>
      </c>
      <c r="F5" s="31">
        <v>793</v>
      </c>
      <c r="G5" s="31">
        <v>15</v>
      </c>
      <c r="H5" s="3" t="s">
        <v>27</v>
      </c>
    </row>
    <row r="6" spans="2:8" ht="20.100000000000001" customHeight="1" x14ac:dyDescent="0.3">
      <c r="B6" s="35" t="s">
        <v>38</v>
      </c>
      <c r="C6" s="3"/>
      <c r="D6" s="31"/>
      <c r="E6" s="31">
        <f>SUBTOTAL(5,E3:E5)</f>
        <v>193</v>
      </c>
      <c r="F6" s="31">
        <f>SUBTOTAL(5,F3:F5)</f>
        <v>242</v>
      </c>
      <c r="G6" s="31"/>
      <c r="H6" s="3"/>
    </row>
    <row r="7" spans="2:8" ht="20.100000000000001" customHeight="1" x14ac:dyDescent="0.3">
      <c r="B7" s="35" t="s">
        <v>34</v>
      </c>
      <c r="C7" s="3"/>
      <c r="D7" s="31"/>
      <c r="E7" s="31">
        <f>SUBTOTAL(4,E3:E5)</f>
        <v>502</v>
      </c>
      <c r="F7" s="31">
        <f>SUBTOTAL(4,F3:F5)</f>
        <v>793</v>
      </c>
      <c r="G7" s="31"/>
      <c r="H7" s="3"/>
    </row>
    <row r="8" spans="2:8" ht="20.100000000000001" customHeight="1" x14ac:dyDescent="0.3">
      <c r="B8" s="5" t="s">
        <v>9</v>
      </c>
      <c r="C8" s="3" t="s">
        <v>17</v>
      </c>
      <c r="D8" s="31">
        <v>26</v>
      </c>
      <c r="E8" s="31">
        <v>243</v>
      </c>
      <c r="F8" s="31">
        <v>701</v>
      </c>
      <c r="G8" s="31">
        <v>14</v>
      </c>
      <c r="H8" s="3" t="s">
        <v>24</v>
      </c>
    </row>
    <row r="9" spans="2:8" ht="20.100000000000001" customHeight="1" x14ac:dyDescent="0.3">
      <c r="B9" s="5" t="s">
        <v>10</v>
      </c>
      <c r="C9" s="3" t="s">
        <v>18</v>
      </c>
      <c r="D9" s="31">
        <v>4</v>
      </c>
      <c r="E9" s="31">
        <v>151</v>
      </c>
      <c r="F9" s="31">
        <v>504</v>
      </c>
      <c r="G9" s="31">
        <v>3</v>
      </c>
      <c r="H9" s="3" t="s">
        <v>24</v>
      </c>
    </row>
    <row r="10" spans="2:8" ht="20.100000000000001" customHeight="1" x14ac:dyDescent="0.3">
      <c r="B10" s="5" t="s">
        <v>10</v>
      </c>
      <c r="C10" s="3" t="s">
        <v>22</v>
      </c>
      <c r="D10" s="31">
        <v>13</v>
      </c>
      <c r="E10" s="31">
        <v>193</v>
      </c>
      <c r="F10" s="31">
        <v>737</v>
      </c>
      <c r="G10" s="31">
        <v>26</v>
      </c>
      <c r="H10" s="3" t="s">
        <v>28</v>
      </c>
    </row>
    <row r="11" spans="2:8" ht="20.100000000000001" customHeight="1" x14ac:dyDescent="0.3">
      <c r="B11" s="35" t="s">
        <v>39</v>
      </c>
      <c r="C11" s="3"/>
      <c r="D11" s="31"/>
      <c r="E11" s="31">
        <f>SUBTOTAL(5,E8:E10)</f>
        <v>151</v>
      </c>
      <c r="F11" s="31">
        <f>SUBTOTAL(5,F8:F10)</f>
        <v>504</v>
      </c>
      <c r="G11" s="31"/>
      <c r="H11" s="3"/>
    </row>
    <row r="12" spans="2:8" ht="20.100000000000001" customHeight="1" x14ac:dyDescent="0.3">
      <c r="B12" s="35" t="s">
        <v>35</v>
      </c>
      <c r="C12" s="3"/>
      <c r="D12" s="31"/>
      <c r="E12" s="31">
        <f>SUBTOTAL(4,E8:E10)</f>
        <v>243</v>
      </c>
      <c r="F12" s="31">
        <f>SUBTOTAL(4,F8:F10)</f>
        <v>737</v>
      </c>
      <c r="G12" s="31"/>
      <c r="H12" s="3"/>
    </row>
    <row r="13" spans="2:8" ht="20.100000000000001" customHeight="1" x14ac:dyDescent="0.3">
      <c r="B13" s="5" t="s">
        <v>12</v>
      </c>
      <c r="C13" s="3" t="s">
        <v>23</v>
      </c>
      <c r="D13" s="31">
        <v>3</v>
      </c>
      <c r="E13" s="31">
        <v>329</v>
      </c>
      <c r="F13" s="31">
        <v>673</v>
      </c>
      <c r="G13" s="31">
        <v>2</v>
      </c>
      <c r="H13" s="3" t="s">
        <v>28</v>
      </c>
    </row>
    <row r="14" spans="2:8" ht="20.100000000000001" customHeight="1" x14ac:dyDescent="0.3">
      <c r="B14" s="12" t="s">
        <v>13</v>
      </c>
      <c r="C14" s="13" t="s">
        <v>33</v>
      </c>
      <c r="D14" s="32">
        <v>2</v>
      </c>
      <c r="E14" s="32">
        <v>393</v>
      </c>
      <c r="F14" s="32">
        <v>508</v>
      </c>
      <c r="G14" s="32">
        <v>1</v>
      </c>
      <c r="H14" s="13" t="s">
        <v>29</v>
      </c>
    </row>
    <row r="15" spans="2:8" ht="20.100000000000001" customHeight="1" x14ac:dyDescent="0.3">
      <c r="B15" s="38" t="s">
        <v>40</v>
      </c>
      <c r="C15" s="36"/>
      <c r="D15" s="37"/>
      <c r="E15" s="37">
        <f>SUBTOTAL(5,E13:E14)</f>
        <v>329</v>
      </c>
      <c r="F15" s="37">
        <f>SUBTOTAL(5,F13:F14)</f>
        <v>508</v>
      </c>
      <c r="G15" s="37"/>
      <c r="H15" s="36"/>
    </row>
    <row r="16" spans="2:8" ht="20.100000000000001" customHeight="1" x14ac:dyDescent="0.3">
      <c r="B16" s="38" t="s">
        <v>36</v>
      </c>
      <c r="C16" s="36"/>
      <c r="D16" s="37"/>
      <c r="E16" s="37">
        <f>SUBTOTAL(4,E13:E14)</f>
        <v>393</v>
      </c>
      <c r="F16" s="37">
        <f>SUBTOTAL(4,F13:F14)</f>
        <v>673</v>
      </c>
      <c r="G16" s="37"/>
      <c r="H16" s="36"/>
    </row>
    <row r="17" spans="2:8" ht="20.100000000000001" customHeight="1" x14ac:dyDescent="0.3">
      <c r="B17" s="38" t="s">
        <v>41</v>
      </c>
      <c r="C17" s="36"/>
      <c r="D17" s="37"/>
      <c r="E17" s="37">
        <f>SUBTOTAL(5,E3:E14)</f>
        <v>151</v>
      </c>
      <c r="F17" s="37">
        <f>SUBTOTAL(5,F3:F14)</f>
        <v>242</v>
      </c>
      <c r="G17" s="37"/>
      <c r="H17" s="36"/>
    </row>
    <row r="18" spans="2:8" ht="20.100000000000001" customHeight="1" x14ac:dyDescent="0.3">
      <c r="B18" s="38" t="s">
        <v>37</v>
      </c>
      <c r="C18" s="36"/>
      <c r="D18" s="37"/>
      <c r="E18" s="37">
        <f>SUBTOTAL(4,E3:E14)</f>
        <v>502</v>
      </c>
      <c r="F18" s="37">
        <f>SUBTOTAL(4,F3:F14)</f>
        <v>793</v>
      </c>
      <c r="G18" s="37"/>
      <c r="H18" s="36"/>
    </row>
  </sheetData>
  <sortState ref="B3:H10">
    <sortCondition descending="1" ref="B3:B10"/>
  </sortState>
  <phoneticPr fontId="1" type="noConversion"/>
  <conditionalFormatting sqref="G3:G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{4C7B5A36-05F2-46E5-8CE7-794F5831F0DF}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7B5A36-05F2-46E5-8CE7-794F5831F0D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중학생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2022-12-08T23:30:39Z</dcterms:created>
  <dcterms:modified xsi:type="dcterms:W3CDTF">2022-12-09T01:29:04Z</dcterms:modified>
</cp:coreProperties>
</file>