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ITQ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5" r:id="rId3"/>
    <sheet name="제4작업" sheetId="6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모집인원">제1작업!$E$5:$E$12</definedName>
  </definedNames>
  <calcPr calcId="162913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B15" i="2"/>
  <c r="J14" i="1"/>
  <c r="J13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<sst xmlns="http://schemas.openxmlformats.org/spreadsheetml/2006/main" count="113" uniqueCount="52">
  <si>
    <t>대학코드</t>
    <phoneticPr fontId="1" type="noConversion"/>
  </si>
  <si>
    <t>대학명</t>
    <phoneticPr fontId="1" type="noConversion"/>
  </si>
  <si>
    <t>전형명</t>
  </si>
  <si>
    <t>전형명</t>
    <phoneticPr fontId="1" type="noConversion"/>
  </si>
  <si>
    <t>모집인원</t>
  </si>
  <si>
    <t>모집인원</t>
    <phoneticPr fontId="1" type="noConversion"/>
  </si>
  <si>
    <t>지원자</t>
    <phoneticPr fontId="1" type="noConversion"/>
  </si>
  <si>
    <t>2021년
경쟁률</t>
    <phoneticPr fontId="1" type="noConversion"/>
  </si>
  <si>
    <t>순위</t>
    <phoneticPr fontId="1" type="noConversion"/>
  </si>
  <si>
    <t>비고</t>
    <phoneticPr fontId="1" type="noConversion"/>
  </si>
  <si>
    <t>J-241</t>
    <phoneticPr fontId="1" type="noConversion"/>
  </si>
  <si>
    <t>H-514</t>
    <phoneticPr fontId="1" type="noConversion"/>
  </si>
  <si>
    <t>A-248</t>
    <phoneticPr fontId="1" type="noConversion"/>
  </si>
  <si>
    <t>S-197</t>
    <phoneticPr fontId="1" type="noConversion"/>
  </si>
  <si>
    <t>C-164</t>
    <phoneticPr fontId="1" type="noConversion"/>
  </si>
  <si>
    <t>K-318</t>
    <phoneticPr fontId="1" type="noConversion"/>
  </si>
  <si>
    <t>Y-845</t>
    <phoneticPr fontId="1" type="noConversion"/>
  </si>
  <si>
    <t>Z-167</t>
    <phoneticPr fontId="1" type="noConversion"/>
  </si>
  <si>
    <t>중희대</t>
  </si>
  <si>
    <t>중희대</t>
    <phoneticPr fontId="1" type="noConversion"/>
  </si>
  <si>
    <t>한진대</t>
    <phoneticPr fontId="1" type="noConversion"/>
  </si>
  <si>
    <t>수일여대</t>
    <phoneticPr fontId="1" type="noConversion"/>
  </si>
  <si>
    <t>서인대</t>
    <phoneticPr fontId="1" type="noConversion"/>
  </si>
  <si>
    <t>세호대</t>
    <phoneticPr fontId="1" type="noConversion"/>
  </si>
  <si>
    <t>성일대</t>
    <phoneticPr fontId="1" type="noConversion"/>
  </si>
  <si>
    <t>건영대</t>
    <phoneticPr fontId="1" type="noConversion"/>
  </si>
  <si>
    <t>진영대</t>
    <phoneticPr fontId="1" type="noConversion"/>
  </si>
  <si>
    <t>학업우수자</t>
  </si>
  <si>
    <t>학업우수자</t>
    <phoneticPr fontId="1" type="noConversion"/>
  </si>
  <si>
    <t>학업우수자</t>
    <phoneticPr fontId="1" type="noConversion"/>
  </si>
  <si>
    <t>특기자</t>
  </si>
  <si>
    <t>특기자</t>
    <phoneticPr fontId="1" type="noConversion"/>
  </si>
  <si>
    <t>일반전형</t>
  </si>
  <si>
    <t>일반전형</t>
    <phoneticPr fontId="1" type="noConversion"/>
  </si>
  <si>
    <t>일반전형</t>
    <phoneticPr fontId="1" type="noConversion"/>
  </si>
  <si>
    <t>학업우수자</t>
    <phoneticPr fontId="1" type="noConversion"/>
  </si>
  <si>
    <t>지원자가 10,000명 이상이 대학의 수</t>
    <phoneticPr fontId="1" type="noConversion"/>
  </si>
  <si>
    <t>학업우수자 2022년 경쟁률의 평균</t>
    <phoneticPr fontId="1" type="noConversion"/>
  </si>
  <si>
    <t>최대 모집인원</t>
    <phoneticPr fontId="1" type="noConversion"/>
  </si>
  <si>
    <t>대학명</t>
    <phoneticPr fontId="1" type="noConversion"/>
  </si>
  <si>
    <t>2022년
경쟁률</t>
    <phoneticPr fontId="1" type="noConversion"/>
  </si>
  <si>
    <t>2022년
경쟁률</t>
    <phoneticPr fontId="1" type="noConversion"/>
  </si>
  <si>
    <t>총합계</t>
  </si>
  <si>
    <t>개수 : 대학명</t>
  </si>
  <si>
    <t>201-300</t>
  </si>
  <si>
    <t>301-400</t>
  </si>
  <si>
    <t>401-500</t>
  </si>
  <si>
    <t>501-600</t>
  </si>
  <si>
    <t>**</t>
  </si>
  <si>
    <t>일반전형</t>
    <phoneticPr fontId="1" type="noConversion"/>
  </si>
  <si>
    <t>&gt;=10000</t>
    <phoneticPr fontId="1" type="noConversion"/>
  </si>
  <si>
    <t>평균 : 2022년 경쟁률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</si>
</sst>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&quot;명&quot;"/>
    <numFmt numFmtId="178" formatCode="0.00_ "/>
    <numFmt numFmtId="179" formatCode="0_);[Red]\(0\)"/>
    <numFmt numFmtId="180" formatCode="0.00_);[Red]\(0.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78" fontId="2" fillId="0" borderId="1" xfId="0" applyNumberFormat="1" applyFont="1" applyBorder="1" applyAlignment="1">
      <alignment horizontal="right" vertical="center"/>
    </xf>
    <xf numFmtId="178" fontId="2" fillId="0" borderId="8" xfId="0" applyNumberFormat="1" applyFont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78" fontId="2" fillId="0" borderId="17" xfId="0" applyNumberFormat="1" applyFont="1" applyFill="1" applyBorder="1" applyAlignment="1">
      <alignment horizontal="right" vertical="center"/>
    </xf>
    <xf numFmtId="178" fontId="2" fillId="0" borderId="21" xfId="0" applyNumberFormat="1" applyFont="1" applyFill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76" fontId="2" fillId="0" borderId="26" xfId="0" applyNumberFormat="1" applyFont="1" applyFill="1" applyBorder="1" applyAlignment="1">
      <alignment horizontal="right" vertical="center"/>
    </xf>
    <xf numFmtId="178" fontId="2" fillId="0" borderId="27" xfId="0" applyNumberFormat="1" applyFont="1" applyFill="1" applyBorder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right" vertical="center"/>
    </xf>
    <xf numFmtId="0" fontId="2" fillId="0" borderId="26" xfId="0" applyFont="1" applyBorder="1" applyAlignment="1">
      <alignment horizontal="center" vertical="center"/>
    </xf>
    <xf numFmtId="176" fontId="2" fillId="0" borderId="26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179" fontId="2" fillId="0" borderId="13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2" fillId="0" borderId="26" xfId="0" applyNumberFormat="1" applyFont="1" applyBorder="1" applyAlignment="1">
      <alignment horizontal="center" vertical="center"/>
    </xf>
    <xf numFmtId="180" fontId="2" fillId="0" borderId="13" xfId="0" applyNumberFormat="1" applyFont="1" applyBorder="1" applyAlignment="1">
      <alignment horizontal="right" vertical="center"/>
    </xf>
    <xf numFmtId="180" fontId="2" fillId="0" borderId="1" xfId="0" applyNumberFormat="1" applyFont="1" applyBorder="1" applyAlignment="1">
      <alignment horizontal="right" vertical="center"/>
    </xf>
    <xf numFmtId="180" fontId="2" fillId="0" borderId="26" xfId="0" applyNumberFormat="1" applyFont="1" applyBorder="1" applyAlignment="1">
      <alignment horizontal="right" vertical="center"/>
    </xf>
    <xf numFmtId="1" fontId="2" fillId="0" borderId="3" xfId="0" applyNumberFormat="1" applyFont="1" applyBorder="1" applyAlignment="1">
      <alignment horizontal="right" vertical="center"/>
    </xf>
  </cellXfs>
  <cellStyles count="1">
    <cellStyle name="표준" xfId="0" builtinId="0"/>
  </cellStyles>
  <dxfs count="30"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8" formatCode="0.0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명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colors>
    <mruColors>
      <color rgb="FF5BCD33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학업우수자 및 일반전형 </a:t>
            </a:r>
            <a:r>
              <a:rPr lang="en-US" altLang="ko-KR" sz="2000" b="1">
                <a:solidFill>
                  <a:schemeClr val="tx1"/>
                </a:solidFill>
              </a:rPr>
              <a:t>2022</a:t>
            </a:r>
            <a:r>
              <a:rPr lang="ko-KR" altLang="en-US" sz="2000" b="1">
                <a:solidFill>
                  <a:schemeClr val="tx1"/>
                </a:solidFill>
              </a:rPr>
              <a:t>년 경쟁률</a:t>
            </a:r>
            <a:endParaRPr lang="en-US" alt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2022년 경쟁률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(제1작업!$C$5:$C$6,제1작업!$C$8:$C$10,제1작업!$C$12)</c:f>
              <c:strCache>
                <c:ptCount val="6"/>
                <c:pt idx="0">
                  <c:v>중희대</c:v>
                </c:pt>
                <c:pt idx="1">
                  <c:v>한진대</c:v>
                </c:pt>
                <c:pt idx="2">
                  <c:v>서인대</c:v>
                </c:pt>
                <c:pt idx="3">
                  <c:v>세호대</c:v>
                </c:pt>
                <c:pt idx="4">
                  <c:v>성일대</c:v>
                </c:pt>
                <c:pt idx="5">
                  <c:v>진영대</c:v>
                </c:pt>
              </c:strCache>
            </c:strRef>
          </c:cat>
          <c:val>
            <c:numRef>
              <c:f>(제1작업!$G$5:$G$6,제1작업!$G$8:$G$10,제1작업!$G$12)</c:f>
              <c:numCache>
                <c:formatCode>0.00_);[Red]\(0.00\)</c:formatCode>
                <c:ptCount val="6"/>
                <c:pt idx="0">
                  <c:v>26.21</c:v>
                </c:pt>
                <c:pt idx="1">
                  <c:v>14.36</c:v>
                </c:pt>
                <c:pt idx="2">
                  <c:v>28.55</c:v>
                </c:pt>
                <c:pt idx="3">
                  <c:v>22.75</c:v>
                </c:pt>
                <c:pt idx="4">
                  <c:v>17.899999999999999</c:v>
                </c:pt>
                <c:pt idx="5">
                  <c:v>24.06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0-41B2-8861-5C043CBE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60016975"/>
        <c:axId val="1460017391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모집인원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FC0-41B2-8861-5C043CBEC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(제1작업!$C$5:$C$6,제1작업!$C$8:$C$10,제1작업!$C$12)</c:f>
              <c:strCache>
                <c:ptCount val="6"/>
                <c:pt idx="0">
                  <c:v>중희대</c:v>
                </c:pt>
                <c:pt idx="1">
                  <c:v>한진대</c:v>
                </c:pt>
                <c:pt idx="2">
                  <c:v>서인대</c:v>
                </c:pt>
                <c:pt idx="3">
                  <c:v>세호대</c:v>
                </c:pt>
                <c:pt idx="4">
                  <c:v>성일대</c:v>
                </c:pt>
                <c:pt idx="5">
                  <c:v>진영대</c:v>
                </c:pt>
              </c:strCache>
            </c:strRef>
          </c:cat>
          <c:val>
            <c:numRef>
              <c:f>(제1작업!$E$5:$E$6,제1작업!$E$8:$E$10,제1작업!$E$12)</c:f>
              <c:numCache>
                <c:formatCode>#,##0"명"</c:formatCode>
                <c:ptCount val="6"/>
                <c:pt idx="0">
                  <c:v>260</c:v>
                </c:pt>
                <c:pt idx="1">
                  <c:v>230</c:v>
                </c:pt>
                <c:pt idx="2">
                  <c:v>354</c:v>
                </c:pt>
                <c:pt idx="3">
                  <c:v>468</c:v>
                </c:pt>
                <c:pt idx="4">
                  <c:v>410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0-41B2-8861-5C043CBE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355999"/>
        <c:axId val="1459554495"/>
      </c:lineChart>
      <c:catAx>
        <c:axId val="14600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60017391"/>
        <c:crosses val="autoZero"/>
        <c:auto val="1"/>
        <c:lblAlgn val="ctr"/>
        <c:lblOffset val="100"/>
        <c:noMultiLvlLbl val="0"/>
      </c:catAx>
      <c:valAx>
        <c:axId val="146001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0.00_);[Red]\(0.0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60016975"/>
        <c:crosses val="autoZero"/>
        <c:crossBetween val="between"/>
      </c:valAx>
      <c:valAx>
        <c:axId val="1459554495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66355999"/>
        <c:crosses val="max"/>
        <c:crossBetween val="between"/>
        <c:majorUnit val="100"/>
      </c:valAx>
      <c:catAx>
        <c:axId val="126635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9554495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57150</xdr:rowOff>
    </xdr:from>
    <xdr:to>
      <xdr:col>6</xdr:col>
      <xdr:colOff>285750</xdr:colOff>
      <xdr:row>2</xdr:row>
      <xdr:rowOff>238125</xdr:rowOff>
    </xdr:to>
    <xdr:sp macro="" textlink="">
      <xdr:nvSpPr>
        <xdr:cNvPr id="2" name="한쪽 모서리가 잘린 사각형 1"/>
        <xdr:cNvSpPr/>
      </xdr:nvSpPr>
      <xdr:spPr>
        <a:xfrm>
          <a:off x="209550" y="57150"/>
          <a:ext cx="5010150" cy="809625"/>
        </a:xfrm>
        <a:prstGeom prst="snip1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학년도 대학 수시 경쟁률</a:t>
          </a:r>
        </a:p>
      </xdr:txBody>
    </xdr:sp>
    <xdr:clientData/>
  </xdr:twoCellAnchor>
  <xdr:twoCellAnchor editAs="oneCell">
    <xdr:from>
      <xdr:col>6</xdr:col>
      <xdr:colOff>952500</xdr:colOff>
      <xdr:row>0</xdr:row>
      <xdr:rowOff>104775</xdr:rowOff>
    </xdr:from>
    <xdr:to>
      <xdr:col>9</xdr:col>
      <xdr:colOff>933450</xdr:colOff>
      <xdr:row>2</xdr:row>
      <xdr:rowOff>228600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04775"/>
          <a:ext cx="2867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0.67198</cdr:x>
      <cdr:y>0.12195</cdr:y>
    </cdr:from>
    <cdr:to>
      <cdr:x>0.75839</cdr:x>
      <cdr:y>0.16431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253709" y="741700"/>
          <a:ext cx="804160" cy="257643"/>
        </a:xfrm>
        <a:prstGeom xmlns:a="http://schemas.openxmlformats.org/drawingml/2006/main" prst="wedgeRoundRectCallout">
          <a:avLst>
            <a:gd name="adj1" fmla="val -104328"/>
            <a:gd name="adj2" fmla="val 33318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최대인원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04.456379513889" createdVersion="6" refreshedVersion="6" minRefreshableVersion="3" recordCount="8">
  <cacheSource type="worksheet">
    <worksheetSource ref="B4:H12" sheet="제1작업"/>
  </cacheSource>
  <cacheFields count="7">
    <cacheField name="대학코드" numFmtId="0">
      <sharedItems/>
    </cacheField>
    <cacheField name="대학명" numFmtId="0">
      <sharedItems/>
    </cacheField>
    <cacheField name="전형명" numFmtId="0">
      <sharedItems count="3">
        <s v="학업우수자"/>
        <s v="특기자"/>
        <s v="일반전형"/>
      </sharedItems>
    </cacheField>
    <cacheField name="모집인원" numFmtId="176">
      <sharedItems containsSemiMixedTypes="0" containsString="0" containsNumber="1" containsInteger="1" minValue="230" maxValue="590" count="8">
        <n v="260"/>
        <n v="230"/>
        <n v="352"/>
        <n v="354"/>
        <n v="468"/>
        <n v="410"/>
        <n v="590"/>
        <n v="300"/>
      </sharedItems>
      <fieldGroup base="3">
        <rangePr autoStart="0" autoEnd="0" startNum="1" endNum="600" groupInterval="100"/>
        <groupItems count="8">
          <s v="&lt;1"/>
          <s v="1-100"/>
          <s v="101-200"/>
          <s v="201-300"/>
          <s v="301-400"/>
          <s v="401-500"/>
          <s v="501-600"/>
          <s v="&gt;601"/>
        </groupItems>
      </fieldGroup>
    </cacheField>
    <cacheField name="지원자" numFmtId="176">
      <sharedItems containsSemiMixedTypes="0" containsString="0" containsNumber="1" containsInteger="1" minValue="3305" maxValue="10648"/>
    </cacheField>
    <cacheField name="2022년_x000a_경쟁률" numFmtId="178">
      <sharedItems containsSemiMixedTypes="0" containsString="0" containsNumber="1" minValue="14.36" maxValue="28.55"/>
    </cacheField>
    <cacheField name="2021년_x000a_경쟁률" numFmtId="178">
      <sharedItems containsSemiMixedTypes="0" containsString="0" containsNumber="1" minValue="16.600000000000001" maxValue="40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J-241"/>
    <s v="중희대"/>
    <x v="0"/>
    <x v="0"/>
    <n v="6815"/>
    <n v="26.21"/>
    <n v="23.95"/>
  </r>
  <r>
    <s v="H-514"/>
    <s v="한진대"/>
    <x v="0"/>
    <x v="1"/>
    <n v="3305"/>
    <n v="14.36"/>
    <n v="28.51"/>
  </r>
  <r>
    <s v="A-248"/>
    <s v="수일여대"/>
    <x v="1"/>
    <x v="2"/>
    <n v="6012"/>
    <n v="17.079999999999998"/>
    <n v="16.600000000000001"/>
  </r>
  <r>
    <s v="S-197"/>
    <s v="서인대"/>
    <x v="2"/>
    <x v="3"/>
    <n v="10105"/>
    <n v="28.55"/>
    <n v="40.57"/>
  </r>
  <r>
    <s v="C-164"/>
    <s v="세호대"/>
    <x v="2"/>
    <x v="4"/>
    <n v="10648"/>
    <n v="22.75"/>
    <n v="26.37"/>
  </r>
  <r>
    <s v="K-318"/>
    <s v="성일대"/>
    <x v="0"/>
    <x v="5"/>
    <n v="7337"/>
    <n v="17.899999999999999"/>
    <n v="16.71"/>
  </r>
  <r>
    <s v="Y-845"/>
    <s v="건영대"/>
    <x v="1"/>
    <x v="6"/>
    <n v="8915"/>
    <n v="15.11"/>
    <n v="22.87"/>
  </r>
  <r>
    <s v="Z-167"/>
    <s v="진영대"/>
    <x v="2"/>
    <x v="7"/>
    <n v="7218"/>
    <n v="24.06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모집인원" colHeaderCaption="전형명">
  <location ref="B2:H9" firstHeaderRow="1" firstDataRow="3" firstDataCol="1"/>
  <pivotFields count="7"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Row" numFmtId="17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76" showAll="0"/>
    <pivotField dataField="1" numFmtId="178" showAll="0"/>
    <pivotField numFmtId="178" showAll="0"/>
  </pivotFields>
  <rowFields count="1">
    <field x="3"/>
  </rowFields>
  <rowItems count="5"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대학명" fld="1" subtotal="count" baseField="0" baseItem="0"/>
    <dataField name="평균 : 2022년 경쟁률" fld="5" subtotal="average" baseField="3" baseItem="3"/>
  </dataFields>
  <formats count="11">
    <format dxfId="21">
      <pivotArea outline="0" collapsedLevelsAreSubtotals="1" fieldPosition="0"/>
    </format>
    <format dxfId="2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19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>
            <x v="6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6"/>
          </reference>
        </references>
      </pivotArea>
    </format>
    <format dxfId="1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>
            <x v="5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5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>
            <x v="6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표3" displayName="표3" ref="B18:E23" totalsRowShown="0" headerRowDxfId="22" tableBorderDxfId="27">
  <autoFilter ref="B18:E23"/>
  <tableColumns count="4">
    <tableColumn id="1" name="대학명" dataDxfId="26"/>
    <tableColumn id="2" name="전형명" dataDxfId="25"/>
    <tableColumn id="3" name="지원자" dataDxfId="24"/>
    <tableColumn id="4" name="2022년_x000a_경쟁률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G24" sqref="G24"/>
    </sheetView>
  </sheetViews>
  <sheetFormatPr defaultColWidth="12.625" defaultRowHeight="20.100000000000001" customHeight="1" x14ac:dyDescent="0.3"/>
  <cols>
    <col min="1" max="1" width="1.625" style="1" customWidth="1"/>
    <col min="2" max="11" width="12.625" style="1"/>
    <col min="12" max="12" width="5.625" style="1" customWidth="1"/>
    <col min="13" max="15" width="10.625" style="1" customWidth="1"/>
    <col min="16" max="16384" width="12.625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51" t="s">
        <v>0</v>
      </c>
      <c r="C4" s="52" t="s">
        <v>1</v>
      </c>
      <c r="D4" s="52" t="s">
        <v>3</v>
      </c>
      <c r="E4" s="52" t="s">
        <v>5</v>
      </c>
      <c r="F4" s="52" t="s">
        <v>6</v>
      </c>
      <c r="G4" s="53" t="s">
        <v>41</v>
      </c>
      <c r="H4" s="53" t="s">
        <v>7</v>
      </c>
      <c r="I4" s="52" t="s">
        <v>8</v>
      </c>
      <c r="J4" s="54" t="s">
        <v>9</v>
      </c>
    </row>
    <row r="5" spans="2:10" ht="20.100000000000001" customHeight="1" x14ac:dyDescent="0.3">
      <c r="B5" s="60" t="s">
        <v>10</v>
      </c>
      <c r="C5" s="11" t="s">
        <v>19</v>
      </c>
      <c r="D5" s="11" t="s">
        <v>28</v>
      </c>
      <c r="E5" s="57">
        <v>260</v>
      </c>
      <c r="F5" s="57">
        <v>6815</v>
      </c>
      <c r="G5" s="70">
        <v>26.21</v>
      </c>
      <c r="H5" s="70">
        <v>23.95</v>
      </c>
      <c r="I5" s="67" t="str">
        <f>_xlfn.RANK.EQ(G5,$G$5:$G$12,0)&amp;"위"</f>
        <v>2위</v>
      </c>
      <c r="J5" s="12" t="str">
        <f>IF(AND(G5&gt;=20,H5&gt;=20),"★★","")</f>
        <v>★★</v>
      </c>
    </row>
    <row r="6" spans="2:10" ht="20.100000000000001" customHeight="1" x14ac:dyDescent="0.3">
      <c r="B6" s="6" t="s">
        <v>11</v>
      </c>
      <c r="C6" s="7" t="s">
        <v>20</v>
      </c>
      <c r="D6" s="7" t="s">
        <v>29</v>
      </c>
      <c r="E6" s="23">
        <v>230</v>
      </c>
      <c r="F6" s="23">
        <v>3305</v>
      </c>
      <c r="G6" s="71">
        <v>14.36</v>
      </c>
      <c r="H6" s="71">
        <v>28.51</v>
      </c>
      <c r="I6" s="68" t="str">
        <f t="shared" ref="I6:I12" si="0">_xlfn.RANK.EQ(G6,$G$5:$G$12,0)&amp;"위"</f>
        <v>8위</v>
      </c>
      <c r="J6" s="8" t="str">
        <f t="shared" ref="J6:J12" si="1">IF(AND(G6&gt;=20,H6&gt;=20),"★★","")</f>
        <v/>
      </c>
    </row>
    <row r="7" spans="2:10" ht="20.100000000000001" customHeight="1" x14ac:dyDescent="0.3">
      <c r="B7" s="6" t="s">
        <v>12</v>
      </c>
      <c r="C7" s="7" t="s">
        <v>21</v>
      </c>
      <c r="D7" s="7" t="s">
        <v>31</v>
      </c>
      <c r="E7" s="23">
        <v>352</v>
      </c>
      <c r="F7" s="23">
        <v>6012</v>
      </c>
      <c r="G7" s="71">
        <v>17.079999999999998</v>
      </c>
      <c r="H7" s="71">
        <v>16.600000000000001</v>
      </c>
      <c r="I7" s="68" t="str">
        <f t="shared" si="0"/>
        <v>6위</v>
      </c>
      <c r="J7" s="8" t="str">
        <f t="shared" si="1"/>
        <v/>
      </c>
    </row>
    <row r="8" spans="2:10" ht="20.100000000000001" customHeight="1" x14ac:dyDescent="0.3">
      <c r="B8" s="6" t="s">
        <v>13</v>
      </c>
      <c r="C8" s="7" t="s">
        <v>22</v>
      </c>
      <c r="D8" s="7" t="s">
        <v>33</v>
      </c>
      <c r="E8" s="23">
        <v>354</v>
      </c>
      <c r="F8" s="23">
        <v>10105</v>
      </c>
      <c r="G8" s="71">
        <v>28.55</v>
      </c>
      <c r="H8" s="71">
        <v>40.57</v>
      </c>
      <c r="I8" s="68" t="str">
        <f t="shared" si="0"/>
        <v>1위</v>
      </c>
      <c r="J8" s="8" t="str">
        <f t="shared" si="1"/>
        <v>★★</v>
      </c>
    </row>
    <row r="9" spans="2:10" ht="20.100000000000001" customHeight="1" x14ac:dyDescent="0.3">
      <c r="B9" s="6" t="s">
        <v>14</v>
      </c>
      <c r="C9" s="7" t="s">
        <v>23</v>
      </c>
      <c r="D9" s="7" t="s">
        <v>34</v>
      </c>
      <c r="E9" s="23">
        <v>468</v>
      </c>
      <c r="F9" s="23">
        <v>10648</v>
      </c>
      <c r="G9" s="71">
        <v>22.75</v>
      </c>
      <c r="H9" s="71">
        <v>26.37</v>
      </c>
      <c r="I9" s="68" t="str">
        <f t="shared" si="0"/>
        <v>4위</v>
      </c>
      <c r="J9" s="8" t="str">
        <f t="shared" si="1"/>
        <v>★★</v>
      </c>
    </row>
    <row r="10" spans="2:10" ht="20.100000000000001" customHeight="1" x14ac:dyDescent="0.3">
      <c r="B10" s="6" t="s">
        <v>15</v>
      </c>
      <c r="C10" s="7" t="s">
        <v>24</v>
      </c>
      <c r="D10" s="7" t="s">
        <v>35</v>
      </c>
      <c r="E10" s="23">
        <v>410</v>
      </c>
      <c r="F10" s="23">
        <v>7337</v>
      </c>
      <c r="G10" s="71">
        <v>17.899999999999999</v>
      </c>
      <c r="H10" s="71">
        <v>16.71</v>
      </c>
      <c r="I10" s="68" t="str">
        <f t="shared" si="0"/>
        <v>5위</v>
      </c>
      <c r="J10" s="8" t="str">
        <f t="shared" si="1"/>
        <v/>
      </c>
    </row>
    <row r="11" spans="2:10" ht="20.100000000000001" customHeight="1" x14ac:dyDescent="0.3">
      <c r="B11" s="6" t="s">
        <v>16</v>
      </c>
      <c r="C11" s="7" t="s">
        <v>25</v>
      </c>
      <c r="D11" s="7" t="s">
        <v>31</v>
      </c>
      <c r="E11" s="23">
        <v>590</v>
      </c>
      <c r="F11" s="23">
        <v>8915</v>
      </c>
      <c r="G11" s="71">
        <v>15.11</v>
      </c>
      <c r="H11" s="71">
        <v>22.87</v>
      </c>
      <c r="I11" s="68" t="str">
        <f t="shared" si="0"/>
        <v>7위</v>
      </c>
      <c r="J11" s="8" t="str">
        <f t="shared" si="1"/>
        <v/>
      </c>
    </row>
    <row r="12" spans="2:10" ht="20.100000000000001" customHeight="1" thickBot="1" x14ac:dyDescent="0.35">
      <c r="B12" s="61" t="s">
        <v>17</v>
      </c>
      <c r="C12" s="58" t="s">
        <v>26</v>
      </c>
      <c r="D12" s="58" t="s">
        <v>49</v>
      </c>
      <c r="E12" s="59">
        <v>300</v>
      </c>
      <c r="F12" s="59">
        <v>7218</v>
      </c>
      <c r="G12" s="72">
        <v>24.06</v>
      </c>
      <c r="H12" s="72">
        <v>25</v>
      </c>
      <c r="I12" s="69" t="str">
        <f t="shared" si="0"/>
        <v>3위</v>
      </c>
      <c r="J12" s="62" t="str">
        <f t="shared" si="1"/>
        <v>★★</v>
      </c>
    </row>
    <row r="13" spans="2:10" ht="20.100000000000001" customHeight="1" x14ac:dyDescent="0.3">
      <c r="B13" s="55" t="s">
        <v>36</v>
      </c>
      <c r="C13" s="56"/>
      <c r="D13" s="56"/>
      <c r="E13" s="73">
        <f>COUNTIF(F5:F12,"&gt;=10000")</f>
        <v>2</v>
      </c>
      <c r="F13" s="63"/>
      <c r="G13" s="14" t="s">
        <v>38</v>
      </c>
      <c r="H13" s="15"/>
      <c r="I13" s="16"/>
      <c r="J13" s="65">
        <f>MAX(모집인원)</f>
        <v>590</v>
      </c>
    </row>
    <row r="14" spans="2:10" ht="27.75" thickBot="1" x14ac:dyDescent="0.35">
      <c r="B14" s="2" t="s">
        <v>37</v>
      </c>
      <c r="C14" s="3"/>
      <c r="D14" s="3"/>
      <c r="E14" s="13">
        <f>ROUNDUP(DAVERAGE(B4:H12,G4,D4:D5),0)</f>
        <v>20</v>
      </c>
      <c r="F14" s="64"/>
      <c r="G14" s="17" t="s">
        <v>39</v>
      </c>
      <c r="H14" s="10" t="s">
        <v>18</v>
      </c>
      <c r="I14" s="18" t="s">
        <v>40</v>
      </c>
      <c r="J14" s="66">
        <f>VLOOKUP(H14,C5:H12,5,FALSE)</f>
        <v>26.21</v>
      </c>
    </row>
  </sheetData>
  <mergeCells count="4">
    <mergeCell ref="B13:D13"/>
    <mergeCell ref="B14:D14"/>
    <mergeCell ref="F13:F14"/>
    <mergeCell ref="G13:I13"/>
  </mergeCells>
  <phoneticPr fontId="1" type="noConversion"/>
  <conditionalFormatting sqref="B5:J12">
    <cfRule type="expression" dxfId="29" priority="1">
      <formula>$E5&gt;=400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5" sqref="B15"/>
    </sheetView>
  </sheetViews>
  <sheetFormatPr defaultColWidth="12.625" defaultRowHeight="20.100000000000001" customHeight="1" x14ac:dyDescent="0.3"/>
  <cols>
    <col min="1" max="1" width="1.625" customWidth="1"/>
  </cols>
  <sheetData>
    <row r="1" spans="2:8" ht="20.100000000000001" customHeight="1" thickBot="1" x14ac:dyDescent="0.35"/>
    <row r="2" spans="2:8" ht="27.75" thickBot="1" x14ac:dyDescent="0.35">
      <c r="B2" s="19" t="s">
        <v>0</v>
      </c>
      <c r="C2" s="20" t="s">
        <v>1</v>
      </c>
      <c r="D2" s="20" t="s">
        <v>3</v>
      </c>
      <c r="E2" s="20" t="s">
        <v>5</v>
      </c>
      <c r="F2" s="20" t="s">
        <v>6</v>
      </c>
      <c r="G2" s="21" t="s">
        <v>41</v>
      </c>
      <c r="H2" s="21" t="s">
        <v>7</v>
      </c>
    </row>
    <row r="3" spans="2:8" ht="20.100000000000001" customHeight="1" x14ac:dyDescent="0.3">
      <c r="B3" s="4" t="s">
        <v>10</v>
      </c>
      <c r="C3" s="5" t="s">
        <v>19</v>
      </c>
      <c r="D3" s="5" t="s">
        <v>28</v>
      </c>
      <c r="E3" s="22">
        <v>260</v>
      </c>
      <c r="F3" s="22">
        <v>6815</v>
      </c>
      <c r="G3" s="25">
        <v>26.21</v>
      </c>
      <c r="H3" s="25">
        <v>23.95</v>
      </c>
    </row>
    <row r="4" spans="2:8" ht="20.100000000000001" customHeight="1" x14ac:dyDescent="0.3">
      <c r="B4" s="6" t="s">
        <v>11</v>
      </c>
      <c r="C4" s="7" t="s">
        <v>20</v>
      </c>
      <c r="D4" s="7" t="s">
        <v>29</v>
      </c>
      <c r="E4" s="23">
        <v>230</v>
      </c>
      <c r="F4" s="23">
        <v>3305</v>
      </c>
      <c r="G4" s="26">
        <v>14.36</v>
      </c>
      <c r="H4" s="26">
        <v>28.51</v>
      </c>
    </row>
    <row r="5" spans="2:8" ht="20.100000000000001" customHeight="1" x14ac:dyDescent="0.3">
      <c r="B5" s="6" t="s">
        <v>12</v>
      </c>
      <c r="C5" s="7" t="s">
        <v>21</v>
      </c>
      <c r="D5" s="7" t="s">
        <v>31</v>
      </c>
      <c r="E5" s="23">
        <v>352</v>
      </c>
      <c r="F5" s="23">
        <v>6012</v>
      </c>
      <c r="G5" s="26">
        <v>17.079999999999998</v>
      </c>
      <c r="H5" s="26">
        <v>16.600000000000001</v>
      </c>
    </row>
    <row r="6" spans="2:8" ht="20.100000000000001" customHeight="1" x14ac:dyDescent="0.3">
      <c r="B6" s="6" t="s">
        <v>13</v>
      </c>
      <c r="C6" s="7" t="s">
        <v>22</v>
      </c>
      <c r="D6" s="7" t="s">
        <v>33</v>
      </c>
      <c r="E6" s="23">
        <v>354</v>
      </c>
      <c r="F6" s="23">
        <v>10105</v>
      </c>
      <c r="G6" s="26">
        <v>28.55</v>
      </c>
      <c r="H6" s="26">
        <v>40.57</v>
      </c>
    </row>
    <row r="7" spans="2:8" ht="20.100000000000001" customHeight="1" x14ac:dyDescent="0.3">
      <c r="B7" s="6" t="s">
        <v>14</v>
      </c>
      <c r="C7" s="7" t="s">
        <v>23</v>
      </c>
      <c r="D7" s="7" t="s">
        <v>34</v>
      </c>
      <c r="E7" s="23">
        <v>468</v>
      </c>
      <c r="F7" s="23">
        <v>10648</v>
      </c>
      <c r="G7" s="26">
        <v>22.75</v>
      </c>
      <c r="H7" s="26">
        <v>26.37</v>
      </c>
    </row>
    <row r="8" spans="2:8" ht="20.100000000000001" customHeight="1" x14ac:dyDescent="0.3">
      <c r="B8" s="6" t="s">
        <v>15</v>
      </c>
      <c r="C8" s="7" t="s">
        <v>24</v>
      </c>
      <c r="D8" s="7" t="s">
        <v>35</v>
      </c>
      <c r="E8" s="23">
        <v>410</v>
      </c>
      <c r="F8" s="23">
        <v>7337</v>
      </c>
      <c r="G8" s="26">
        <v>17.899999999999999</v>
      </c>
      <c r="H8" s="26">
        <v>16.71</v>
      </c>
    </row>
    <row r="9" spans="2:8" ht="20.100000000000001" customHeight="1" x14ac:dyDescent="0.3">
      <c r="B9" s="6" t="s">
        <v>16</v>
      </c>
      <c r="C9" s="7" t="s">
        <v>25</v>
      </c>
      <c r="D9" s="7" t="s">
        <v>31</v>
      </c>
      <c r="E9" s="23">
        <v>590</v>
      </c>
      <c r="F9" s="23">
        <v>8915</v>
      </c>
      <c r="G9" s="26">
        <v>15.11</v>
      </c>
      <c r="H9" s="26">
        <v>22.87</v>
      </c>
    </row>
    <row r="10" spans="2:8" ht="20.100000000000001" customHeight="1" thickBot="1" x14ac:dyDescent="0.35">
      <c r="B10" s="9" t="s">
        <v>17</v>
      </c>
      <c r="C10" s="10" t="s">
        <v>26</v>
      </c>
      <c r="D10" s="10" t="s">
        <v>49</v>
      </c>
      <c r="E10" s="24">
        <v>300</v>
      </c>
      <c r="F10" s="24">
        <v>7218</v>
      </c>
      <c r="G10" s="27">
        <v>24.06</v>
      </c>
      <c r="H10" s="27">
        <v>25</v>
      </c>
    </row>
    <row r="13" spans="2:8" ht="20.100000000000001" customHeight="1" thickBot="1" x14ac:dyDescent="0.35"/>
    <row r="14" spans="2:8" ht="20.100000000000001" customHeight="1" x14ac:dyDescent="0.3">
      <c r="B14" s="20" t="s">
        <v>3</v>
      </c>
      <c r="C14" s="20" t="s">
        <v>6</v>
      </c>
    </row>
    <row r="15" spans="2:8" ht="20.100000000000001" customHeight="1" x14ac:dyDescent="0.3">
      <c r="B15" s="1" t="str">
        <f>"학업우수자"</f>
        <v>학업우수자</v>
      </c>
    </row>
    <row r="16" spans="2:8" ht="20.100000000000001" customHeight="1" x14ac:dyDescent="0.3">
      <c r="C16" t="s">
        <v>50</v>
      </c>
    </row>
    <row r="18" spans="2:5" ht="27.75" thickBot="1" x14ac:dyDescent="0.35">
      <c r="B18" s="36" t="s">
        <v>1</v>
      </c>
      <c r="C18" s="37" t="s">
        <v>3</v>
      </c>
      <c r="D18" s="37" t="s">
        <v>6</v>
      </c>
      <c r="E18" s="38" t="s">
        <v>41</v>
      </c>
    </row>
    <row r="19" spans="2:5" ht="20.100000000000001" customHeight="1" x14ac:dyDescent="0.3">
      <c r="B19" s="32" t="s">
        <v>19</v>
      </c>
      <c r="C19" s="28" t="s">
        <v>28</v>
      </c>
      <c r="D19" s="29">
        <v>6815</v>
      </c>
      <c r="E19" s="34">
        <v>26.21</v>
      </c>
    </row>
    <row r="20" spans="2:5" ht="20.100000000000001" customHeight="1" x14ac:dyDescent="0.3">
      <c r="B20" s="33" t="s">
        <v>20</v>
      </c>
      <c r="C20" s="30" t="s">
        <v>29</v>
      </c>
      <c r="D20" s="31">
        <v>3305</v>
      </c>
      <c r="E20" s="35">
        <v>14.36</v>
      </c>
    </row>
    <row r="21" spans="2:5" ht="20.100000000000001" customHeight="1" x14ac:dyDescent="0.3">
      <c r="B21" s="33" t="s">
        <v>22</v>
      </c>
      <c r="C21" s="30" t="s">
        <v>33</v>
      </c>
      <c r="D21" s="31">
        <v>10105</v>
      </c>
      <c r="E21" s="35">
        <v>28.55</v>
      </c>
    </row>
    <row r="22" spans="2:5" ht="20.100000000000001" customHeight="1" x14ac:dyDescent="0.3">
      <c r="B22" s="33" t="s">
        <v>23</v>
      </c>
      <c r="C22" s="30" t="s">
        <v>34</v>
      </c>
      <c r="D22" s="31">
        <v>10648</v>
      </c>
      <c r="E22" s="35">
        <v>22.75</v>
      </c>
    </row>
    <row r="23" spans="2:5" ht="20.100000000000001" customHeight="1" x14ac:dyDescent="0.3">
      <c r="B23" s="39" t="s">
        <v>24</v>
      </c>
      <c r="C23" s="40" t="s">
        <v>35</v>
      </c>
      <c r="D23" s="41">
        <v>7337</v>
      </c>
      <c r="E23" s="42">
        <v>17.899999999999999</v>
      </c>
    </row>
  </sheetData>
  <phoneticPr fontId="1" type="noConversion"/>
  <conditionalFormatting sqref="B3:H10">
    <cfRule type="expression" dxfId="28" priority="1">
      <formula>$E3&gt;=400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H11" sqref="H11"/>
    </sheetView>
  </sheetViews>
  <sheetFormatPr defaultColWidth="12.625" defaultRowHeight="20.100000000000001" customHeight="1" x14ac:dyDescent="0.3"/>
  <cols>
    <col min="1" max="1" width="1.625" customWidth="1"/>
    <col min="2" max="2" width="13.25" bestFit="1" customWidth="1"/>
    <col min="3" max="3" width="13.125" bestFit="1" customWidth="1"/>
    <col min="4" max="4" width="20.875" bestFit="1" customWidth="1"/>
    <col min="5" max="5" width="13.125" customWidth="1"/>
    <col min="6" max="6" width="20.875" bestFit="1" customWidth="1"/>
    <col min="7" max="7" width="13.125" bestFit="1" customWidth="1"/>
    <col min="8" max="8" width="20.875" bestFit="1" customWidth="1"/>
    <col min="9" max="9" width="18" bestFit="1" customWidth="1"/>
    <col min="10" max="10" width="18.875" customWidth="1"/>
  </cols>
  <sheetData>
    <row r="2" spans="2:8" ht="20.100000000000001" customHeight="1" x14ac:dyDescent="0.3">
      <c r="B2" s="44"/>
      <c r="C2" s="45" t="s">
        <v>2</v>
      </c>
      <c r="D2" s="44"/>
      <c r="E2" s="44"/>
      <c r="F2" s="44"/>
      <c r="G2" s="44"/>
      <c r="H2" s="44"/>
    </row>
    <row r="3" spans="2:8" ht="20.100000000000001" customHeight="1" x14ac:dyDescent="0.3">
      <c r="B3" s="44"/>
      <c r="C3" s="47" t="s">
        <v>27</v>
      </c>
      <c r="D3" s="46"/>
      <c r="E3" s="47" t="s">
        <v>30</v>
      </c>
      <c r="F3" s="46"/>
      <c r="G3" s="47" t="s">
        <v>32</v>
      </c>
      <c r="H3" s="46"/>
    </row>
    <row r="4" spans="2:8" ht="20.100000000000001" customHeight="1" x14ac:dyDescent="0.3">
      <c r="B4" s="45" t="s">
        <v>4</v>
      </c>
      <c r="C4" s="48" t="s">
        <v>43</v>
      </c>
      <c r="D4" s="48" t="s">
        <v>51</v>
      </c>
      <c r="E4" s="48" t="s">
        <v>43</v>
      </c>
      <c r="F4" s="48" t="s">
        <v>51</v>
      </c>
      <c r="G4" s="48" t="s">
        <v>43</v>
      </c>
      <c r="H4" s="48" t="s">
        <v>51</v>
      </c>
    </row>
    <row r="5" spans="2:8" ht="20.100000000000001" customHeight="1" x14ac:dyDescent="0.3">
      <c r="B5" s="43" t="s">
        <v>44</v>
      </c>
      <c r="C5" s="49">
        <v>2</v>
      </c>
      <c r="D5" s="49">
        <v>20.285</v>
      </c>
      <c r="E5" s="50" t="s">
        <v>48</v>
      </c>
      <c r="F5" s="50" t="s">
        <v>48</v>
      </c>
      <c r="G5" s="49">
        <v>1</v>
      </c>
      <c r="H5" s="49">
        <v>24.06</v>
      </c>
    </row>
    <row r="6" spans="2:8" ht="20.100000000000001" customHeight="1" x14ac:dyDescent="0.3">
      <c r="B6" s="43" t="s">
        <v>45</v>
      </c>
      <c r="C6" s="50" t="s">
        <v>48</v>
      </c>
      <c r="D6" s="50" t="s">
        <v>48</v>
      </c>
      <c r="E6" s="49">
        <v>1</v>
      </c>
      <c r="F6" s="49">
        <v>17.079999999999998</v>
      </c>
      <c r="G6" s="49">
        <v>1</v>
      </c>
      <c r="H6" s="49">
        <v>28.55</v>
      </c>
    </row>
    <row r="7" spans="2:8" ht="20.100000000000001" customHeight="1" x14ac:dyDescent="0.3">
      <c r="B7" s="43" t="s">
        <v>46</v>
      </c>
      <c r="C7" s="49">
        <v>1</v>
      </c>
      <c r="D7" s="49">
        <v>17.899999999999999</v>
      </c>
      <c r="E7" s="50" t="s">
        <v>48</v>
      </c>
      <c r="F7" s="50" t="s">
        <v>48</v>
      </c>
      <c r="G7" s="49">
        <v>1</v>
      </c>
      <c r="H7" s="49">
        <v>22.75</v>
      </c>
    </row>
    <row r="8" spans="2:8" ht="20.100000000000001" customHeight="1" x14ac:dyDescent="0.3">
      <c r="B8" s="43" t="s">
        <v>47</v>
      </c>
      <c r="C8" s="50" t="s">
        <v>48</v>
      </c>
      <c r="D8" s="50" t="s">
        <v>48</v>
      </c>
      <c r="E8" s="49">
        <v>1</v>
      </c>
      <c r="F8" s="49">
        <v>15.11</v>
      </c>
      <c r="G8" s="50" t="s">
        <v>48</v>
      </c>
      <c r="H8" s="50" t="s">
        <v>48</v>
      </c>
    </row>
    <row r="9" spans="2:8" ht="20.100000000000001" customHeight="1" x14ac:dyDescent="0.3">
      <c r="B9" s="43" t="s">
        <v>42</v>
      </c>
      <c r="C9" s="49">
        <v>3</v>
      </c>
      <c r="D9" s="49">
        <v>19.489999999999998</v>
      </c>
      <c r="E9" s="49">
        <v>2</v>
      </c>
      <c r="F9" s="49">
        <v>16.094999999999999</v>
      </c>
      <c r="G9" s="49">
        <v>3</v>
      </c>
      <c r="H9" s="49">
        <v>25.12</v>
      </c>
    </row>
  </sheetData>
  <mergeCells count="3">
    <mergeCell ref="E3:F3"/>
    <mergeCell ref="G3:H3"/>
    <mergeCell ref="C3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모집인원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2022-12-09T01:29:19Z</dcterms:created>
  <dcterms:modified xsi:type="dcterms:W3CDTF">2022-12-09T02:50:26Z</dcterms:modified>
</cp:coreProperties>
</file>