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85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제2작업!#REF!</definedName>
    <definedName name="_xlnm.Criteria" localSheetId="1">제2작업!#REF!</definedName>
    <definedName name="_xlnm.Extract" localSheetId="1">제2작업!#REF!</definedName>
    <definedName name="기본급">제1작업!$E$5:$E$12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E14" i="1"/>
  <c r="E13" i="1"/>
  <c r="J6" i="1"/>
  <c r="J7" i="1"/>
  <c r="J8" i="1"/>
  <c r="J9" i="1"/>
  <c r="J10" i="1"/>
  <c r="J11" i="1"/>
  <c r="J12" i="1"/>
  <c r="J5" i="1"/>
  <c r="I6" i="1"/>
  <c r="I7" i="1"/>
  <c r="I8" i="1"/>
  <c r="I9" i="1"/>
  <c r="I10" i="1"/>
  <c r="I11" i="1"/>
  <c r="I12" i="1"/>
  <c r="I5" i="1"/>
  <c r="E21" i="3"/>
  <c r="E19" i="3"/>
  <c r="E15" i="3"/>
  <c r="E12" i="3"/>
  <c r="E9" i="3"/>
  <c r="E5" i="3"/>
  <c r="B20" i="3"/>
  <c r="B16" i="3"/>
  <c r="B13" i="3"/>
  <c r="B10" i="3"/>
  <c r="B6" i="3"/>
  <c r="B22" i="3" s="1"/>
</calcChain>
</file>

<file path=xl/sharedStrings.xml><?xml version="1.0" encoding="utf-8"?>
<sst xmlns="http://schemas.openxmlformats.org/spreadsheetml/2006/main" count="114" uniqueCount="36">
  <si>
    <t>사원명</t>
  </si>
  <si>
    <t>직위</t>
  </si>
  <si>
    <t>부서명</t>
  </si>
  <si>
    <t>상여비율</t>
  </si>
  <si>
    <t>호봉</t>
  </si>
  <si>
    <t>근속기간</t>
  </si>
  <si>
    <t>기본급
순위</t>
  </si>
  <si>
    <t>지급액</t>
  </si>
  <si>
    <t>김영우</t>
  </si>
  <si>
    <t>부장</t>
  </si>
  <si>
    <t>총무</t>
  </si>
  <si>
    <t>정미영</t>
  </si>
  <si>
    <t>사원</t>
  </si>
  <si>
    <t>황노식</t>
  </si>
  <si>
    <t>과장</t>
  </si>
  <si>
    <t>서비스</t>
  </si>
  <si>
    <t>임미래</t>
  </si>
  <si>
    <t>박지은</t>
  </si>
  <si>
    <t>기획</t>
  </si>
  <si>
    <t>이동현</t>
  </si>
  <si>
    <t>김숙현</t>
  </si>
  <si>
    <t>김은영</t>
  </si>
  <si>
    <t>부장의 최대 호봉</t>
  </si>
  <si>
    <t>기본 지급 상여금 총합계</t>
  </si>
  <si>
    <t>부장들의 평균 근속기간</t>
  </si>
  <si>
    <t>기본상여금</t>
  </si>
  <si>
    <t>기본급
(단위:원)</t>
    <phoneticPr fontId="1" type="noConversion"/>
  </si>
  <si>
    <t>총무 평균</t>
  </si>
  <si>
    <t>서비스 평균</t>
  </si>
  <si>
    <t>기획 평균</t>
  </si>
  <si>
    <t>전체 평균</t>
  </si>
  <si>
    <t>총무 개수</t>
  </si>
  <si>
    <t>서비스 개수</t>
  </si>
  <si>
    <t>기획 개수</t>
  </si>
  <si>
    <t>전체 개수</t>
  </si>
  <si>
    <t>부장 기본급(단위:원)의 전체 평균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</si>
</sst>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&quot;년&quot;"/>
    <numFmt numFmtId="177" formatCode="#0&quot;년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9" fontId="3" fillId="0" borderId="8" xfId="0" applyNumberFormat="1" applyFont="1" applyBorder="1" applyAlignment="1">
      <alignment horizontal="right"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8" xfId="1" applyFont="1" applyBorder="1" applyAlignment="1">
      <alignment horizontal="righ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6" fontId="3" fillId="0" borderId="3" xfId="1" applyNumberFormat="1" applyFont="1" applyBorder="1" applyAlignment="1">
      <alignment horizontal="right" vertical="center"/>
    </xf>
    <xf numFmtId="176" fontId="3" fillId="0" borderId="1" xfId="1" applyNumberFormat="1" applyFont="1" applyBorder="1" applyAlignment="1">
      <alignment horizontal="right" vertical="center"/>
    </xf>
    <xf numFmtId="176" fontId="3" fillId="0" borderId="8" xfId="1" applyNumberFormat="1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41" fontId="3" fillId="0" borderId="19" xfId="1" applyFont="1" applyBorder="1" applyAlignment="1">
      <alignment horizontal="right" vertical="center"/>
    </xf>
    <xf numFmtId="9" fontId="3" fillId="0" borderId="19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1" fontId="3" fillId="0" borderId="0" xfId="1" applyFont="1" applyBorder="1" applyAlignment="1">
      <alignment horizontal="right" vertical="center"/>
    </xf>
    <xf numFmtId="9" fontId="3" fillId="0" borderId="0" xfId="0" applyNumberFormat="1" applyFont="1" applyBorder="1" applyAlignment="1">
      <alignment horizontal="right" vertical="center"/>
    </xf>
    <xf numFmtId="176" fontId="3" fillId="0" borderId="0" xfId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177" fontId="3" fillId="0" borderId="3" xfId="1" applyNumberFormat="1" applyFont="1" applyBorder="1" applyAlignment="1">
      <alignment horizontal="right" vertical="center"/>
    </xf>
    <xf numFmtId="177" fontId="3" fillId="0" borderId="1" xfId="1" applyNumberFormat="1" applyFont="1" applyBorder="1" applyAlignment="1">
      <alignment horizontal="right" vertical="center"/>
    </xf>
    <xf numFmtId="177" fontId="3" fillId="0" borderId="8" xfId="1" applyNumberFormat="1" applyFont="1" applyBorder="1" applyAlignment="1">
      <alignment horizontal="right" vertical="center"/>
    </xf>
    <xf numFmtId="177" fontId="3" fillId="0" borderId="19" xfId="1" applyNumberFormat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3">
    <dxf>
      <font>
        <b val="0"/>
        <i/>
        <color rgb="FF00B050"/>
      </font>
    </dxf>
    <dxf>
      <font>
        <b val="0"/>
        <i/>
        <color rgb="FF00B050"/>
      </font>
    </dxf>
    <dxf>
      <font>
        <b val="0"/>
        <i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궁서" panose="02030600000101010101" pitchFamily="18" charset="-127"/>
                <a:ea typeface="궁서" panose="02030600000101010101" pitchFamily="18" charset="-127"/>
                <a:cs typeface="+mn-cs"/>
              </a:defRPr>
            </a:pPr>
            <a:r>
              <a:rPr lang="ko-KR" altLang="en-US" sz="2000" b="1">
                <a:latin typeface="궁서" panose="02030600000101010101" pitchFamily="18" charset="-127"/>
                <a:ea typeface="궁서" panose="02030600000101010101" pitchFamily="18" charset="-127"/>
              </a:rPr>
              <a:t>총무</a:t>
            </a:r>
            <a:r>
              <a:rPr lang="en-US" altLang="ko-KR" sz="2000" b="1">
                <a:latin typeface="궁서" panose="02030600000101010101" pitchFamily="18" charset="-127"/>
                <a:ea typeface="궁서" panose="02030600000101010101" pitchFamily="18" charset="-127"/>
              </a:rPr>
              <a:t>/</a:t>
            </a:r>
            <a:r>
              <a:rPr lang="ko-KR" altLang="en-US" sz="2000" b="1">
                <a:latin typeface="궁서" panose="02030600000101010101" pitchFamily="18" charset="-127"/>
                <a:ea typeface="궁서" panose="02030600000101010101" pitchFamily="18" charset="-127"/>
              </a:rPr>
              <a:t>기획 부서의 기본급과 근속기간 비교</a:t>
            </a:r>
            <a:endParaRPr lang="ko-KR" sz="2000" b="1">
              <a:latin typeface="궁서" panose="02030600000101010101" pitchFamily="18" charset="-127"/>
              <a:ea typeface="궁서" panose="02030600000101010101" pitchFamily="18" charset="-127"/>
            </a:endParaRPr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궁서" panose="02030600000101010101" pitchFamily="18" charset="-127"/>
              <a:ea typeface="궁서" panose="02030600000101010101" pitchFamily="18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기본급(단위:원)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87C-4692-894F-EEBB3CCAC4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(제1작업!$B$5,제1작업!$B$6,제1작업!$B$9,제1작업!$B$11,제1작업!$B$12)</c:f>
              <c:strCache>
                <c:ptCount val="5"/>
                <c:pt idx="0">
                  <c:v>김영우</c:v>
                </c:pt>
                <c:pt idx="1">
                  <c:v>정미영</c:v>
                </c:pt>
                <c:pt idx="2">
                  <c:v>박지은</c:v>
                </c:pt>
                <c:pt idx="3">
                  <c:v>김숙현</c:v>
                </c:pt>
                <c:pt idx="4">
                  <c:v>김은영</c:v>
                </c:pt>
              </c:strCache>
            </c:strRef>
          </c:cat>
          <c:val>
            <c:numRef>
              <c:f>(제1작업!$E$5,제1작업!$E$6,제1작업!$E$9,제1작업!$E$11,제1작업!$E$12)</c:f>
              <c:numCache>
                <c:formatCode>_(* #,##0_);_(* \(#,##0\);_(* "-"_);_(@_)</c:formatCode>
                <c:ptCount val="5"/>
                <c:pt idx="0">
                  <c:v>3500000</c:v>
                </c:pt>
                <c:pt idx="1">
                  <c:v>1600000</c:v>
                </c:pt>
                <c:pt idx="2">
                  <c:v>2700000</c:v>
                </c:pt>
                <c:pt idx="3">
                  <c:v>2300000</c:v>
                </c:pt>
                <c:pt idx="4">
                  <c:v>3600000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C-4692-894F-EEBB3CCA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426189952"/>
        <c:axId val="1365666320"/>
      </c:barChart>
      <c:lineChart>
        <c:grouping val="standar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근속기간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(제1작업!$B$5,제1작업!$B$6,제1작업!$B$9,제1작업!$B$11,제1작업!$B$12)</c:f>
              <c:strCache>
                <c:ptCount val="5"/>
                <c:pt idx="0">
                  <c:v>김영우</c:v>
                </c:pt>
                <c:pt idx="1">
                  <c:v>정미영</c:v>
                </c:pt>
                <c:pt idx="2">
                  <c:v>박지은</c:v>
                </c:pt>
                <c:pt idx="3">
                  <c:v>김숙현</c:v>
                </c:pt>
                <c:pt idx="4">
                  <c:v>김은영</c:v>
                </c:pt>
              </c:strCache>
            </c:strRef>
          </c:cat>
          <c:val>
            <c:numRef>
              <c:f>(제1작업!$H$5,제1작업!$H$6,제1작업!$H$9,제1작업!$H$11,제1작업!$H$12)</c:f>
              <c:numCache>
                <c:formatCode>#0"년"</c:formatCode>
                <c:ptCount val="5"/>
                <c:pt idx="0">
                  <c:v>22</c:v>
                </c:pt>
                <c:pt idx="1">
                  <c:v>5</c:v>
                </c:pt>
                <c:pt idx="2">
                  <c:v>16</c:v>
                </c:pt>
                <c:pt idx="3">
                  <c:v>12</c:v>
                </c:pt>
                <c:pt idx="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7C-4692-894F-EEBB3CCA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6033824"/>
        <c:axId val="1426191200"/>
      </c:lineChart>
      <c:valAx>
        <c:axId val="13656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426189952"/>
        <c:crossBetween val="between"/>
        <c:majorUnit val="1000000"/>
      </c:valAx>
      <c:catAx>
        <c:axId val="142618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365666320"/>
        <c:auto val="1"/>
        <c:lblAlgn val="ctr"/>
        <c:lblOffset val="100"/>
        <c:noMultiLvlLbl val="0"/>
      </c:catAx>
      <c:valAx>
        <c:axId val="1426191200"/>
        <c:scaling>
          <c:orientation val="minMax"/>
        </c:scaling>
        <c:delete val="0"/>
        <c:axPos val="r"/>
        <c:numFmt formatCode="#,##0_);[Red]\(#,##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296033824"/>
        <c:crosses val="max"/>
        <c:crossBetween val="between"/>
      </c:valAx>
      <c:catAx>
        <c:axId val="1296033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6191200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57150</xdr:rowOff>
    </xdr:from>
    <xdr:to>
      <xdr:col>6</xdr:col>
      <xdr:colOff>590550</xdr:colOff>
      <xdr:row>2</xdr:row>
      <xdr:rowOff>180975</xdr:rowOff>
    </xdr:to>
    <xdr:sp macro="" textlink="">
      <xdr:nvSpPr>
        <xdr:cNvPr id="2" name="갈매기형 수장 1"/>
        <xdr:cNvSpPr/>
      </xdr:nvSpPr>
      <xdr:spPr>
        <a:xfrm>
          <a:off x="142875" y="57150"/>
          <a:ext cx="5076825" cy="752475"/>
        </a:xfrm>
        <a:prstGeom prst="chevron">
          <a:avLst/>
        </a:prstGeom>
        <a:solidFill>
          <a:srgbClr val="FFC000"/>
        </a:solid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2020</a:t>
          </a:r>
          <a:r>
            <a:rPr lang="ko-KR" altLang="en-US" sz="2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년 상여금 지급 현황</a:t>
          </a:r>
        </a:p>
      </xdr:txBody>
    </xdr:sp>
    <xdr:clientData/>
  </xdr:twoCellAnchor>
  <xdr:twoCellAnchor editAs="oneCell">
    <xdr:from>
      <xdr:col>7</xdr:col>
      <xdr:colOff>9525</xdr:colOff>
      <xdr:row>0</xdr:row>
      <xdr:rowOff>95250</xdr:rowOff>
    </xdr:from>
    <xdr:to>
      <xdr:col>10</xdr:col>
      <xdr:colOff>0</xdr:colOff>
      <xdr:row>2</xdr:row>
      <xdr:rowOff>257175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95250"/>
          <a:ext cx="263842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0.27936</cdr:x>
      <cdr:y>0.32477</cdr:y>
    </cdr:from>
    <cdr:to>
      <cdr:x>0.42953</cdr:x>
      <cdr:y>0.45571</cdr:y>
    </cdr:to>
    <cdr:sp macro="" textlink="">
      <cdr:nvSpPr>
        <cdr:cNvPr id="2" name="구름 모양 설명선 1"/>
        <cdr:cNvSpPr/>
      </cdr:nvSpPr>
      <cdr:spPr>
        <a:xfrm xmlns:a="http://schemas.openxmlformats.org/drawingml/2006/main">
          <a:off x="2599858" y="1975264"/>
          <a:ext cx="1397520" cy="796354"/>
        </a:xfrm>
        <a:prstGeom xmlns:a="http://schemas.openxmlformats.org/drawingml/2006/main" prst="cloudCallout">
          <a:avLst>
            <a:gd name="adj1" fmla="val 3557"/>
            <a:gd name="adj2" fmla="val 104656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</a:rPr>
            <a:t>최저 기본급</a:t>
          </a:r>
          <a:endParaRPr lang="ko-KR">
            <a:solidFill>
              <a:schemeClr val="tx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G18" sqref="G18"/>
    </sheetView>
  </sheetViews>
  <sheetFormatPr defaultRowHeight="13.5" x14ac:dyDescent="0.3"/>
  <cols>
    <col min="1" max="1" width="1.625" style="1" customWidth="1"/>
    <col min="2" max="4" width="10.625" style="1" customWidth="1"/>
    <col min="5" max="5" width="16.625" style="1" customWidth="1"/>
    <col min="6" max="9" width="10.625" style="1" customWidth="1"/>
    <col min="10" max="10" width="13.5" style="1" customWidth="1"/>
    <col min="11" max="16384" width="9" style="1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27" t="s">
        <v>0</v>
      </c>
      <c r="C4" s="28" t="s">
        <v>1</v>
      </c>
      <c r="D4" s="28" t="s">
        <v>2</v>
      </c>
      <c r="E4" s="29" t="s">
        <v>26</v>
      </c>
      <c r="F4" s="28" t="s">
        <v>3</v>
      </c>
      <c r="G4" s="28" t="s">
        <v>4</v>
      </c>
      <c r="H4" s="28" t="s">
        <v>5</v>
      </c>
      <c r="I4" s="28" t="s">
        <v>6</v>
      </c>
      <c r="J4" s="30" t="s">
        <v>7</v>
      </c>
    </row>
    <row r="5" spans="2:10" ht="21.95" customHeight="1" x14ac:dyDescent="0.3">
      <c r="B5" s="6" t="s">
        <v>8</v>
      </c>
      <c r="C5" s="7" t="s">
        <v>9</v>
      </c>
      <c r="D5" s="7" t="s">
        <v>10</v>
      </c>
      <c r="E5" s="24">
        <v>3500000</v>
      </c>
      <c r="F5" s="21">
        <v>0.5</v>
      </c>
      <c r="G5" s="24">
        <v>29</v>
      </c>
      <c r="H5" s="45">
        <v>22</v>
      </c>
      <c r="I5" s="7">
        <f>IF(_xlfn.RANK.EQ(E5,기본급,0)&lt;=3,_xlfn.RANK.EQ(E5,기본급,0),"")</f>
        <v>3</v>
      </c>
      <c r="J5" s="8">
        <f>ROUND(E5+E5*F5+G5*10000+H5*5000,-5)</f>
        <v>5700000</v>
      </c>
    </row>
    <row r="6" spans="2:10" ht="21.95" customHeight="1" x14ac:dyDescent="0.3">
      <c r="B6" s="9" t="s">
        <v>11</v>
      </c>
      <c r="C6" s="10" t="s">
        <v>12</v>
      </c>
      <c r="D6" s="10" t="s">
        <v>10</v>
      </c>
      <c r="E6" s="25">
        <v>1600000</v>
      </c>
      <c r="F6" s="22">
        <v>0.9</v>
      </c>
      <c r="G6" s="25">
        <v>10</v>
      </c>
      <c r="H6" s="46">
        <v>5</v>
      </c>
      <c r="I6" s="10" t="str">
        <f>IF(_xlfn.RANK.EQ(E6,기본급,0)&lt;=3,_xlfn.RANK.EQ(E6,기본급,0),"")</f>
        <v/>
      </c>
      <c r="J6" s="11">
        <f t="shared" ref="J6:J12" si="0">ROUND(E6+E6*F6+G6*10000+H6*5000,-5)</f>
        <v>3200000</v>
      </c>
    </row>
    <row r="7" spans="2:10" ht="21.95" customHeight="1" x14ac:dyDescent="0.3">
      <c r="B7" s="9" t="s">
        <v>13</v>
      </c>
      <c r="C7" s="10" t="s">
        <v>14</v>
      </c>
      <c r="D7" s="10" t="s">
        <v>15</v>
      </c>
      <c r="E7" s="25">
        <v>3000000</v>
      </c>
      <c r="F7" s="22">
        <v>0.8</v>
      </c>
      <c r="G7" s="25">
        <v>25</v>
      </c>
      <c r="H7" s="46">
        <v>18</v>
      </c>
      <c r="I7" s="10" t="str">
        <f>IF(_xlfn.RANK.EQ(E7,기본급,0)&lt;=3,_xlfn.RANK.EQ(E7,기본급,0),"")</f>
        <v/>
      </c>
      <c r="J7" s="11">
        <f t="shared" si="0"/>
        <v>5700000</v>
      </c>
    </row>
    <row r="8" spans="2:10" ht="21.95" customHeight="1" x14ac:dyDescent="0.3">
      <c r="B8" s="9" t="s">
        <v>16</v>
      </c>
      <c r="C8" s="10" t="s">
        <v>12</v>
      </c>
      <c r="D8" s="10" t="s">
        <v>15</v>
      </c>
      <c r="E8" s="25">
        <v>1800000</v>
      </c>
      <c r="F8" s="22">
        <v>0.9</v>
      </c>
      <c r="G8" s="25">
        <v>11</v>
      </c>
      <c r="H8" s="46">
        <v>6</v>
      </c>
      <c r="I8" s="10" t="str">
        <f>IF(_xlfn.RANK.EQ(E8,기본급,0)&lt;=3,_xlfn.RANK.EQ(E8,기본급,0),"")</f>
        <v/>
      </c>
      <c r="J8" s="11">
        <f t="shared" si="0"/>
        <v>3600000</v>
      </c>
    </row>
    <row r="9" spans="2:10" ht="21.95" customHeight="1" x14ac:dyDescent="0.3">
      <c r="B9" s="9" t="s">
        <v>17</v>
      </c>
      <c r="C9" s="10" t="s">
        <v>14</v>
      </c>
      <c r="D9" s="10" t="s">
        <v>18</v>
      </c>
      <c r="E9" s="25">
        <v>2700000</v>
      </c>
      <c r="F9" s="22">
        <v>0.8</v>
      </c>
      <c r="G9" s="25">
        <v>23</v>
      </c>
      <c r="H9" s="46">
        <v>16</v>
      </c>
      <c r="I9" s="10" t="str">
        <f>IF(_xlfn.RANK.EQ(E9,기본급,0)&lt;=3,_xlfn.RANK.EQ(E9,기본급,0),"")</f>
        <v/>
      </c>
      <c r="J9" s="11">
        <f t="shared" si="0"/>
        <v>5200000</v>
      </c>
    </row>
    <row r="10" spans="2:10" ht="21.95" customHeight="1" x14ac:dyDescent="0.3">
      <c r="B10" s="9" t="s">
        <v>19</v>
      </c>
      <c r="C10" s="10" t="s">
        <v>9</v>
      </c>
      <c r="D10" s="10" t="s">
        <v>15</v>
      </c>
      <c r="E10" s="25">
        <v>4000000</v>
      </c>
      <c r="F10" s="22">
        <v>0.5</v>
      </c>
      <c r="G10" s="25">
        <v>31</v>
      </c>
      <c r="H10" s="46">
        <v>26</v>
      </c>
      <c r="I10" s="10">
        <f>IF(_xlfn.RANK.EQ(E10,기본급,0)&lt;=3,_xlfn.RANK.EQ(E10,기본급,0),"")</f>
        <v>1</v>
      </c>
      <c r="J10" s="11">
        <f t="shared" si="0"/>
        <v>6400000</v>
      </c>
    </row>
    <row r="11" spans="2:10" ht="21.95" customHeight="1" x14ac:dyDescent="0.3">
      <c r="B11" s="9" t="s">
        <v>20</v>
      </c>
      <c r="C11" s="10" t="s">
        <v>12</v>
      </c>
      <c r="D11" s="10" t="s">
        <v>18</v>
      </c>
      <c r="E11" s="25">
        <v>2300000</v>
      </c>
      <c r="F11" s="22">
        <v>0.9</v>
      </c>
      <c r="G11" s="25">
        <v>16</v>
      </c>
      <c r="H11" s="46">
        <v>12</v>
      </c>
      <c r="I11" s="10" t="str">
        <f>IF(_xlfn.RANK.EQ(E11,기본급,0)&lt;=3,_xlfn.RANK.EQ(E11,기본급,0),"")</f>
        <v/>
      </c>
      <c r="J11" s="11">
        <f t="shared" si="0"/>
        <v>4600000</v>
      </c>
    </row>
    <row r="12" spans="2:10" ht="21.95" customHeight="1" thickBot="1" x14ac:dyDescent="0.35">
      <c r="B12" s="18" t="s">
        <v>21</v>
      </c>
      <c r="C12" s="12" t="s">
        <v>9</v>
      </c>
      <c r="D12" s="12" t="s">
        <v>18</v>
      </c>
      <c r="E12" s="26">
        <v>3600000</v>
      </c>
      <c r="F12" s="23">
        <v>0.5</v>
      </c>
      <c r="G12" s="26">
        <v>29</v>
      </c>
      <c r="H12" s="47">
        <v>23</v>
      </c>
      <c r="I12" s="12">
        <f>IF(_xlfn.RANK.EQ(E12,기본급,0)&lt;=3,_xlfn.RANK.EQ(E12,기본급,0),"")</f>
        <v>2</v>
      </c>
      <c r="J12" s="13">
        <f t="shared" si="0"/>
        <v>5800000</v>
      </c>
    </row>
    <row r="13" spans="2:10" ht="21.95" customHeight="1" x14ac:dyDescent="0.3">
      <c r="B13" s="14" t="s">
        <v>22</v>
      </c>
      <c r="C13" s="15"/>
      <c r="D13" s="15"/>
      <c r="E13" s="16">
        <f>DMAX(B4:H12,G4,C4:C5)</f>
        <v>31</v>
      </c>
      <c r="F13" s="19"/>
      <c r="G13" s="15" t="s">
        <v>23</v>
      </c>
      <c r="H13" s="15"/>
      <c r="I13" s="15"/>
      <c r="J13" s="17">
        <f>SUMPRODUCT(기본급,F5:F12)</f>
        <v>15240000</v>
      </c>
    </row>
    <row r="14" spans="2:10" ht="21.95" customHeight="1" thickBot="1" x14ac:dyDescent="0.35">
      <c r="B14" s="4" t="s">
        <v>24</v>
      </c>
      <c r="C14" s="5"/>
      <c r="D14" s="5"/>
      <c r="E14" s="12" t="str">
        <f>INT(SUMIF(C5:C12,C5,H5:H12)/COUNTIF(C5:C12,C5))&amp;"년"</f>
        <v>23년</v>
      </c>
      <c r="F14" s="20"/>
      <c r="G14" s="31" t="s">
        <v>0</v>
      </c>
      <c r="H14" s="12" t="s">
        <v>8</v>
      </c>
      <c r="I14" s="31" t="s">
        <v>25</v>
      </c>
      <c r="J14" s="13">
        <f>VLOOKUP(H14,B5:H12,4,FALSE)*VLOOKUP(H14,B5:H12,5,FALSE)</f>
        <v>1750000</v>
      </c>
    </row>
  </sheetData>
  <mergeCells count="4">
    <mergeCell ref="B13:D13"/>
    <mergeCell ref="F13:F14"/>
    <mergeCell ref="B14:D14"/>
    <mergeCell ref="G13:I13"/>
  </mergeCells>
  <phoneticPr fontId="1" type="noConversion"/>
  <conditionalFormatting sqref="B5:J12">
    <cfRule type="expression" dxfId="2" priority="1">
      <formula>$E5&gt;=3000000</formula>
    </cfRule>
  </conditionalFormatting>
  <dataValidations count="1">
    <dataValidation type="list" allowBlank="1" showInputMessage="1" showErrorMessage="1" sqref="H14">
      <formula1>$B$5:$B$12</formula1>
    </dataValidation>
  </dataValidations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workbookViewId="0">
      <selection activeCell="H11" sqref="H11"/>
    </sheetView>
  </sheetViews>
  <sheetFormatPr defaultColWidth="10.625" defaultRowHeight="20.100000000000001" customHeight="1" x14ac:dyDescent="0.3"/>
  <cols>
    <col min="1" max="1" width="1.625" style="1" customWidth="1"/>
    <col min="2" max="4" width="10.625" style="1"/>
    <col min="5" max="5" width="15.625" style="1" customWidth="1"/>
    <col min="6" max="16384" width="10.625" style="1"/>
  </cols>
  <sheetData>
    <row r="1" spans="2:8" ht="20.100000000000001" customHeight="1" thickBot="1" x14ac:dyDescent="0.35"/>
    <row r="2" spans="2:8" ht="30.95" customHeight="1" thickBot="1" x14ac:dyDescent="0.35">
      <c r="B2" s="27" t="s">
        <v>0</v>
      </c>
      <c r="C2" s="28" t="s">
        <v>1</v>
      </c>
      <c r="D2" s="28" t="s">
        <v>2</v>
      </c>
      <c r="E2" s="29" t="s">
        <v>26</v>
      </c>
      <c r="F2" s="28" t="s">
        <v>3</v>
      </c>
      <c r="G2" s="28" t="s">
        <v>4</v>
      </c>
      <c r="H2" s="28" t="s">
        <v>5</v>
      </c>
    </row>
    <row r="3" spans="2:8" ht="20.100000000000001" customHeight="1" x14ac:dyDescent="0.3">
      <c r="B3" s="6" t="s">
        <v>8</v>
      </c>
      <c r="C3" s="7" t="s">
        <v>9</v>
      </c>
      <c r="D3" s="7" t="s">
        <v>10</v>
      </c>
      <c r="E3" s="24">
        <v>3500000</v>
      </c>
      <c r="F3" s="21">
        <v>0.5</v>
      </c>
      <c r="G3" s="24">
        <v>29</v>
      </c>
      <c r="H3" s="45">
        <v>22</v>
      </c>
    </row>
    <row r="4" spans="2:8" ht="20.100000000000001" customHeight="1" x14ac:dyDescent="0.3">
      <c r="B4" s="9" t="s">
        <v>11</v>
      </c>
      <c r="C4" s="10" t="s">
        <v>12</v>
      </c>
      <c r="D4" s="10" t="s">
        <v>10</v>
      </c>
      <c r="E4" s="25">
        <v>1600000</v>
      </c>
      <c r="F4" s="22">
        <v>0.9</v>
      </c>
      <c r="G4" s="25">
        <v>10</v>
      </c>
      <c r="H4" s="46">
        <v>5</v>
      </c>
    </row>
    <row r="5" spans="2:8" ht="20.100000000000001" customHeight="1" x14ac:dyDescent="0.3">
      <c r="B5" s="9" t="s">
        <v>13</v>
      </c>
      <c r="C5" s="10" t="s">
        <v>14</v>
      </c>
      <c r="D5" s="10" t="s">
        <v>15</v>
      </c>
      <c r="E5" s="25">
        <v>3000000</v>
      </c>
      <c r="F5" s="22">
        <v>0.8</v>
      </c>
      <c r="G5" s="25">
        <v>25</v>
      </c>
      <c r="H5" s="46">
        <v>18</v>
      </c>
    </row>
    <row r="6" spans="2:8" ht="20.100000000000001" customHeight="1" x14ac:dyDescent="0.3">
      <c r="B6" s="9" t="s">
        <v>16</v>
      </c>
      <c r="C6" s="10" t="s">
        <v>12</v>
      </c>
      <c r="D6" s="10" t="s">
        <v>15</v>
      </c>
      <c r="E6" s="25">
        <v>1800000</v>
      </c>
      <c r="F6" s="22">
        <v>0.9</v>
      </c>
      <c r="G6" s="25">
        <v>11</v>
      </c>
      <c r="H6" s="46">
        <v>6</v>
      </c>
    </row>
    <row r="7" spans="2:8" ht="20.100000000000001" customHeight="1" x14ac:dyDescent="0.3">
      <c r="B7" s="9" t="s">
        <v>17</v>
      </c>
      <c r="C7" s="10" t="s">
        <v>14</v>
      </c>
      <c r="D7" s="10" t="s">
        <v>18</v>
      </c>
      <c r="E7" s="25">
        <v>2700000</v>
      </c>
      <c r="F7" s="22">
        <v>0.8</v>
      </c>
      <c r="G7" s="25">
        <v>23</v>
      </c>
      <c r="H7" s="46">
        <v>16</v>
      </c>
    </row>
    <row r="8" spans="2:8" ht="20.100000000000001" customHeight="1" x14ac:dyDescent="0.3">
      <c r="B8" s="9" t="s">
        <v>19</v>
      </c>
      <c r="C8" s="10" t="s">
        <v>9</v>
      </c>
      <c r="D8" s="10" t="s">
        <v>15</v>
      </c>
      <c r="E8" s="25">
        <v>4000000</v>
      </c>
      <c r="F8" s="22">
        <v>0.5</v>
      </c>
      <c r="G8" s="25">
        <v>31</v>
      </c>
      <c r="H8" s="46">
        <v>26</v>
      </c>
    </row>
    <row r="9" spans="2:8" ht="20.100000000000001" customHeight="1" x14ac:dyDescent="0.3">
      <c r="B9" s="9" t="s">
        <v>20</v>
      </c>
      <c r="C9" s="10" t="s">
        <v>12</v>
      </c>
      <c r="D9" s="10" t="s">
        <v>18</v>
      </c>
      <c r="E9" s="25">
        <v>2300000</v>
      </c>
      <c r="F9" s="22">
        <v>0.9</v>
      </c>
      <c r="G9" s="25">
        <v>16</v>
      </c>
      <c r="H9" s="46">
        <v>12</v>
      </c>
    </row>
    <row r="10" spans="2:8" ht="20.100000000000001" customHeight="1" x14ac:dyDescent="0.3">
      <c r="B10" s="35" t="s">
        <v>21</v>
      </c>
      <c r="C10" s="36" t="s">
        <v>9</v>
      </c>
      <c r="D10" s="36" t="s">
        <v>18</v>
      </c>
      <c r="E10" s="37">
        <v>3600000</v>
      </c>
      <c r="F10" s="38">
        <v>0.5</v>
      </c>
      <c r="G10" s="37">
        <v>29</v>
      </c>
      <c r="H10" s="48">
        <v>23</v>
      </c>
    </row>
    <row r="11" spans="2:8" ht="20.100000000000001" customHeight="1" x14ac:dyDescent="0.3">
      <c r="B11" s="3" t="s">
        <v>35</v>
      </c>
      <c r="C11" s="3"/>
      <c r="D11" s="3"/>
      <c r="E11" s="3"/>
      <c r="F11" s="3"/>
      <c r="G11" s="3"/>
      <c r="H11" s="2"/>
    </row>
  </sheetData>
  <mergeCells count="1">
    <mergeCell ref="B11:G11"/>
  </mergeCells>
  <phoneticPr fontId="1" type="noConversion"/>
  <conditionalFormatting sqref="B3:H10">
    <cfRule type="expression" dxfId="0" priority="1">
      <formula>$E3&gt;=3000000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I20" sqref="I20"/>
    </sheetView>
  </sheetViews>
  <sheetFormatPr defaultColWidth="10.625" defaultRowHeight="20.100000000000001" customHeight="1" x14ac:dyDescent="0.3"/>
  <cols>
    <col min="1" max="1" width="1.625" customWidth="1"/>
    <col min="5" max="5" width="15.625" customWidth="1"/>
  </cols>
  <sheetData>
    <row r="1" spans="2:8" ht="20.100000000000001" customHeight="1" thickBot="1" x14ac:dyDescent="0.35"/>
    <row r="2" spans="2:8" ht="20.100000000000001" customHeight="1" thickBot="1" x14ac:dyDescent="0.35">
      <c r="B2" s="27" t="s">
        <v>0</v>
      </c>
      <c r="C2" s="28" t="s">
        <v>1</v>
      </c>
      <c r="D2" s="28" t="s">
        <v>2</v>
      </c>
      <c r="E2" s="29" t="s">
        <v>26</v>
      </c>
      <c r="F2" s="28" t="s">
        <v>3</v>
      </c>
      <c r="G2" s="28" t="s">
        <v>4</v>
      </c>
      <c r="H2" s="28" t="s">
        <v>5</v>
      </c>
    </row>
    <row r="3" spans="2:8" ht="20.100000000000001" customHeight="1" x14ac:dyDescent="0.3">
      <c r="B3" s="6" t="s">
        <v>8</v>
      </c>
      <c r="C3" s="7" t="s">
        <v>9</v>
      </c>
      <c r="D3" s="7" t="s">
        <v>10</v>
      </c>
      <c r="E3" s="24">
        <v>3500000</v>
      </c>
      <c r="F3" s="21">
        <v>0.5</v>
      </c>
      <c r="G3" s="24">
        <v>29</v>
      </c>
      <c r="H3" s="32">
        <v>22</v>
      </c>
    </row>
    <row r="4" spans="2:8" ht="20.100000000000001" customHeight="1" x14ac:dyDescent="0.3">
      <c r="B4" s="9" t="s">
        <v>11</v>
      </c>
      <c r="C4" s="10" t="s">
        <v>12</v>
      </c>
      <c r="D4" s="10" t="s">
        <v>10</v>
      </c>
      <c r="E4" s="25">
        <v>1600000</v>
      </c>
      <c r="F4" s="22">
        <v>0.9</v>
      </c>
      <c r="G4" s="25">
        <v>10</v>
      </c>
      <c r="H4" s="33">
        <v>5</v>
      </c>
    </row>
    <row r="5" spans="2:8" ht="20.100000000000001" customHeight="1" x14ac:dyDescent="0.3">
      <c r="B5" s="9"/>
      <c r="C5" s="10"/>
      <c r="D5" s="39" t="s">
        <v>27</v>
      </c>
      <c r="E5" s="25">
        <f>SUBTOTAL(1,E3:E4)</f>
        <v>2550000</v>
      </c>
      <c r="F5" s="22"/>
      <c r="G5" s="25"/>
      <c r="H5" s="33"/>
    </row>
    <row r="6" spans="2:8" ht="20.100000000000001" customHeight="1" x14ac:dyDescent="0.3">
      <c r="B6" s="9">
        <f>SUBTOTAL(3,B3:B4)</f>
        <v>2</v>
      </c>
      <c r="C6" s="10"/>
      <c r="D6" s="39" t="s">
        <v>31</v>
      </c>
      <c r="E6" s="25"/>
      <c r="F6" s="22"/>
      <c r="G6" s="25"/>
      <c r="H6" s="33"/>
    </row>
    <row r="7" spans="2:8" ht="20.100000000000001" customHeight="1" x14ac:dyDescent="0.3">
      <c r="B7" s="9" t="s">
        <v>13</v>
      </c>
      <c r="C7" s="10" t="s">
        <v>14</v>
      </c>
      <c r="D7" s="10" t="s">
        <v>15</v>
      </c>
      <c r="E7" s="25">
        <v>3000000</v>
      </c>
      <c r="F7" s="22">
        <v>0.8</v>
      </c>
      <c r="G7" s="25">
        <v>25</v>
      </c>
      <c r="H7" s="33">
        <v>18</v>
      </c>
    </row>
    <row r="8" spans="2:8" ht="20.100000000000001" customHeight="1" x14ac:dyDescent="0.3">
      <c r="B8" s="9" t="s">
        <v>16</v>
      </c>
      <c r="C8" s="10" t="s">
        <v>12</v>
      </c>
      <c r="D8" s="10" t="s">
        <v>15</v>
      </c>
      <c r="E8" s="25">
        <v>1800000</v>
      </c>
      <c r="F8" s="22">
        <v>0.9</v>
      </c>
      <c r="G8" s="25">
        <v>11</v>
      </c>
      <c r="H8" s="33">
        <v>6</v>
      </c>
    </row>
    <row r="9" spans="2:8" ht="20.100000000000001" customHeight="1" x14ac:dyDescent="0.3">
      <c r="B9" s="9"/>
      <c r="C9" s="10"/>
      <c r="D9" s="39" t="s">
        <v>28</v>
      </c>
      <c r="E9" s="25">
        <f>SUBTOTAL(1,E7:E8)</f>
        <v>2400000</v>
      </c>
      <c r="F9" s="22"/>
      <c r="G9" s="25"/>
      <c r="H9" s="33"/>
    </row>
    <row r="10" spans="2:8" ht="20.100000000000001" customHeight="1" x14ac:dyDescent="0.3">
      <c r="B10" s="9">
        <f>SUBTOTAL(3,B7:B8)</f>
        <v>2</v>
      </c>
      <c r="C10" s="10"/>
      <c r="D10" s="39" t="s">
        <v>32</v>
      </c>
      <c r="E10" s="25"/>
      <c r="F10" s="22"/>
      <c r="G10" s="25"/>
      <c r="H10" s="33"/>
    </row>
    <row r="11" spans="2:8" ht="20.100000000000001" customHeight="1" x14ac:dyDescent="0.3">
      <c r="B11" s="9" t="s">
        <v>17</v>
      </c>
      <c r="C11" s="10" t="s">
        <v>14</v>
      </c>
      <c r="D11" s="10" t="s">
        <v>18</v>
      </c>
      <c r="E11" s="25">
        <v>2700000</v>
      </c>
      <c r="F11" s="22">
        <v>0.8</v>
      </c>
      <c r="G11" s="25">
        <v>23</v>
      </c>
      <c r="H11" s="33">
        <v>16</v>
      </c>
    </row>
    <row r="12" spans="2:8" ht="20.100000000000001" customHeight="1" x14ac:dyDescent="0.3">
      <c r="B12" s="9"/>
      <c r="C12" s="10"/>
      <c r="D12" s="39" t="s">
        <v>29</v>
      </c>
      <c r="E12" s="25">
        <f>SUBTOTAL(1,E11:E11)</f>
        <v>2700000</v>
      </c>
      <c r="F12" s="22"/>
      <c r="G12" s="25"/>
      <c r="H12" s="33"/>
    </row>
    <row r="13" spans="2:8" ht="20.100000000000001" customHeight="1" x14ac:dyDescent="0.3">
      <c r="B13" s="9">
        <f>SUBTOTAL(3,B11:B11)</f>
        <v>1</v>
      </c>
      <c r="C13" s="10"/>
      <c r="D13" s="39" t="s">
        <v>33</v>
      </c>
      <c r="E13" s="25"/>
      <c r="F13" s="22"/>
      <c r="G13" s="25"/>
      <c r="H13" s="33"/>
    </row>
    <row r="14" spans="2:8" ht="20.100000000000001" customHeight="1" x14ac:dyDescent="0.3">
      <c r="B14" s="9" t="s">
        <v>19</v>
      </c>
      <c r="C14" s="10" t="s">
        <v>9</v>
      </c>
      <c r="D14" s="10" t="s">
        <v>15</v>
      </c>
      <c r="E14" s="25">
        <v>4000000</v>
      </c>
      <c r="F14" s="22">
        <v>0.5</v>
      </c>
      <c r="G14" s="25">
        <v>31</v>
      </c>
      <c r="H14" s="33">
        <v>26</v>
      </c>
    </row>
    <row r="15" spans="2:8" ht="20.100000000000001" customHeight="1" x14ac:dyDescent="0.3">
      <c r="B15" s="9"/>
      <c r="C15" s="10"/>
      <c r="D15" s="39" t="s">
        <v>28</v>
      </c>
      <c r="E15" s="25">
        <f>SUBTOTAL(1,E14:E14)</f>
        <v>4000000</v>
      </c>
      <c r="F15" s="22"/>
      <c r="G15" s="25"/>
      <c r="H15" s="33"/>
    </row>
    <row r="16" spans="2:8" ht="20.100000000000001" customHeight="1" x14ac:dyDescent="0.3">
      <c r="B16" s="9">
        <f>SUBTOTAL(3,B14:B14)</f>
        <v>1</v>
      </c>
      <c r="C16" s="10"/>
      <c r="D16" s="39" t="s">
        <v>32</v>
      </c>
      <c r="E16" s="25"/>
      <c r="F16" s="22"/>
      <c r="G16" s="25"/>
      <c r="H16" s="33"/>
    </row>
    <row r="17" spans="2:8" ht="20.100000000000001" customHeight="1" x14ac:dyDescent="0.3">
      <c r="B17" s="9" t="s">
        <v>20</v>
      </c>
      <c r="C17" s="10" t="s">
        <v>12</v>
      </c>
      <c r="D17" s="10" t="s">
        <v>18</v>
      </c>
      <c r="E17" s="25">
        <v>2300000</v>
      </c>
      <c r="F17" s="22">
        <v>0.9</v>
      </c>
      <c r="G17" s="25">
        <v>16</v>
      </c>
      <c r="H17" s="33">
        <v>12</v>
      </c>
    </row>
    <row r="18" spans="2:8" ht="20.100000000000001" customHeight="1" thickBot="1" x14ac:dyDescent="0.35">
      <c r="B18" s="18" t="s">
        <v>21</v>
      </c>
      <c r="C18" s="12" t="s">
        <v>9</v>
      </c>
      <c r="D18" s="12" t="s">
        <v>18</v>
      </c>
      <c r="E18" s="26">
        <v>3600000</v>
      </c>
      <c r="F18" s="23">
        <v>0.5</v>
      </c>
      <c r="G18" s="26">
        <v>29</v>
      </c>
      <c r="H18" s="34">
        <v>23</v>
      </c>
    </row>
    <row r="19" spans="2:8" ht="20.100000000000001" customHeight="1" x14ac:dyDescent="0.3">
      <c r="B19" s="40"/>
      <c r="C19" s="40"/>
      <c r="D19" s="44" t="s">
        <v>29</v>
      </c>
      <c r="E19" s="41">
        <f>SUBTOTAL(1,E17:E18)</f>
        <v>2950000</v>
      </c>
      <c r="F19" s="42"/>
      <c r="G19" s="41"/>
      <c r="H19" s="43"/>
    </row>
    <row r="20" spans="2:8" ht="20.100000000000001" customHeight="1" x14ac:dyDescent="0.3">
      <c r="B20" s="40">
        <f>SUBTOTAL(3,B17:B18)</f>
        <v>2</v>
      </c>
      <c r="C20" s="40"/>
      <c r="D20" s="44" t="s">
        <v>33</v>
      </c>
      <c r="E20" s="41"/>
      <c r="F20" s="42"/>
      <c r="G20" s="41"/>
      <c r="H20" s="43"/>
    </row>
    <row r="21" spans="2:8" ht="20.100000000000001" customHeight="1" x14ac:dyDescent="0.3">
      <c r="B21" s="40"/>
      <c r="C21" s="40"/>
      <c r="D21" s="44" t="s">
        <v>30</v>
      </c>
      <c r="E21" s="41">
        <f>SUBTOTAL(1,E3:E18)</f>
        <v>2812500</v>
      </c>
      <c r="F21" s="42"/>
      <c r="G21" s="41"/>
      <c r="H21" s="43"/>
    </row>
    <row r="22" spans="2:8" ht="20.100000000000001" customHeight="1" x14ac:dyDescent="0.3">
      <c r="B22" s="40">
        <f>SUBTOTAL(3,B3:B18)</f>
        <v>8</v>
      </c>
      <c r="C22" s="40"/>
      <c r="D22" s="44" t="s">
        <v>34</v>
      </c>
      <c r="E22" s="41"/>
      <c r="F22" s="42"/>
      <c r="G22" s="41"/>
      <c r="H22" s="43"/>
    </row>
  </sheetData>
  <sortState ref="B3:H10">
    <sortCondition descending="1" ref="D3:D10"/>
  </sortState>
  <phoneticPr fontId="1" type="noConversion"/>
  <conditionalFormatting sqref="B3:H22">
    <cfRule type="expression" dxfId="1" priority="1">
      <formula>$E3&gt;=3000000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제1작업</vt:lpstr>
      <vt:lpstr>제2작업</vt:lpstr>
      <vt:lpstr>제3작업</vt:lpstr>
      <vt:lpstr>제4작업</vt:lpstr>
      <vt:lpstr>기본급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2022-12-07T23:43:28Z</dcterms:created>
  <dcterms:modified xsi:type="dcterms:W3CDTF">2022-12-08T02:20:40Z</dcterms:modified>
</cp:coreProperties>
</file>