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가격">제1작업!$F$5:$F$12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<sst xmlns="http://schemas.openxmlformats.org/spreadsheetml/2006/main" count="129" uniqueCount="58">
  <si>
    <t>분류</t>
  </si>
  <si>
    <t>분류</t>
    <phoneticPr fontId="3" type="noConversion"/>
  </si>
  <si>
    <t>제품명</t>
    <phoneticPr fontId="3" type="noConversion"/>
  </si>
  <si>
    <t>제조사</t>
    <phoneticPr fontId="3" type="noConversion"/>
  </si>
  <si>
    <t>가격</t>
  </si>
  <si>
    <t>가격</t>
    <phoneticPr fontId="3" type="noConversion"/>
  </si>
  <si>
    <t>목표
수량</t>
    <phoneticPr fontId="3" type="noConversion"/>
  </si>
  <si>
    <t>예약
수량</t>
    <phoneticPr fontId="3" type="noConversion"/>
  </si>
  <si>
    <t>할인률</t>
    <phoneticPr fontId="3" type="noConversion"/>
  </si>
  <si>
    <t>순위</t>
    <phoneticPr fontId="3" type="noConversion"/>
  </si>
  <si>
    <t>F-205</t>
    <phoneticPr fontId="3" type="noConversion"/>
  </si>
  <si>
    <t>F-207</t>
    <phoneticPr fontId="3" type="noConversion"/>
  </si>
  <si>
    <t>L-303</t>
    <phoneticPr fontId="3" type="noConversion"/>
  </si>
  <si>
    <t>F-208</t>
    <phoneticPr fontId="3" type="noConversion"/>
  </si>
  <si>
    <t>H-101</t>
    <phoneticPr fontId="3" type="noConversion"/>
  </si>
  <si>
    <t>F-206</t>
    <phoneticPr fontId="3" type="noConversion"/>
  </si>
  <si>
    <t>식품</t>
  </si>
  <si>
    <t>식품</t>
    <phoneticPr fontId="3" type="noConversion"/>
  </si>
  <si>
    <t>식품</t>
    <phoneticPr fontId="3" type="noConversion"/>
  </si>
  <si>
    <t>건강</t>
  </si>
  <si>
    <t>건강</t>
    <phoneticPr fontId="3" type="noConversion"/>
  </si>
  <si>
    <t>생활</t>
  </si>
  <si>
    <t>생활</t>
    <phoneticPr fontId="3" type="noConversion"/>
  </si>
  <si>
    <t>건강</t>
    <phoneticPr fontId="3" type="noConversion"/>
  </si>
  <si>
    <t>지리멸치</t>
  </si>
  <si>
    <t>지리멸치</t>
    <phoneticPr fontId="3" type="noConversion"/>
  </si>
  <si>
    <t>건강햄</t>
    <phoneticPr fontId="3" type="noConversion"/>
  </si>
  <si>
    <t>홍삼</t>
    <phoneticPr fontId="3" type="noConversion"/>
  </si>
  <si>
    <t>바디미스트</t>
    <phoneticPr fontId="3" type="noConversion"/>
  </si>
  <si>
    <t>캠핑의자</t>
    <phoneticPr fontId="3" type="noConversion"/>
  </si>
  <si>
    <t>명인한과</t>
    <phoneticPr fontId="3" type="noConversion"/>
  </si>
  <si>
    <t>하루비타민</t>
    <phoneticPr fontId="3" type="noConversion"/>
  </si>
  <si>
    <t>한우</t>
    <phoneticPr fontId="3" type="noConversion"/>
  </si>
  <si>
    <t>바다사랑</t>
    <phoneticPr fontId="3" type="noConversion"/>
  </si>
  <si>
    <t>축협조합</t>
    <phoneticPr fontId="3" type="noConversion"/>
  </si>
  <si>
    <t>홍삼인</t>
    <phoneticPr fontId="3" type="noConversion"/>
  </si>
  <si>
    <t>한국미인</t>
    <phoneticPr fontId="3" type="noConversion"/>
  </si>
  <si>
    <t>한국미인</t>
    <phoneticPr fontId="3" type="noConversion"/>
  </si>
  <si>
    <t>참좋은한과</t>
    <phoneticPr fontId="3" type="noConversion"/>
  </si>
  <si>
    <t>비타사랑</t>
    <phoneticPr fontId="3" type="noConversion"/>
  </si>
  <si>
    <t>축협조합</t>
    <phoneticPr fontId="3" type="noConversion"/>
  </si>
  <si>
    <t>분류가 식품인 제품 가격의 평균</t>
    <phoneticPr fontId="3" type="noConversion"/>
  </si>
  <si>
    <t>예약 수량 총 판매금액</t>
    <phoneticPr fontId="3" type="noConversion"/>
  </si>
  <si>
    <t>제품명</t>
    <phoneticPr fontId="3" type="noConversion"/>
  </si>
  <si>
    <t>분류가 건강인 제품의 개수</t>
    <phoneticPr fontId="3" type="noConversion"/>
  </si>
  <si>
    <t>총합계</t>
  </si>
  <si>
    <t>개수 : 제품명</t>
  </si>
  <si>
    <t>평균 : 예약 수량</t>
  </si>
  <si>
    <t>1-50000</t>
  </si>
  <si>
    <t>50001-100000</t>
  </si>
  <si>
    <t>150001-200000</t>
  </si>
  <si>
    <t>250001-300000</t>
  </si>
  <si>
    <t>**</t>
  </si>
  <si>
    <t>H-102</t>
    <phoneticPr fontId="3" type="noConversion"/>
  </si>
  <si>
    <t>&gt;=100</t>
    <phoneticPr fontId="3" type="noConversion"/>
  </si>
  <si>
    <t>L-304</t>
    <phoneticPr fontId="3" type="noConversion"/>
  </si>
  <si>
    <t>제품
번호</t>
    <phoneticPr fontId="3" type="noConversion"/>
  </si>
  <si>
    <t>제품
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</si>
</sst>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7" formatCode="#,##0&quot;원&quot;"/>
    <numFmt numFmtId="178" formatCode="#,##0_ "/>
    <numFmt numFmtId="179" formatCode="0_);[Red]\(0\)"/>
    <numFmt numFmtId="182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77" fontId="2" fillId="0" borderId="9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15" xfId="1" applyNumberFormat="1" applyFont="1" applyBorder="1" applyAlignment="1">
      <alignment horizontal="right" vertical="center"/>
    </xf>
    <xf numFmtId="178" fontId="2" fillId="0" borderId="9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15" xfId="1" applyNumberFormat="1" applyFont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177" fontId="2" fillId="0" borderId="9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178" fontId="2" fillId="0" borderId="29" xfId="1" applyNumberFormat="1" applyFont="1" applyFill="1" applyBorder="1" applyAlignment="1">
      <alignment horizontal="right" vertical="center"/>
    </xf>
    <xf numFmtId="178" fontId="2" fillId="0" borderId="30" xfId="1" applyNumberFormat="1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77" fontId="2" fillId="0" borderId="15" xfId="1" applyNumberFormat="1" applyFont="1" applyFill="1" applyBorder="1" applyAlignment="1">
      <alignment horizontal="right" vertical="center"/>
    </xf>
    <xf numFmtId="178" fontId="2" fillId="0" borderId="34" xfId="1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41" fontId="2" fillId="0" borderId="6" xfId="1" applyFont="1" applyBorder="1" applyAlignment="1">
      <alignment horizontal="right" vertical="center"/>
    </xf>
    <xf numFmtId="41" fontId="2" fillId="0" borderId="3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179" fontId="2" fillId="0" borderId="9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82" fontId="2" fillId="0" borderId="9" xfId="1" applyNumberFormat="1" applyFont="1" applyBorder="1" applyAlignment="1">
      <alignment horizontal="right" vertical="center"/>
    </xf>
    <xf numFmtId="182" fontId="2" fillId="0" borderId="1" xfId="1" applyNumberFormat="1" applyFont="1" applyBorder="1" applyAlignment="1">
      <alignment horizontal="right" vertical="center"/>
    </xf>
    <xf numFmtId="182" fontId="2" fillId="0" borderId="15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8">
    <dxf>
      <font>
        <b/>
        <i val="0"/>
        <color rgb="FF0070C0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</dxfs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식품 및 건강 제품의 예약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예약 수량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/>
                      <a:t>110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FC3-404F-8EB4-40F37F2BA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(제1작업!$D$5:$D$7,제1작업!$D$10:$D$12)</c:f>
              <c:strCache>
                <c:ptCount val="6"/>
                <c:pt idx="0">
                  <c:v>지리멸치</c:v>
                </c:pt>
                <c:pt idx="1">
                  <c:v>건강햄</c:v>
                </c:pt>
                <c:pt idx="2">
                  <c:v>홍삼</c:v>
                </c:pt>
                <c:pt idx="3">
                  <c:v>명인한과</c:v>
                </c:pt>
                <c:pt idx="4">
                  <c:v>하루비타민</c:v>
                </c:pt>
                <c:pt idx="5">
                  <c:v>한우</c:v>
                </c:pt>
              </c:strCache>
            </c:strRef>
          </c:cat>
          <c:val>
            <c:numRef>
              <c:f>(제1작업!$H$5:$H$7,제1작업!$H$10:$H$12)</c:f>
              <c:numCache>
                <c:formatCode>#,##0_);[Red]\(#,##0\)</c:formatCode>
                <c:ptCount val="6"/>
                <c:pt idx="0">
                  <c:v>110</c:v>
                </c:pt>
                <c:pt idx="1">
                  <c:v>60</c:v>
                </c:pt>
                <c:pt idx="2">
                  <c:v>35</c:v>
                </c:pt>
                <c:pt idx="3">
                  <c:v>46</c:v>
                </c:pt>
                <c:pt idx="4">
                  <c:v>50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04F-8EB4-40F37F2B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23833168"/>
        <c:axId val="1323835664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(제1작업!$D$5:$D$7,제1작업!$D$10:$D$12)</c:f>
              <c:strCache>
                <c:ptCount val="6"/>
                <c:pt idx="0">
                  <c:v>지리멸치</c:v>
                </c:pt>
                <c:pt idx="1">
                  <c:v>건강햄</c:v>
                </c:pt>
                <c:pt idx="2">
                  <c:v>홍삼</c:v>
                </c:pt>
                <c:pt idx="3">
                  <c:v>명인한과</c:v>
                </c:pt>
                <c:pt idx="4">
                  <c:v>하루비타민</c:v>
                </c:pt>
                <c:pt idx="5">
                  <c:v>한우</c:v>
                </c:pt>
              </c:strCache>
            </c:strRef>
          </c:cat>
          <c:val>
            <c:numRef>
              <c:f>(제1작업!$F$5:$F$7,제1작업!$F$10:$F$12)</c:f>
              <c:numCache>
                <c:formatCode>#,##0"원"</c:formatCode>
                <c:ptCount val="6"/>
                <c:pt idx="0">
                  <c:v>60000</c:v>
                </c:pt>
                <c:pt idx="1">
                  <c:v>40000</c:v>
                </c:pt>
                <c:pt idx="2">
                  <c:v>200000</c:v>
                </c:pt>
                <c:pt idx="3">
                  <c:v>90000</c:v>
                </c:pt>
                <c:pt idx="4">
                  <c:v>70000</c:v>
                </c:pt>
                <c:pt idx="5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3-404F-8EB4-40F37F2B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10544"/>
        <c:axId val="1418208048"/>
      </c:lineChart>
      <c:catAx>
        <c:axId val="13238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23835664"/>
        <c:crosses val="autoZero"/>
        <c:auto val="1"/>
        <c:lblAlgn val="ctr"/>
        <c:lblOffset val="100"/>
        <c:noMultiLvlLbl val="0"/>
      </c:catAx>
      <c:valAx>
        <c:axId val="13238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23833168"/>
        <c:crosses val="autoZero"/>
        <c:crossBetween val="between"/>
      </c:valAx>
      <c:valAx>
        <c:axId val="1418208048"/>
        <c:scaling>
          <c:orientation val="minMax"/>
          <c:max val="400000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18210544"/>
        <c:crosses val="max"/>
        <c:crossBetween val="between"/>
        <c:majorUnit val="100000"/>
      </c:valAx>
      <c:catAx>
        <c:axId val="141821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8208048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6</xdr:col>
      <xdr:colOff>542925</xdr:colOff>
      <xdr:row>2</xdr:row>
      <xdr:rowOff>257175</xdr:rowOff>
    </xdr:to>
    <xdr:sp macro="" textlink="">
      <xdr:nvSpPr>
        <xdr:cNvPr id="2" name="양쪽 모서리가 잘린 사각형 1"/>
        <xdr:cNvSpPr/>
      </xdr:nvSpPr>
      <xdr:spPr>
        <a:xfrm>
          <a:off x="142875" y="38100"/>
          <a:ext cx="5334000" cy="847725"/>
        </a:xfrm>
        <a:prstGeom prst="snip2Same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서인백화점 추석 선물 현황</a:t>
          </a:r>
        </a:p>
      </xdr:txBody>
    </xdr:sp>
    <xdr:clientData/>
  </xdr:twoCellAnchor>
  <xdr:twoCellAnchor editAs="oneCell">
    <xdr:from>
      <xdr:col>7</xdr:col>
      <xdr:colOff>209550</xdr:colOff>
      <xdr:row>0</xdr:row>
      <xdr:rowOff>123825</xdr:rowOff>
    </xdr:from>
    <xdr:to>
      <xdr:col>9</xdr:col>
      <xdr:colOff>923925</xdr:colOff>
      <xdr:row>2</xdr:row>
      <xdr:rowOff>247650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23825"/>
          <a:ext cx="2638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0.23909</cdr:x>
      <cdr:y>0.12452</cdr:y>
    </cdr:from>
    <cdr:to>
      <cdr:x>0.34815</cdr:x>
      <cdr:y>0.18614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225102" y="757316"/>
          <a:ext cx="1014959" cy="374754"/>
        </a:xfrm>
        <a:prstGeom xmlns:a="http://schemas.openxmlformats.org/drawingml/2006/main" prst="wedgeRoundRectCallout">
          <a:avLst>
            <a:gd name="adj1" fmla="val -114679"/>
            <a:gd name="adj2" fmla="val -20519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최대예약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04.71000983796" createdVersion="6" refreshedVersion="6" minRefreshableVersion="3" recordCount="8">
  <cacheSource type="worksheet">
    <worksheetSource ref="B4:H12" sheet="제1작업"/>
  </cacheSource>
  <cacheFields count="7">
    <cacheField name="제품번호" numFmtId="0">
      <sharedItems/>
    </cacheField>
    <cacheField name="분류" numFmtId="0">
      <sharedItems count="3">
        <s v="식품"/>
        <s v="건강"/>
        <s v="생활"/>
      </sharedItems>
    </cacheField>
    <cacheField name="제품명" numFmtId="0">
      <sharedItems/>
    </cacheField>
    <cacheField name="제조사" numFmtId="0">
      <sharedItems/>
    </cacheField>
    <cacheField name="가격" numFmtId="177">
      <sharedItems containsSemiMixedTypes="0" containsString="0" containsNumber="1" containsInteger="1" minValue="25000" maxValue="300000" count="8">
        <n v="60000"/>
        <n v="40000"/>
        <n v="200000"/>
        <n v="35000"/>
        <n v="25000"/>
        <n v="90000"/>
        <n v="70000"/>
        <n v="300000"/>
      </sharedItems>
      <fieldGroup base="4">
        <rangePr autoStart="0" autoEnd="0" startNum="1" endNum="300000" groupInterval="50000"/>
        <groupItems count="8">
          <s v="&lt;1"/>
          <s v="1-50000"/>
          <s v="50001-100000"/>
          <s v="100001-150000"/>
          <s v="150001-200000"/>
          <s v="200001-250000"/>
          <s v="250001-300000"/>
          <s v="&gt;300001"/>
        </groupItems>
      </fieldGroup>
    </cacheField>
    <cacheField name="목표_x000a_수량" numFmtId="178">
      <sharedItems containsSemiMixedTypes="0" containsString="0" containsNumber="1" containsInteger="1" minValue="500" maxValue="3500"/>
    </cacheField>
    <cacheField name="예약_x000a_수량" numFmtId="178">
      <sharedItems containsSemiMixedTypes="0" containsString="0" containsNumber="1" containsInteger="1" minValue="23" maxValue="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F-205"/>
    <x v="0"/>
    <s v="지리멸치"/>
    <s v="바다사랑"/>
    <x v="0"/>
    <n v="3500"/>
    <n v="110"/>
  </r>
  <r>
    <s v="F-207"/>
    <x v="0"/>
    <s v="건강햄"/>
    <s v="축협조합"/>
    <x v="1"/>
    <n v="2500"/>
    <n v="60"/>
  </r>
  <r>
    <s v="H=102"/>
    <x v="1"/>
    <s v="홍삼"/>
    <s v="홍삼인"/>
    <x v="2"/>
    <n v="1000"/>
    <n v="35"/>
  </r>
  <r>
    <s v="L-303"/>
    <x v="2"/>
    <s v="바디미스트"/>
    <s v="한국미인"/>
    <x v="3"/>
    <n v="3000"/>
    <n v="230"/>
  </r>
  <r>
    <s v="L-204"/>
    <x v="2"/>
    <s v="캠핑의자"/>
    <s v="한국미인"/>
    <x v="4"/>
    <n v="1000"/>
    <n v="45"/>
  </r>
  <r>
    <s v="F-208"/>
    <x v="0"/>
    <s v="명인한과"/>
    <s v="참좋은한과"/>
    <x v="5"/>
    <n v="1000"/>
    <n v="46"/>
  </r>
  <r>
    <s v="H-101"/>
    <x v="1"/>
    <s v="하루비타민"/>
    <s v="비타사랑"/>
    <x v="6"/>
    <n v="2000"/>
    <n v="50"/>
  </r>
  <r>
    <s v="F-206"/>
    <x v="0"/>
    <s v="한우"/>
    <s v="축협조합"/>
    <x v="7"/>
    <n v="500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가격" colHeaderCaption="분류">
  <location ref="B2:H9" firstHeaderRow="1" firstDataRow="3" firstDataCol="1"/>
  <pivotFields count="7"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axis="axisRow" numFmtId="17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8" showAll="0"/>
    <pivotField dataField="1" numFmtId="178" showAll="0"/>
  </pivotFields>
  <rowFields count="1">
    <field x="4"/>
  </rowFields>
  <rowItems count="5">
    <i>
      <x v="1"/>
    </i>
    <i>
      <x v="2"/>
    </i>
    <i>
      <x v="4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2" subtotal="count" baseField="0" baseItem="0"/>
    <dataField name="평균 : 예약 수량" fld="6" subtotal="average" baseField="4" baseItem="0"/>
  </dataFields>
  <formats count="9">
    <format dxfId="17">
      <pivotArea outline="0" collapsedLevelsAreSubtotals="1" fieldPosition="0"/>
    </format>
    <format dxfId="16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>
            <x v="6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>
            <x v="6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3">
            <x v="2"/>
            <x v="4"/>
            <x v="6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3">
            <x v="2"/>
            <x v="4"/>
            <x v="6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>
            <x v="4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E22" totalsRowShown="0" headerRowDxfId="2" headerRowBorderDxfId="7" tableBorderDxfId="8">
  <autoFilter ref="B18:E22"/>
  <tableColumns count="4">
    <tableColumn id="1" name="제품_x000a_번호" dataDxfId="6"/>
    <tableColumn id="2" name="제품명" dataDxfId="5"/>
    <tableColumn id="3" name="가격" dataDxfId="4" dataCellStyle="쉼표 [0]"/>
    <tableColumn id="4" name="예약_x000a_수량" dataDxfId="3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="145" zoomScaleNormal="145" workbookViewId="0">
      <selection activeCell="G9" sqref="G9"/>
    </sheetView>
  </sheetViews>
  <sheetFormatPr defaultColWidth="12.625" defaultRowHeight="20.100000000000001" customHeight="1" x14ac:dyDescent="0.3"/>
  <cols>
    <col min="1" max="1" width="1.625" style="1" customWidth="1"/>
    <col min="2" max="4" width="12.625" style="1"/>
    <col min="5" max="5" width="13" style="1" bestFit="1" customWidth="1"/>
    <col min="6" max="11" width="12.625" style="1"/>
    <col min="12" max="12" width="5.625" style="1" customWidth="1"/>
    <col min="13" max="15" width="9.625" style="1" customWidth="1"/>
    <col min="16" max="16384" width="12.625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0.95" customHeight="1" thickBot="1" x14ac:dyDescent="0.35">
      <c r="B4" s="58" t="s">
        <v>56</v>
      </c>
      <c r="C4" s="21" t="s">
        <v>1</v>
      </c>
      <c r="D4" s="21" t="s">
        <v>2</v>
      </c>
      <c r="E4" s="21" t="s">
        <v>3</v>
      </c>
      <c r="F4" s="21" t="s">
        <v>5</v>
      </c>
      <c r="G4" s="22" t="s">
        <v>6</v>
      </c>
      <c r="H4" s="22" t="s">
        <v>7</v>
      </c>
      <c r="I4" s="21" t="s">
        <v>8</v>
      </c>
      <c r="J4" s="23" t="s">
        <v>9</v>
      </c>
    </row>
    <row r="5" spans="2:10" ht="20.100000000000001" customHeight="1" x14ac:dyDescent="0.3">
      <c r="B5" s="2" t="s">
        <v>10</v>
      </c>
      <c r="C5" s="3" t="s">
        <v>17</v>
      </c>
      <c r="D5" s="3" t="s">
        <v>25</v>
      </c>
      <c r="E5" s="3" t="s">
        <v>33</v>
      </c>
      <c r="F5" s="26">
        <v>60000</v>
      </c>
      <c r="G5" s="63">
        <v>3500</v>
      </c>
      <c r="H5" s="63">
        <v>110</v>
      </c>
      <c r="I5" s="60" t="str">
        <f>CHOOSE(MID(B5,3, 1),"5%","10%","15%")</f>
        <v>10%</v>
      </c>
      <c r="J5" s="4" t="str">
        <f>_xlfn.RANK.EQ(H5,$H$5:$H$12,0)&amp;"위"</f>
        <v>2위</v>
      </c>
    </row>
    <row r="6" spans="2:10" ht="20.100000000000001" customHeight="1" x14ac:dyDescent="0.3">
      <c r="B6" s="5" t="s">
        <v>11</v>
      </c>
      <c r="C6" s="6" t="s">
        <v>18</v>
      </c>
      <c r="D6" s="6" t="s">
        <v>26</v>
      </c>
      <c r="E6" s="6" t="s">
        <v>34</v>
      </c>
      <c r="F6" s="27">
        <v>40000</v>
      </c>
      <c r="G6" s="64">
        <v>2500</v>
      </c>
      <c r="H6" s="64">
        <v>60</v>
      </c>
      <c r="I6" s="61" t="str">
        <f t="shared" ref="I6:I12" si="0">CHOOSE(MID(B6,3, 1),"5%","10%","15%")</f>
        <v>10%</v>
      </c>
      <c r="J6" s="7" t="str">
        <f t="shared" ref="J6:J12" si="1">_xlfn.RANK.EQ(H6,$H$5:$H$12,0)&amp;"위"</f>
        <v>3위</v>
      </c>
    </row>
    <row r="7" spans="2:10" ht="20.100000000000001" customHeight="1" x14ac:dyDescent="0.3">
      <c r="B7" s="5" t="s">
        <v>53</v>
      </c>
      <c r="C7" s="6" t="s">
        <v>20</v>
      </c>
      <c r="D7" s="6" t="s">
        <v>27</v>
      </c>
      <c r="E7" s="6" t="s">
        <v>35</v>
      </c>
      <c r="F7" s="27">
        <v>200000</v>
      </c>
      <c r="G7" s="64">
        <v>1000</v>
      </c>
      <c r="H7" s="64">
        <v>35</v>
      </c>
      <c r="I7" s="61" t="str">
        <f t="shared" si="0"/>
        <v>5%</v>
      </c>
      <c r="J7" s="7" t="str">
        <f t="shared" si="1"/>
        <v>7위</v>
      </c>
    </row>
    <row r="8" spans="2:10" ht="20.100000000000001" customHeight="1" x14ac:dyDescent="0.3">
      <c r="B8" s="5" t="s">
        <v>12</v>
      </c>
      <c r="C8" s="6" t="s">
        <v>22</v>
      </c>
      <c r="D8" s="6" t="s">
        <v>28</v>
      </c>
      <c r="E8" s="6" t="s">
        <v>36</v>
      </c>
      <c r="F8" s="27">
        <v>35000</v>
      </c>
      <c r="G8" s="64">
        <v>3000</v>
      </c>
      <c r="H8" s="64">
        <v>230</v>
      </c>
      <c r="I8" s="61" t="str">
        <f t="shared" si="0"/>
        <v>15%</v>
      </c>
      <c r="J8" s="7" t="str">
        <f t="shared" si="1"/>
        <v>1위</v>
      </c>
    </row>
    <row r="9" spans="2:10" ht="20.100000000000001" customHeight="1" x14ac:dyDescent="0.3">
      <c r="B9" s="5" t="s">
        <v>55</v>
      </c>
      <c r="C9" s="6" t="s">
        <v>22</v>
      </c>
      <c r="D9" s="6" t="s">
        <v>29</v>
      </c>
      <c r="E9" s="6" t="s">
        <v>37</v>
      </c>
      <c r="F9" s="27">
        <v>25000</v>
      </c>
      <c r="G9" s="64">
        <v>1000</v>
      </c>
      <c r="H9" s="64">
        <v>45</v>
      </c>
      <c r="I9" s="61" t="str">
        <f t="shared" si="0"/>
        <v>15%</v>
      </c>
      <c r="J9" s="7" t="str">
        <f t="shared" si="1"/>
        <v>6위</v>
      </c>
    </row>
    <row r="10" spans="2:10" ht="20.100000000000001" customHeight="1" x14ac:dyDescent="0.3">
      <c r="B10" s="5" t="s">
        <v>13</v>
      </c>
      <c r="C10" s="6" t="s">
        <v>17</v>
      </c>
      <c r="D10" s="6" t="s">
        <v>30</v>
      </c>
      <c r="E10" s="6" t="s">
        <v>38</v>
      </c>
      <c r="F10" s="27">
        <v>90000</v>
      </c>
      <c r="G10" s="64">
        <v>1000</v>
      </c>
      <c r="H10" s="64">
        <v>46</v>
      </c>
      <c r="I10" s="61" t="str">
        <f t="shared" si="0"/>
        <v>10%</v>
      </c>
      <c r="J10" s="7" t="str">
        <f t="shared" si="1"/>
        <v>5위</v>
      </c>
    </row>
    <row r="11" spans="2:10" ht="20.100000000000001" customHeight="1" x14ac:dyDescent="0.3">
      <c r="B11" s="5" t="s">
        <v>14</v>
      </c>
      <c r="C11" s="6" t="s">
        <v>23</v>
      </c>
      <c r="D11" s="6" t="s">
        <v>31</v>
      </c>
      <c r="E11" s="6" t="s">
        <v>39</v>
      </c>
      <c r="F11" s="27">
        <v>70000</v>
      </c>
      <c r="G11" s="64">
        <v>2000</v>
      </c>
      <c r="H11" s="64">
        <v>50</v>
      </c>
      <c r="I11" s="61" t="str">
        <f t="shared" si="0"/>
        <v>5%</v>
      </c>
      <c r="J11" s="7" t="str">
        <f t="shared" si="1"/>
        <v>4위</v>
      </c>
    </row>
    <row r="12" spans="2:10" ht="20.100000000000001" customHeight="1" thickBot="1" x14ac:dyDescent="0.35">
      <c r="B12" s="8" t="s">
        <v>15</v>
      </c>
      <c r="C12" s="9" t="s">
        <v>17</v>
      </c>
      <c r="D12" s="9" t="s">
        <v>32</v>
      </c>
      <c r="E12" s="9" t="s">
        <v>40</v>
      </c>
      <c r="F12" s="28">
        <v>300000</v>
      </c>
      <c r="G12" s="65">
        <v>500</v>
      </c>
      <c r="H12" s="65">
        <v>23</v>
      </c>
      <c r="I12" s="62" t="str">
        <f t="shared" si="0"/>
        <v>10%</v>
      </c>
      <c r="J12" s="10" t="str">
        <f t="shared" si="1"/>
        <v>8위</v>
      </c>
    </row>
    <row r="13" spans="2:10" ht="20.100000000000001" customHeight="1" x14ac:dyDescent="0.3">
      <c r="B13" s="12" t="s">
        <v>41</v>
      </c>
      <c r="C13" s="13"/>
      <c r="D13" s="14"/>
      <c r="E13" s="54">
        <f>ROUND(DAVERAGE(B4:H12,F4,C4:C5),-3)</f>
        <v>123000</v>
      </c>
      <c r="F13" s="19"/>
      <c r="G13" s="18" t="s">
        <v>44</v>
      </c>
      <c r="H13" s="13"/>
      <c r="I13" s="14"/>
      <c r="J13" s="56">
        <f>COUNTIF(C5:C12,C7)</f>
        <v>2</v>
      </c>
    </row>
    <row r="14" spans="2:10" ht="27.75" thickBot="1" x14ac:dyDescent="0.35">
      <c r="B14" s="15" t="s">
        <v>42</v>
      </c>
      <c r="C14" s="16"/>
      <c r="D14" s="17"/>
      <c r="E14" s="55">
        <f>SUMPRODUCT(가격,H5:H12)</f>
        <v>39715000</v>
      </c>
      <c r="F14" s="20"/>
      <c r="G14" s="24" t="s">
        <v>43</v>
      </c>
      <c r="H14" s="11" t="s">
        <v>24</v>
      </c>
      <c r="I14" s="25" t="s">
        <v>7</v>
      </c>
      <c r="J14" s="57">
        <f>VLOOKUP(H14,D5:H12,5,FALSE)</f>
        <v>110</v>
      </c>
    </row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1" priority="1">
      <formula>$F5&gt;=200000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E16" sqref="E16"/>
    </sheetView>
  </sheetViews>
  <sheetFormatPr defaultColWidth="12.625" defaultRowHeight="20.100000000000001" customHeight="1" x14ac:dyDescent="0.3"/>
  <cols>
    <col min="1" max="1" width="1.625" style="1" customWidth="1"/>
    <col min="2" max="16384" width="12.625" style="1"/>
  </cols>
  <sheetData>
    <row r="1" spans="2:8" ht="20.100000000000001" customHeight="1" thickBot="1" x14ac:dyDescent="0.35"/>
    <row r="2" spans="2:8" ht="27.75" thickBot="1" x14ac:dyDescent="0.35">
      <c r="B2" s="58" t="s">
        <v>57</v>
      </c>
      <c r="C2" s="21" t="s">
        <v>1</v>
      </c>
      <c r="D2" s="21" t="s">
        <v>2</v>
      </c>
      <c r="E2" s="21" t="s">
        <v>3</v>
      </c>
      <c r="F2" s="21" t="s">
        <v>5</v>
      </c>
      <c r="G2" s="22" t="s">
        <v>6</v>
      </c>
      <c r="H2" s="22" t="s">
        <v>7</v>
      </c>
    </row>
    <row r="3" spans="2:8" ht="20.100000000000001" customHeight="1" x14ac:dyDescent="0.3">
      <c r="B3" s="2" t="s">
        <v>10</v>
      </c>
      <c r="C3" s="3" t="s">
        <v>17</v>
      </c>
      <c r="D3" s="3" t="s">
        <v>25</v>
      </c>
      <c r="E3" s="3" t="s">
        <v>33</v>
      </c>
      <c r="F3" s="26">
        <v>60000</v>
      </c>
      <c r="G3" s="29">
        <v>3500</v>
      </c>
      <c r="H3" s="29">
        <v>110</v>
      </c>
    </row>
    <row r="4" spans="2:8" ht="20.100000000000001" customHeight="1" x14ac:dyDescent="0.3">
      <c r="B4" s="5" t="s">
        <v>11</v>
      </c>
      <c r="C4" s="6" t="s">
        <v>18</v>
      </c>
      <c r="D4" s="6" t="s">
        <v>26</v>
      </c>
      <c r="E4" s="6" t="s">
        <v>34</v>
      </c>
      <c r="F4" s="27">
        <v>40000</v>
      </c>
      <c r="G4" s="30">
        <v>2500</v>
      </c>
      <c r="H4" s="30">
        <v>60</v>
      </c>
    </row>
    <row r="5" spans="2:8" ht="20.100000000000001" customHeight="1" x14ac:dyDescent="0.3">
      <c r="B5" s="5" t="s">
        <v>53</v>
      </c>
      <c r="C5" s="6" t="s">
        <v>20</v>
      </c>
      <c r="D5" s="6" t="s">
        <v>27</v>
      </c>
      <c r="E5" s="6" t="s">
        <v>35</v>
      </c>
      <c r="F5" s="27">
        <v>200000</v>
      </c>
      <c r="G5" s="30">
        <v>1000</v>
      </c>
      <c r="H5" s="30">
        <v>35</v>
      </c>
    </row>
    <row r="6" spans="2:8" ht="20.100000000000001" customHeight="1" x14ac:dyDescent="0.3">
      <c r="B6" s="5" t="s">
        <v>12</v>
      </c>
      <c r="C6" s="6" t="s">
        <v>22</v>
      </c>
      <c r="D6" s="6" t="s">
        <v>28</v>
      </c>
      <c r="E6" s="6" t="s">
        <v>36</v>
      </c>
      <c r="F6" s="27">
        <v>35000</v>
      </c>
      <c r="G6" s="30">
        <v>3000</v>
      </c>
      <c r="H6" s="30">
        <v>230</v>
      </c>
    </row>
    <row r="7" spans="2:8" ht="20.100000000000001" customHeight="1" x14ac:dyDescent="0.3">
      <c r="B7" s="5" t="s">
        <v>55</v>
      </c>
      <c r="C7" s="6" t="s">
        <v>22</v>
      </c>
      <c r="D7" s="6" t="s">
        <v>29</v>
      </c>
      <c r="E7" s="6" t="s">
        <v>37</v>
      </c>
      <c r="F7" s="27">
        <v>25000</v>
      </c>
      <c r="G7" s="30">
        <v>1000</v>
      </c>
      <c r="H7" s="30">
        <v>45</v>
      </c>
    </row>
    <row r="8" spans="2:8" ht="20.100000000000001" customHeight="1" x14ac:dyDescent="0.3">
      <c r="B8" s="5" t="s">
        <v>13</v>
      </c>
      <c r="C8" s="6" t="s">
        <v>17</v>
      </c>
      <c r="D8" s="6" t="s">
        <v>30</v>
      </c>
      <c r="E8" s="6" t="s">
        <v>38</v>
      </c>
      <c r="F8" s="27">
        <v>90000</v>
      </c>
      <c r="G8" s="30">
        <v>1000</v>
      </c>
      <c r="H8" s="30">
        <v>46</v>
      </c>
    </row>
    <row r="9" spans="2:8" ht="20.100000000000001" customHeight="1" x14ac:dyDescent="0.3">
      <c r="B9" s="5" t="s">
        <v>14</v>
      </c>
      <c r="C9" s="6" t="s">
        <v>23</v>
      </c>
      <c r="D9" s="6" t="s">
        <v>31</v>
      </c>
      <c r="E9" s="6" t="s">
        <v>39</v>
      </c>
      <c r="F9" s="27">
        <v>70000</v>
      </c>
      <c r="G9" s="30">
        <v>2000</v>
      </c>
      <c r="H9" s="30">
        <v>50</v>
      </c>
    </row>
    <row r="10" spans="2:8" ht="20.100000000000001" customHeight="1" x14ac:dyDescent="0.3">
      <c r="B10" s="8" t="s">
        <v>15</v>
      </c>
      <c r="C10" s="9" t="s">
        <v>17</v>
      </c>
      <c r="D10" s="9" t="s">
        <v>32</v>
      </c>
      <c r="E10" s="9" t="s">
        <v>40</v>
      </c>
      <c r="F10" s="28">
        <v>300000</v>
      </c>
      <c r="G10" s="31">
        <v>500</v>
      </c>
      <c r="H10" s="31">
        <v>23</v>
      </c>
    </row>
    <row r="13" spans="2:8" ht="20.100000000000001" customHeight="1" thickBot="1" x14ac:dyDescent="0.35"/>
    <row r="14" spans="2:8" ht="27.75" thickBot="1" x14ac:dyDescent="0.35">
      <c r="B14" s="21" t="s">
        <v>1</v>
      </c>
      <c r="C14" s="22" t="s">
        <v>7</v>
      </c>
    </row>
    <row r="15" spans="2:8" ht="20.100000000000001" customHeight="1" x14ac:dyDescent="0.3">
      <c r="B15" s="1" t="str">
        <f>"건강"</f>
        <v>건강</v>
      </c>
    </row>
    <row r="16" spans="2:8" ht="20.100000000000001" customHeight="1" x14ac:dyDescent="0.3">
      <c r="C16" s="1" t="s">
        <v>54</v>
      </c>
    </row>
    <row r="18" spans="2:5" ht="27.75" thickBot="1" x14ac:dyDescent="0.35">
      <c r="B18" s="59" t="s">
        <v>57</v>
      </c>
      <c r="C18" s="40" t="s">
        <v>2</v>
      </c>
      <c r="D18" s="40" t="s">
        <v>5</v>
      </c>
      <c r="E18" s="41" t="s">
        <v>7</v>
      </c>
    </row>
    <row r="19" spans="2:5" ht="20.100000000000001" customHeight="1" x14ac:dyDescent="0.3">
      <c r="B19" s="36" t="s">
        <v>10</v>
      </c>
      <c r="C19" s="32" t="s">
        <v>25</v>
      </c>
      <c r="D19" s="33">
        <v>60000</v>
      </c>
      <c r="E19" s="38">
        <v>110</v>
      </c>
    </row>
    <row r="20" spans="2:5" ht="20.100000000000001" customHeight="1" x14ac:dyDescent="0.3">
      <c r="B20" s="37" t="s">
        <v>53</v>
      </c>
      <c r="C20" s="34" t="s">
        <v>27</v>
      </c>
      <c r="D20" s="35">
        <v>200000</v>
      </c>
      <c r="E20" s="39">
        <v>35</v>
      </c>
    </row>
    <row r="21" spans="2:5" ht="20.100000000000001" customHeight="1" x14ac:dyDescent="0.3">
      <c r="B21" s="37" t="s">
        <v>12</v>
      </c>
      <c r="C21" s="34" t="s">
        <v>28</v>
      </c>
      <c r="D21" s="35">
        <v>35000</v>
      </c>
      <c r="E21" s="39">
        <v>230</v>
      </c>
    </row>
    <row r="22" spans="2:5" ht="20.100000000000001" customHeight="1" x14ac:dyDescent="0.3">
      <c r="B22" s="42" t="s">
        <v>14</v>
      </c>
      <c r="C22" s="43" t="s">
        <v>31</v>
      </c>
      <c r="D22" s="44">
        <v>70000</v>
      </c>
      <c r="E22" s="45">
        <v>50</v>
      </c>
    </row>
  </sheetData>
  <phoneticPr fontId="3" type="noConversion"/>
  <conditionalFormatting sqref="B3:H10">
    <cfRule type="expression" dxfId="0" priority="1">
      <formula>$F3&gt;=200000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75" zoomScaleNormal="175" workbookViewId="0">
      <selection activeCell="F14" sqref="F14"/>
    </sheetView>
  </sheetViews>
  <sheetFormatPr defaultColWidth="12.625" defaultRowHeight="20.100000000000001" customHeight="1" x14ac:dyDescent="0.3"/>
  <cols>
    <col min="1" max="1" width="1.625" style="1" customWidth="1"/>
    <col min="2" max="2" width="14.75" style="1" customWidth="1"/>
    <col min="3" max="3" width="13.125" style="1" customWidth="1"/>
    <col min="4" max="4" width="15.875" style="1" customWidth="1"/>
    <col min="5" max="5" width="13.125" style="1" customWidth="1"/>
    <col min="6" max="6" width="15.875" style="1" customWidth="1"/>
    <col min="7" max="7" width="13.125" style="1" bestFit="1" customWidth="1"/>
    <col min="8" max="8" width="15.875" style="1" customWidth="1"/>
    <col min="9" max="9" width="18" style="1" bestFit="1" customWidth="1"/>
    <col min="10" max="10" width="20.75" style="1" customWidth="1"/>
    <col min="11" max="16384" width="12.625" style="1"/>
  </cols>
  <sheetData>
    <row r="2" spans="2:10" ht="20.100000000000001" customHeight="1" x14ac:dyDescent="0.3">
      <c r="B2" s="47"/>
      <c r="C2" s="48" t="s">
        <v>0</v>
      </c>
      <c r="D2" s="47"/>
      <c r="E2" s="47"/>
      <c r="F2" s="47"/>
      <c r="G2" s="47"/>
      <c r="H2" s="47"/>
      <c r="I2"/>
      <c r="J2"/>
    </row>
    <row r="3" spans="2:10" ht="20.100000000000001" customHeight="1" x14ac:dyDescent="0.3">
      <c r="B3" s="47"/>
      <c r="C3" s="50" t="s">
        <v>16</v>
      </c>
      <c r="D3" s="49"/>
      <c r="E3" s="50" t="s">
        <v>21</v>
      </c>
      <c r="F3" s="49"/>
      <c r="G3" s="50" t="s">
        <v>19</v>
      </c>
      <c r="H3" s="49"/>
      <c r="I3"/>
      <c r="J3"/>
    </row>
    <row r="4" spans="2:10" ht="20.100000000000001" customHeight="1" x14ac:dyDescent="0.3">
      <c r="B4" s="48" t="s">
        <v>4</v>
      </c>
      <c r="C4" s="51" t="s">
        <v>46</v>
      </c>
      <c r="D4" s="51" t="s">
        <v>47</v>
      </c>
      <c r="E4" s="51" t="s">
        <v>46</v>
      </c>
      <c r="F4" s="51" t="s">
        <v>47</v>
      </c>
      <c r="G4" s="51" t="s">
        <v>46</v>
      </c>
      <c r="H4" s="51" t="s">
        <v>47</v>
      </c>
      <c r="I4"/>
      <c r="J4"/>
    </row>
    <row r="5" spans="2:10" ht="20.100000000000001" customHeight="1" x14ac:dyDescent="0.3">
      <c r="B5" s="46" t="s">
        <v>48</v>
      </c>
      <c r="C5" s="52">
        <v>1</v>
      </c>
      <c r="D5" s="52">
        <v>60</v>
      </c>
      <c r="E5" s="52">
        <v>2</v>
      </c>
      <c r="F5" s="52">
        <v>137.5</v>
      </c>
      <c r="G5" s="53" t="s">
        <v>52</v>
      </c>
      <c r="H5" s="53" t="s">
        <v>52</v>
      </c>
      <c r="I5"/>
      <c r="J5"/>
    </row>
    <row r="6" spans="2:10" ht="20.100000000000001" customHeight="1" x14ac:dyDescent="0.3">
      <c r="B6" s="46" t="s">
        <v>49</v>
      </c>
      <c r="C6" s="52">
        <v>2</v>
      </c>
      <c r="D6" s="52">
        <v>78</v>
      </c>
      <c r="E6" s="53" t="s">
        <v>52</v>
      </c>
      <c r="F6" s="53" t="s">
        <v>52</v>
      </c>
      <c r="G6" s="52">
        <v>1</v>
      </c>
      <c r="H6" s="52">
        <v>50</v>
      </c>
      <c r="I6"/>
      <c r="J6"/>
    </row>
    <row r="7" spans="2:10" ht="20.100000000000001" customHeight="1" x14ac:dyDescent="0.3">
      <c r="B7" s="46" t="s">
        <v>50</v>
      </c>
      <c r="C7" s="53" t="s">
        <v>52</v>
      </c>
      <c r="D7" s="53" t="s">
        <v>52</v>
      </c>
      <c r="E7" s="53" t="s">
        <v>52</v>
      </c>
      <c r="F7" s="53" t="s">
        <v>52</v>
      </c>
      <c r="G7" s="52">
        <v>1</v>
      </c>
      <c r="H7" s="52">
        <v>35</v>
      </c>
      <c r="I7"/>
      <c r="J7"/>
    </row>
    <row r="8" spans="2:10" ht="20.100000000000001" customHeight="1" x14ac:dyDescent="0.3">
      <c r="B8" s="46" t="s">
        <v>51</v>
      </c>
      <c r="C8" s="52">
        <v>1</v>
      </c>
      <c r="D8" s="52">
        <v>23</v>
      </c>
      <c r="E8" s="53" t="s">
        <v>52</v>
      </c>
      <c r="F8" s="53" t="s">
        <v>52</v>
      </c>
      <c r="G8" s="53" t="s">
        <v>52</v>
      </c>
      <c r="H8" s="53" t="s">
        <v>52</v>
      </c>
      <c r="I8"/>
      <c r="J8"/>
    </row>
    <row r="9" spans="2:10" ht="20.100000000000001" customHeight="1" x14ac:dyDescent="0.3">
      <c r="B9" s="46" t="s">
        <v>45</v>
      </c>
      <c r="C9" s="52">
        <v>4</v>
      </c>
      <c r="D9" s="52">
        <v>59.75</v>
      </c>
      <c r="E9" s="52">
        <v>2</v>
      </c>
      <c r="F9" s="52">
        <v>137.5</v>
      </c>
      <c r="G9" s="52">
        <v>2</v>
      </c>
      <c r="H9" s="52">
        <v>42.5</v>
      </c>
      <c r="I9"/>
      <c r="J9"/>
    </row>
    <row r="10" spans="2:10" ht="20.100000000000001" customHeight="1" x14ac:dyDescent="0.3">
      <c r="B10"/>
      <c r="C10"/>
      <c r="D10"/>
      <c r="E10"/>
      <c r="F10"/>
      <c r="G10"/>
      <c r="H10"/>
      <c r="I10"/>
      <c r="J10"/>
    </row>
    <row r="11" spans="2:10" ht="20.100000000000001" customHeight="1" x14ac:dyDescent="0.3">
      <c r="B11"/>
      <c r="C11"/>
      <c r="D11"/>
      <c r="E11"/>
      <c r="F11"/>
      <c r="G11"/>
      <c r="H11"/>
      <c r="I11"/>
      <c r="J11"/>
    </row>
    <row r="12" spans="2:10" ht="20.100000000000001" customHeight="1" x14ac:dyDescent="0.3">
      <c r="B12"/>
      <c r="C12"/>
      <c r="D12"/>
      <c r="E12"/>
      <c r="F12"/>
      <c r="G12"/>
      <c r="H12"/>
      <c r="I12"/>
      <c r="J12"/>
    </row>
    <row r="13" spans="2:10" ht="20.100000000000001" customHeight="1" x14ac:dyDescent="0.3">
      <c r="B13"/>
      <c r="C13"/>
      <c r="D13"/>
      <c r="E13"/>
      <c r="F13"/>
      <c r="G13"/>
      <c r="H13"/>
      <c r="I13"/>
      <c r="J13"/>
    </row>
    <row r="14" spans="2:10" ht="20.100000000000001" customHeight="1" x14ac:dyDescent="0.3">
      <c r="B14"/>
      <c r="C14"/>
      <c r="D14"/>
    </row>
    <row r="15" spans="2:10" ht="20.100000000000001" customHeight="1" x14ac:dyDescent="0.3">
      <c r="B15"/>
      <c r="C15"/>
      <c r="D15"/>
    </row>
    <row r="16" spans="2:10" ht="20.100000000000001" customHeight="1" x14ac:dyDescent="0.3">
      <c r="B16"/>
      <c r="C16"/>
      <c r="D16"/>
    </row>
    <row r="17" spans="2:4" ht="20.100000000000001" customHeight="1" x14ac:dyDescent="0.3">
      <c r="B17"/>
      <c r="C17"/>
      <c r="D17"/>
    </row>
    <row r="18" spans="2:4" ht="20.100000000000001" customHeight="1" x14ac:dyDescent="0.3">
      <c r="B18"/>
      <c r="C18"/>
      <c r="D18"/>
    </row>
    <row r="19" spans="2:4" ht="20.100000000000001" customHeight="1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2022-12-09T07:43:59Z</dcterms:created>
  <dcterms:modified xsi:type="dcterms:W3CDTF">2022-12-09T08:59:57Z</dcterms:modified>
</cp:coreProperties>
</file>