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задача 1" sheetId="1" r:id="rId1"/>
    <sheet name="задача 2" sheetId="2" r:id="rId2"/>
    <sheet name="задача 3" sheetId="3" r:id="rId3"/>
    <sheet name="задача 4" sheetId="4" r:id="rId4"/>
    <sheet name="задача 5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3" l="1"/>
  <c r="G2" i="3"/>
  <c r="F2" i="3"/>
  <c r="E2" i="3"/>
  <c r="D2" i="3"/>
  <c r="E3" i="3" s="1"/>
  <c r="H21" i="5" l="1"/>
  <c r="H22" i="5"/>
  <c r="H20" i="5"/>
  <c r="H16" i="5"/>
  <c r="H17" i="5"/>
  <c r="H15" i="5"/>
  <c r="A9" i="4"/>
  <c r="C6" i="4" s="1"/>
  <c r="D25" i="5"/>
  <c r="C25" i="5"/>
  <c r="B25" i="5"/>
  <c r="A25" i="5"/>
  <c r="C5" i="4" l="1"/>
  <c r="B2" i="4"/>
  <c r="B4" i="4"/>
  <c r="B6" i="4"/>
  <c r="B5" i="4"/>
  <c r="B3" i="4"/>
  <c r="C3" i="4"/>
  <c r="C2" i="4"/>
  <c r="C4" i="4"/>
  <c r="E2" i="2"/>
  <c r="D4" i="4" l="1"/>
  <c r="D2" i="4"/>
  <c r="E5" i="4" s="1"/>
  <c r="D6" i="4"/>
  <c r="D5" i="4"/>
  <c r="D3" i="4"/>
  <c r="E3" i="4"/>
  <c r="E4" i="4"/>
  <c r="E2" i="4"/>
  <c r="E6" i="4"/>
  <c r="F2" i="2"/>
  <c r="H2" i="1"/>
  <c r="H3" i="1"/>
  <c r="H4" i="1"/>
  <c r="H5" i="1"/>
  <c r="H6" i="1"/>
  <c r="F4" i="4" l="1"/>
  <c r="F5" i="4"/>
  <c r="F6" i="4"/>
  <c r="F2" i="4"/>
  <c r="F3" i="4"/>
  <c r="G21" i="5"/>
  <c r="G22" i="5"/>
  <c r="G20" i="5"/>
  <c r="G15" i="5"/>
  <c r="F21" i="5"/>
  <c r="F22" i="5"/>
  <c r="F20" i="5"/>
  <c r="F15" i="5"/>
  <c r="E21" i="5"/>
  <c r="E22" i="5"/>
  <c r="E20" i="5"/>
  <c r="E15" i="5"/>
  <c r="D21" i="5"/>
  <c r="D22" i="5"/>
  <c r="D20" i="5"/>
  <c r="D15" i="5"/>
  <c r="C21" i="5"/>
  <c r="C22" i="5"/>
  <c r="C20" i="5"/>
  <c r="B21" i="5"/>
  <c r="B22" i="5"/>
  <c r="B20" i="5"/>
  <c r="H10" i="5"/>
  <c r="G17" i="5"/>
  <c r="G16" i="5"/>
  <c r="G10" i="5"/>
  <c r="F16" i="5"/>
  <c r="F17" i="5"/>
  <c r="E16" i="5"/>
  <c r="E17" i="5"/>
  <c r="E10" i="5"/>
  <c r="D3" i="3"/>
  <c r="D4" i="3"/>
  <c r="E11" i="5"/>
  <c r="F11" i="5" s="1"/>
  <c r="G11" i="5" s="1"/>
  <c r="H11" i="5" s="1"/>
  <c r="E12" i="5"/>
  <c r="D11" i="5"/>
  <c r="D12" i="5"/>
  <c r="D10" i="5"/>
  <c r="D16" i="5"/>
  <c r="D17" i="5"/>
  <c r="C16" i="5"/>
  <c r="C15" i="5"/>
  <c r="C17" i="5"/>
  <c r="B16" i="5"/>
  <c r="B17" i="5"/>
  <c r="B15" i="5"/>
  <c r="C11" i="5"/>
  <c r="C12" i="5"/>
  <c r="C10" i="5"/>
  <c r="B11" i="5"/>
  <c r="B12" i="5"/>
  <c r="B10" i="5"/>
  <c r="D5" i="5"/>
  <c r="C5" i="5"/>
  <c r="B5" i="5"/>
  <c r="A9" i="3"/>
  <c r="G5" i="4" l="1"/>
  <c r="G2" i="4"/>
  <c r="G6" i="4"/>
  <c r="G3" i="4"/>
  <c r="G4" i="4"/>
  <c r="F10" i="5"/>
  <c r="E4" i="3"/>
  <c r="F12" i="5"/>
  <c r="G12" i="5" s="1"/>
  <c r="H12" i="5" s="1"/>
  <c r="H6" i="4" l="1"/>
  <c r="H2" i="4"/>
  <c r="H3" i="4"/>
  <c r="H4" i="4"/>
  <c r="H5" i="4"/>
  <c r="B2" i="3"/>
  <c r="C4" i="3"/>
  <c r="B4" i="3"/>
  <c r="C3" i="3"/>
  <c r="B3" i="3"/>
  <c r="C2" i="3"/>
  <c r="G2" i="1"/>
  <c r="G3" i="1" l="1"/>
  <c r="G4" i="1"/>
  <c r="G5" i="1"/>
  <c r="G6" i="1"/>
  <c r="C3" i="2"/>
  <c r="C6" i="2"/>
  <c r="B6" i="2"/>
  <c r="C5" i="2"/>
  <c r="B5" i="2"/>
  <c r="C4" i="2"/>
  <c r="B4" i="2"/>
  <c r="B3" i="2"/>
  <c r="D2" i="2" s="1"/>
  <c r="E4" i="2" s="1"/>
  <c r="C2" i="2"/>
  <c r="B2" i="2"/>
  <c r="F3" i="1"/>
  <c r="F4" i="1"/>
  <c r="F5" i="1"/>
  <c r="F6" i="1"/>
  <c r="F2" i="1"/>
  <c r="E3" i="1"/>
  <c r="E4" i="1"/>
  <c r="E5" i="1"/>
  <c r="E6" i="1"/>
  <c r="E2" i="1"/>
  <c r="D3" i="1"/>
  <c r="D4" i="1"/>
  <c r="D5" i="1"/>
  <c r="D6" i="1"/>
  <c r="D2" i="1"/>
  <c r="D3" i="2" l="1"/>
  <c r="D5" i="2"/>
  <c r="D6" i="2"/>
  <c r="E3" i="2"/>
  <c r="D4" i="2"/>
  <c r="E5" i="2"/>
  <c r="E6" i="2"/>
  <c r="F4" i="3" l="1"/>
  <c r="F3" i="3"/>
  <c r="F5" i="2"/>
  <c r="F3" i="2"/>
  <c r="F4" i="2"/>
  <c r="F6" i="2"/>
  <c r="H3" i="3" l="1"/>
  <c r="H4" i="3"/>
  <c r="G4" i="2"/>
  <c r="G6" i="2"/>
  <c r="G2" i="2"/>
  <c r="G5" i="2"/>
  <c r="G3" i="2"/>
  <c r="G3" i="3"/>
  <c r="G4" i="3"/>
  <c r="H3" i="2" l="1"/>
  <c r="H2" i="2"/>
  <c r="H4" i="2"/>
  <c r="H5" i="2"/>
  <c r="H6" i="2"/>
  <c r="C3" i="1"/>
  <c r="C4" i="1"/>
  <c r="C5" i="1"/>
  <c r="C6" i="1"/>
  <c r="C2" i="1"/>
  <c r="B3" i="1"/>
  <c r="B4" i="1"/>
  <c r="B5" i="1"/>
  <c r="B6" i="1"/>
  <c r="B2" i="1"/>
</calcChain>
</file>

<file path=xl/sharedStrings.xml><?xml version="1.0" encoding="utf-8"?>
<sst xmlns="http://schemas.openxmlformats.org/spreadsheetml/2006/main" count="71" uniqueCount="34">
  <si>
    <t>d, мм</t>
  </si>
  <si>
    <t>di - d0</t>
  </si>
  <si>
    <t>(di - d0)^2</t>
  </si>
  <si>
    <t>Среднее d</t>
  </si>
  <si>
    <t>Среднее-квадратичная погрешность</t>
  </si>
  <si>
    <t xml:space="preserve">Стандартное отклонение </t>
  </si>
  <si>
    <t>Абсолютная погрешность</t>
  </si>
  <si>
    <t>Относительная погрешность</t>
  </si>
  <si>
    <t>d0</t>
  </si>
  <si>
    <t>m, мм</t>
  </si>
  <si>
    <t>m0</t>
  </si>
  <si>
    <t>n</t>
  </si>
  <si>
    <t>а,мм</t>
  </si>
  <si>
    <t>b,мм</t>
  </si>
  <si>
    <t>h,мм</t>
  </si>
  <si>
    <t>Среднее значение</t>
  </si>
  <si>
    <t>a, мм</t>
  </si>
  <si>
    <t>ai -a0</t>
  </si>
  <si>
    <t>(ai - a0)^2</t>
  </si>
  <si>
    <t>Среднее a</t>
  </si>
  <si>
    <t>b, мм</t>
  </si>
  <si>
    <t>bi - b0</t>
  </si>
  <si>
    <t>(bi - b0)^2</t>
  </si>
  <si>
    <t>Среднее b</t>
  </si>
  <si>
    <t>V</t>
  </si>
  <si>
    <t>a</t>
  </si>
  <si>
    <t>b</t>
  </si>
  <si>
    <t>h</t>
  </si>
  <si>
    <t>mi - m0</t>
  </si>
  <si>
    <t>(mi - m0)^2</t>
  </si>
  <si>
    <t>Среднее m</t>
  </si>
  <si>
    <t>d, м</t>
  </si>
  <si>
    <t>При измерении диаметра сваи были получены следующие результаты: 0.155, 0.149, 0.151, 0.154 и 0.148 м. Вычислить погрешность эксперимента, если доверительная вероятность равна 0.95</t>
  </si>
  <si>
    <t>Постановка задачи: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</si>
</sst>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3" formatCode="_-* #,##0.00\ _₽_-;\-* #,##0.00\ _₽_-;_-* &quot;-&quot;??\ _₽_-;_-@_-"/>
    <numFmt numFmtId="164" formatCode="0.000%"/>
    <numFmt numFmtId="165" formatCode="0.0000"/>
    <numFmt numFmtId="166" formatCode="0.00000"/>
    <numFmt numFmtId="167" formatCode="0.000000"/>
    <numFmt numFmtId="168" formatCode="0.0000000"/>
    <numFmt numFmtId="169" formatCode="0.000000000"/>
    <numFmt numFmtId="170" formatCode="0.0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2" fontId="0" fillId="0" borderId="1" xfId="1" applyNumberFormat="1" applyFont="1" applyBorder="1" applyAlignment="1">
      <alignment horizontal="center" vertical="center"/>
    </xf>
    <xf numFmtId="10" fontId="0" fillId="0" borderId="1" xfId="2" applyNumberFormat="1" applyFont="1" applyBorder="1" applyAlignment="1">
      <alignment horizontal="center"/>
    </xf>
    <xf numFmtId="164" fontId="0" fillId="0" borderId="1" xfId="2" applyNumberFormat="1" applyFon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67" fontId="0" fillId="0" borderId="1" xfId="0" applyNumberFormat="1" applyBorder="1" applyAlignment="1">
      <alignment horizontal="center"/>
    </xf>
    <xf numFmtId="168" fontId="0" fillId="0" borderId="1" xfId="0" applyNumberFormat="1" applyBorder="1" applyAlignment="1">
      <alignment horizontal="center"/>
    </xf>
    <xf numFmtId="169" fontId="0" fillId="0" borderId="1" xfId="0" applyNumberFormat="1" applyBorder="1" applyAlignment="1">
      <alignment horizontal="center"/>
    </xf>
    <xf numFmtId="170" fontId="0" fillId="0" borderId="1" xfId="2" applyNumberFormat="1" applyFont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/>
    </xf>
  </cellXfs>
  <cellStyles count="3">
    <cellStyle name="Обычный" xfId="0" builtinId="0"/>
    <cellStyle name="Процентный" xfId="2" builtinId="5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workbookViewId="0">
      <selection activeCell="F17" sqref="F17"/>
    </sheetView>
  </sheetViews>
  <sheetFormatPr defaultRowHeight="15" x14ac:dyDescent="0.25"/>
  <cols>
    <col min="1" max="1" width="12.140625" style="4" customWidth="1"/>
    <col min="2" max="2" width="13" style="4" customWidth="1"/>
    <col min="3" max="3" width="15.140625" style="4" customWidth="1"/>
    <col min="4" max="4" width="14.7109375" style="4" customWidth="1"/>
    <col min="5" max="5" width="13.7109375" style="4" customWidth="1"/>
    <col min="6" max="6" width="17.140625" style="4" customWidth="1"/>
    <col min="7" max="7" width="13.7109375" style="4" customWidth="1"/>
    <col min="8" max="8" width="16" style="4" customWidth="1"/>
    <col min="9" max="16384" width="9.140625" style="4"/>
  </cols>
  <sheetData>
    <row r="1" spans="1:8" ht="45" x14ac:dyDescent="0.25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pans="1:8" x14ac:dyDescent="0.25">
      <c r="A2" s="1">
        <v>14.85</v>
      </c>
      <c r="B2" s="1">
        <f>A2-$A$9</f>
        <v>4.9999999999998934E-2</v>
      </c>
      <c r="C2" s="1">
        <f>(A2-$A$9)^2</f>
        <v>2.4999999999998934E-3</v>
      </c>
      <c r="D2" s="1">
        <f>$A$9+(1/5)*SUM($B$2:$B$6)</f>
        <v>14.818</v>
      </c>
      <c r="E2" s="1">
        <f>(1/20)*(SUM($C$2:$C$6)-5*(SUM(($D$2-$A$9)^2)))</f>
        <v>1.3400000000000247E-4</v>
      </c>
      <c r="F2" s="1">
        <f>SQRT($E$2)</f>
        <v>1.1575836902790333E-2</v>
      </c>
      <c r="G2" s="1">
        <f>2.57*$F$2</f>
        <v>2.9749900840171154E-2</v>
      </c>
      <c r="H2" s="11">
        <f>$G$2/$D$2</f>
        <v>2.0076866540809256E-3</v>
      </c>
    </row>
    <row r="3" spans="1:8" x14ac:dyDescent="0.25">
      <c r="A3" s="1">
        <v>14.8</v>
      </c>
      <c r="B3" s="1">
        <f t="shared" ref="B3:B6" si="0">A3-$A$9</f>
        <v>0</v>
      </c>
      <c r="C3" s="1">
        <f t="shared" ref="C3:C6" si="1">(A3-$A$9)^2</f>
        <v>0</v>
      </c>
      <c r="D3" s="1">
        <f t="shared" ref="D3:D6" si="2">$A$9+(1/5)*SUM($B$2:$B$6)</f>
        <v>14.818</v>
      </c>
      <c r="E3" s="1">
        <f t="shared" ref="E3:E6" si="3">(1/20)*(SUM($C$2:$C$6)-5*(SUM(($D$2-$A$9)^2)))</f>
        <v>1.3400000000000247E-4</v>
      </c>
      <c r="F3" s="1">
        <f t="shared" ref="F3:F6" si="4">SQRT($E$2)</f>
        <v>1.1575836902790333E-2</v>
      </c>
      <c r="G3" s="1">
        <f t="shared" ref="G3:G6" si="5">2.57*$F$2</f>
        <v>2.9749900840171154E-2</v>
      </c>
      <c r="H3" s="11">
        <f t="shared" ref="H3:H6" si="6">$G$2/$D$2</f>
        <v>2.0076866540809256E-3</v>
      </c>
    </row>
    <row r="4" spans="1:8" x14ac:dyDescent="0.25">
      <c r="A4" s="1">
        <v>14.79</v>
      </c>
      <c r="B4" s="1">
        <f t="shared" si="0"/>
        <v>-1.0000000000001563E-2</v>
      </c>
      <c r="C4" s="1">
        <f t="shared" si="1"/>
        <v>1.0000000000003127E-4</v>
      </c>
      <c r="D4" s="1">
        <f t="shared" si="2"/>
        <v>14.818</v>
      </c>
      <c r="E4" s="1">
        <f t="shared" si="3"/>
        <v>1.3400000000000247E-4</v>
      </c>
      <c r="F4" s="1">
        <f t="shared" si="4"/>
        <v>1.1575836902790333E-2</v>
      </c>
      <c r="G4" s="1">
        <f t="shared" si="5"/>
        <v>2.9749900840171154E-2</v>
      </c>
      <c r="H4" s="11">
        <f t="shared" si="6"/>
        <v>2.0076866540809256E-3</v>
      </c>
    </row>
    <row r="5" spans="1:8" x14ac:dyDescent="0.25">
      <c r="A5" s="1">
        <v>14.84</v>
      </c>
      <c r="B5" s="1">
        <f t="shared" si="0"/>
        <v>3.9999999999999147E-2</v>
      </c>
      <c r="C5" s="1">
        <f t="shared" si="1"/>
        <v>1.5999999999999318E-3</v>
      </c>
      <c r="D5" s="1">
        <f t="shared" si="2"/>
        <v>14.818</v>
      </c>
      <c r="E5" s="1">
        <f t="shared" si="3"/>
        <v>1.3400000000000247E-4</v>
      </c>
      <c r="F5" s="1">
        <f t="shared" si="4"/>
        <v>1.1575836902790333E-2</v>
      </c>
      <c r="G5" s="1">
        <f t="shared" si="5"/>
        <v>2.9749900840171154E-2</v>
      </c>
      <c r="H5" s="11">
        <f t="shared" si="6"/>
        <v>2.0076866540809256E-3</v>
      </c>
    </row>
    <row r="6" spans="1:8" x14ac:dyDescent="0.25">
      <c r="A6" s="1">
        <v>14.81</v>
      </c>
      <c r="B6" s="1">
        <f t="shared" si="0"/>
        <v>9.9999999999997868E-3</v>
      </c>
      <c r="C6" s="1">
        <f t="shared" si="1"/>
        <v>9.9999999999995736E-5</v>
      </c>
      <c r="D6" s="1">
        <f t="shared" si="2"/>
        <v>14.818</v>
      </c>
      <c r="E6" s="1">
        <f t="shared" si="3"/>
        <v>1.3400000000000247E-4</v>
      </c>
      <c r="F6" s="1">
        <f t="shared" si="4"/>
        <v>1.1575836902790333E-2</v>
      </c>
      <c r="G6" s="1">
        <f t="shared" si="5"/>
        <v>2.9749900840171154E-2</v>
      </c>
      <c r="H6" s="11">
        <f t="shared" si="6"/>
        <v>2.0076866540809256E-3</v>
      </c>
    </row>
    <row r="8" spans="1:8" x14ac:dyDescent="0.25">
      <c r="A8" s="1" t="s">
        <v>8</v>
      </c>
    </row>
    <row r="9" spans="1:8" x14ac:dyDescent="0.25">
      <c r="A9" s="5">
        <v>14.8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activeCell="D1" sqref="D1"/>
    </sheetView>
  </sheetViews>
  <sheetFormatPr defaultRowHeight="15" x14ac:dyDescent="0.25"/>
  <cols>
    <col min="3" max="3" width="15.42578125" customWidth="1"/>
    <col min="4" max="4" width="15.140625" customWidth="1"/>
    <col min="5" max="5" width="15.28515625" customWidth="1"/>
    <col min="6" max="6" width="14.5703125" customWidth="1"/>
    <col min="7" max="7" width="19.28515625" customWidth="1"/>
    <col min="8" max="8" width="21.28515625" customWidth="1"/>
  </cols>
  <sheetData>
    <row r="1" spans="1:9" ht="45" x14ac:dyDescent="0.25">
      <c r="A1" s="2" t="s">
        <v>9</v>
      </c>
      <c r="B1" s="2" t="s">
        <v>28</v>
      </c>
      <c r="C1" s="2" t="s">
        <v>29</v>
      </c>
      <c r="D1" s="2" t="s">
        <v>30</v>
      </c>
      <c r="E1" s="3" t="s">
        <v>4</v>
      </c>
      <c r="F1" s="3" t="s">
        <v>5</v>
      </c>
      <c r="G1" s="3" t="s">
        <v>6</v>
      </c>
      <c r="H1" s="3" t="s">
        <v>7</v>
      </c>
      <c r="I1" s="4"/>
    </row>
    <row r="2" spans="1:9" x14ac:dyDescent="0.25">
      <c r="A2" s="1">
        <v>7.48</v>
      </c>
      <c r="B2" s="1">
        <f>A2-$A$9</f>
        <v>0</v>
      </c>
      <c r="C2" s="1">
        <f>(A2-$A$9)^2</f>
        <v>0</v>
      </c>
      <c r="D2" s="1">
        <f>$A$9+(1/5)*SUM($B$2:$B$6)</f>
        <v>7.492</v>
      </c>
      <c r="E2" s="15">
        <f>(1/20)*(SUM($C$2:$C$6)-5*(SUM(($D$2-$A$9)^2)))</f>
        <v>7.399999999999879E-5</v>
      </c>
      <c r="F2" s="1">
        <f>SQRT($E$2)</f>
        <v>8.6023252670425557E-3</v>
      </c>
      <c r="G2" s="1">
        <f>2.57*$F$2</f>
        <v>2.2107975936299366E-2</v>
      </c>
      <c r="H2" s="11">
        <f>$G$2/$D$2</f>
        <v>2.9508777277495149E-3</v>
      </c>
      <c r="I2" s="4"/>
    </row>
    <row r="3" spans="1:9" x14ac:dyDescent="0.25">
      <c r="A3" s="1">
        <v>7.49</v>
      </c>
      <c r="B3" s="1">
        <f t="shared" ref="B3:B6" si="0">A3-$A$9</f>
        <v>9.9999999999997868E-3</v>
      </c>
      <c r="C3" s="13">
        <f>(A3-$A$9)^2</f>
        <v>9.9999999999995736E-5</v>
      </c>
      <c r="D3" s="1">
        <f t="shared" ref="D3:D6" si="1">$A$9+(1/5)*SUM($B$2:$B$6)</f>
        <v>7.492</v>
      </c>
      <c r="E3" s="15">
        <f t="shared" ref="E3:E6" si="2">(1/20)*(SUM($C$2:$C$6)-5*(SUM(($D$2-$A$9)^2)))</f>
        <v>7.399999999999879E-5</v>
      </c>
      <c r="F3" s="1">
        <f t="shared" ref="F3:F6" si="3">SQRT($E$2)</f>
        <v>8.6023252670425557E-3</v>
      </c>
      <c r="G3" s="1">
        <f t="shared" ref="G3:G6" si="4">2.57*$F$2</f>
        <v>2.2107975936299366E-2</v>
      </c>
      <c r="H3" s="11">
        <f t="shared" ref="H3:H6" si="5">$G$2/$D$2</f>
        <v>2.9508777277495149E-3</v>
      </c>
      <c r="I3" s="4"/>
    </row>
    <row r="4" spans="1:9" x14ac:dyDescent="0.25">
      <c r="A4" s="1">
        <v>7.52</v>
      </c>
      <c r="B4" s="1">
        <f t="shared" si="0"/>
        <v>3.9999999999999147E-2</v>
      </c>
      <c r="C4" s="1">
        <f t="shared" ref="C4:C6" si="6">(A4-$A$9)^2</f>
        <v>1.5999999999999318E-3</v>
      </c>
      <c r="D4" s="1">
        <f t="shared" si="1"/>
        <v>7.492</v>
      </c>
      <c r="E4" s="15">
        <f t="shared" si="2"/>
        <v>7.399999999999879E-5</v>
      </c>
      <c r="F4" s="1">
        <f t="shared" si="3"/>
        <v>8.6023252670425557E-3</v>
      </c>
      <c r="G4" s="1">
        <f t="shared" si="4"/>
        <v>2.2107975936299366E-2</v>
      </c>
      <c r="H4" s="11">
        <f t="shared" si="5"/>
        <v>2.9508777277495149E-3</v>
      </c>
      <c r="I4" s="4"/>
    </row>
    <row r="5" spans="1:9" x14ac:dyDescent="0.25">
      <c r="A5" s="1">
        <v>7.47</v>
      </c>
      <c r="B5" s="1">
        <f t="shared" si="0"/>
        <v>-1.0000000000000675E-2</v>
      </c>
      <c r="C5" s="1">
        <f t="shared" si="6"/>
        <v>1.000000000000135E-4</v>
      </c>
      <c r="D5" s="1">
        <f t="shared" si="1"/>
        <v>7.492</v>
      </c>
      <c r="E5" s="15">
        <f t="shared" si="2"/>
        <v>7.399999999999879E-5</v>
      </c>
      <c r="F5" s="1">
        <f t="shared" si="3"/>
        <v>8.6023252670425557E-3</v>
      </c>
      <c r="G5" s="1">
        <f t="shared" si="4"/>
        <v>2.2107975936299366E-2</v>
      </c>
      <c r="H5" s="11">
        <f t="shared" si="5"/>
        <v>2.9508777277495149E-3</v>
      </c>
      <c r="I5" s="4"/>
    </row>
    <row r="6" spans="1:9" x14ac:dyDescent="0.25">
      <c r="A6" s="1">
        <v>7.5</v>
      </c>
      <c r="B6" s="1">
        <f t="shared" si="0"/>
        <v>1.9999999999999574E-2</v>
      </c>
      <c r="C6" s="1">
        <f t="shared" si="6"/>
        <v>3.9999999999998294E-4</v>
      </c>
      <c r="D6" s="1">
        <f t="shared" si="1"/>
        <v>7.492</v>
      </c>
      <c r="E6" s="15">
        <f t="shared" si="2"/>
        <v>7.399999999999879E-5</v>
      </c>
      <c r="F6" s="1">
        <f t="shared" si="3"/>
        <v>8.6023252670425557E-3</v>
      </c>
      <c r="G6" s="1">
        <f t="shared" si="4"/>
        <v>2.2107975936299366E-2</v>
      </c>
      <c r="H6" s="11">
        <f t="shared" si="5"/>
        <v>2.9508777277495149E-3</v>
      </c>
      <c r="I6" s="4"/>
    </row>
    <row r="7" spans="1:9" x14ac:dyDescent="0.25">
      <c r="A7" s="4"/>
      <c r="B7" s="4"/>
      <c r="C7" s="4"/>
      <c r="D7" s="4"/>
      <c r="E7" s="4"/>
      <c r="F7" s="4"/>
      <c r="G7" s="4"/>
      <c r="H7" s="4"/>
      <c r="I7" s="4"/>
    </row>
    <row r="8" spans="1:9" x14ac:dyDescent="0.25">
      <c r="A8" s="1" t="s">
        <v>10</v>
      </c>
      <c r="B8" s="4"/>
      <c r="C8" s="4"/>
      <c r="D8" s="4"/>
      <c r="E8" s="4"/>
      <c r="F8" s="4"/>
      <c r="G8" s="4"/>
      <c r="H8" s="4"/>
      <c r="I8" s="4"/>
    </row>
    <row r="9" spans="1:9" x14ac:dyDescent="0.25">
      <c r="A9" s="5">
        <v>7.48</v>
      </c>
      <c r="B9" s="4"/>
      <c r="C9" s="4"/>
      <c r="D9" s="4"/>
      <c r="E9" s="4"/>
      <c r="F9" s="4"/>
      <c r="G9" s="4"/>
      <c r="H9" s="4"/>
      <c r="I9" s="4"/>
    </row>
    <row r="10" spans="1:9" x14ac:dyDescent="0.25">
      <c r="A10" s="4"/>
      <c r="B10" s="4"/>
      <c r="C10" s="4"/>
      <c r="D10" s="4"/>
      <c r="E10" s="4"/>
      <c r="F10" s="4"/>
      <c r="G10" s="4"/>
      <c r="H10" s="4"/>
      <c r="I10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tabSelected="1" topLeftCell="A2" workbookViewId="0">
      <selection activeCell="H18" sqref="H18"/>
    </sheetView>
  </sheetViews>
  <sheetFormatPr defaultRowHeight="15" x14ac:dyDescent="0.25"/>
  <cols>
    <col min="1" max="1" width="9.85546875" customWidth="1"/>
    <col min="3" max="3" width="9.85546875" bestFit="1" customWidth="1"/>
    <col min="4" max="4" width="10.5703125" bestFit="1" customWidth="1"/>
    <col min="5" max="5" width="15.28515625" customWidth="1"/>
    <col min="6" max="6" width="16" customWidth="1"/>
    <col min="7" max="7" width="14.42578125" customWidth="1"/>
    <col min="8" max="8" width="15.85546875" customWidth="1"/>
  </cols>
  <sheetData>
    <row r="1" spans="1:8" ht="45" x14ac:dyDescent="0.25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pans="1:8" x14ac:dyDescent="0.25">
      <c r="A2" s="1">
        <v>47.12</v>
      </c>
      <c r="B2" s="1">
        <f>A2-$A$9</f>
        <v>1.0000000000005116E-2</v>
      </c>
      <c r="C2" s="1">
        <f>(A2-$A$9)^2</f>
        <v>1.0000000000010231E-4</v>
      </c>
      <c r="D2" s="1">
        <f>$A$9+(1/5)*SUM($B$2:$B$4)</f>
        <v>47.11</v>
      </c>
      <c r="E2" s="14">
        <f>(1/20)*(SUM($C$2:$C$4)-5*(SUM(($D$2-$A$9)^2)))</f>
        <v>7.0000000000007665E-5</v>
      </c>
      <c r="F2" s="1">
        <f>SQRT($E$2)</f>
        <v>8.3666002653412144E-3</v>
      </c>
      <c r="G2" s="1">
        <f>3.182*$F$2</f>
        <v>2.6622522044315745E-2</v>
      </c>
      <c r="H2" s="12">
        <f>$G$2/$D$2</f>
        <v>5.6511403193198356E-4</v>
      </c>
    </row>
    <row r="3" spans="1:8" x14ac:dyDescent="0.25">
      <c r="A3" s="1">
        <v>47.08</v>
      </c>
      <c r="B3" s="1">
        <f t="shared" ref="B3:B4" si="0">A3-$A$9</f>
        <v>-2.9999999999994031E-2</v>
      </c>
      <c r="C3" s="1">
        <f>(A3-$A$9)^2</f>
        <v>8.9999999999964186E-4</v>
      </c>
      <c r="D3" s="1">
        <f t="shared" ref="D3:D4" si="1">$A$9+(1/5)*SUM($B$2:$B$4)</f>
        <v>47.11</v>
      </c>
      <c r="E3" s="14">
        <f>(1/20)*(SUM($C$2:$C$4)-5*(SUM(($D$2-$A$9)^2)))</f>
        <v>7.0000000000007665E-5</v>
      </c>
      <c r="F3" s="1">
        <f t="shared" ref="F3:F4" si="2">SQRT($E$2)</f>
        <v>8.3666002653412144E-3</v>
      </c>
      <c r="G3" s="1">
        <f t="shared" ref="G3:G4" si="3">3.182*$F$2</f>
        <v>2.6622522044315745E-2</v>
      </c>
      <c r="H3" s="12">
        <f t="shared" ref="H3:H4" si="4">$G$2/$D$2</f>
        <v>5.6511403193198356E-4</v>
      </c>
    </row>
    <row r="4" spans="1:8" x14ac:dyDescent="0.25">
      <c r="A4" s="6">
        <v>47.13</v>
      </c>
      <c r="B4" s="6">
        <f t="shared" si="0"/>
        <v>2.0000000000010232E-2</v>
      </c>
      <c r="C4" s="6">
        <f t="shared" ref="C4" si="5">(A4-$A$9)^2</f>
        <v>4.0000000000040925E-4</v>
      </c>
      <c r="D4" s="1">
        <f t="shared" si="1"/>
        <v>47.11</v>
      </c>
      <c r="E4" s="14">
        <f t="shared" ref="E4" si="6">(1/20)*(SUM($C$2:$C$4)-5*(SUM(($D$2-$A$9)^2)))</f>
        <v>7.0000000000007665E-5</v>
      </c>
      <c r="F4" s="6">
        <f t="shared" si="2"/>
        <v>8.3666002653412144E-3</v>
      </c>
      <c r="G4" s="1">
        <f t="shared" si="3"/>
        <v>2.6622522044315745E-2</v>
      </c>
      <c r="H4" s="12">
        <f t="shared" si="4"/>
        <v>5.6511403193198356E-4</v>
      </c>
    </row>
    <row r="5" spans="1:8" x14ac:dyDescent="0.25">
      <c r="A5" s="8"/>
      <c r="B5" s="8"/>
      <c r="C5" s="8"/>
      <c r="D5" s="8"/>
      <c r="E5" s="8"/>
      <c r="F5" s="8"/>
      <c r="G5" s="8"/>
      <c r="H5" s="8"/>
    </row>
    <row r="6" spans="1:8" x14ac:dyDescent="0.25">
      <c r="A6" s="7"/>
      <c r="B6" s="7"/>
      <c r="C6" s="7"/>
      <c r="D6" s="7"/>
      <c r="E6" s="7"/>
      <c r="F6" s="7"/>
      <c r="G6" s="7"/>
      <c r="H6" s="7"/>
    </row>
    <row r="7" spans="1:8" x14ac:dyDescent="0.25">
      <c r="A7" s="4"/>
      <c r="B7" s="4"/>
      <c r="C7" s="4"/>
      <c r="D7" s="4"/>
      <c r="E7" s="4"/>
      <c r="F7" s="4"/>
      <c r="G7" s="4"/>
      <c r="H7" s="4"/>
    </row>
    <row r="8" spans="1:8" x14ac:dyDescent="0.25">
      <c r="A8" s="1" t="s">
        <v>8</v>
      </c>
      <c r="B8" s="4"/>
      <c r="C8" s="4"/>
      <c r="D8" s="4"/>
      <c r="E8" s="4"/>
      <c r="F8" s="4"/>
      <c r="G8" s="4"/>
      <c r="H8" s="4"/>
    </row>
    <row r="9" spans="1:8" x14ac:dyDescent="0.25">
      <c r="A9" s="5">
        <f xml:space="preserve"> AVERAGE(A2:A4)</f>
        <v>47.109999999999992</v>
      </c>
      <c r="B9" s="4"/>
      <c r="C9" s="4"/>
      <c r="D9" s="4"/>
      <c r="E9" s="4"/>
      <c r="F9" s="4"/>
      <c r="G9" s="4"/>
      <c r="H9" s="4"/>
    </row>
    <row r="10" spans="1:8" x14ac:dyDescent="0.25">
      <c r="A10" s="4"/>
      <c r="B10" s="4"/>
      <c r="C10" s="4"/>
      <c r="D10" s="4"/>
      <c r="E10" s="4"/>
      <c r="F10" s="4"/>
      <c r="G10" s="4"/>
      <c r="H10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D14" sqref="D14:F19"/>
    </sheetView>
  </sheetViews>
  <sheetFormatPr defaultRowHeight="15" x14ac:dyDescent="0.25"/>
  <cols>
    <col min="3" max="3" width="10.85546875" customWidth="1"/>
    <col min="4" max="4" width="13.5703125" customWidth="1"/>
    <col min="5" max="5" width="15.42578125" customWidth="1"/>
    <col min="6" max="6" width="16.28515625" customWidth="1"/>
    <col min="7" max="7" width="14" customWidth="1"/>
    <col min="8" max="8" width="16.28515625" customWidth="1"/>
  </cols>
  <sheetData>
    <row r="1" spans="1:8" ht="45" x14ac:dyDescent="0.25">
      <c r="A1" s="2" t="s">
        <v>31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pans="1:8" x14ac:dyDescent="0.25">
      <c r="A2" s="1">
        <v>0.152</v>
      </c>
      <c r="B2" s="1">
        <f>A2-$A$9</f>
        <v>1.3999999999999846E-3</v>
      </c>
      <c r="C2" s="16">
        <f>(A2-$A$9)^2</f>
        <v>1.9599999999999567E-6</v>
      </c>
      <c r="D2" s="1">
        <f>$A$9+(1/5)*SUM($B$2:$B$6)</f>
        <v>0.15059999999999998</v>
      </c>
      <c r="E2" s="17">
        <f>(1/20)*(SUM($C$2:$C$6)-5*(SUM(($D$2-$A$9)^2)))</f>
        <v>8.6000000000000151E-7</v>
      </c>
      <c r="F2" s="1">
        <f>SQRT($E$2)</f>
        <v>9.2736184954957124E-4</v>
      </c>
      <c r="G2" s="1">
        <f>2.57*$F$2</f>
        <v>2.3833199533423981E-3</v>
      </c>
      <c r="H2" s="11">
        <f>$G$2/$D$2</f>
        <v>1.5825497698156697E-2</v>
      </c>
    </row>
    <row r="3" spans="1:8" x14ac:dyDescent="0.25">
      <c r="A3" s="1">
        <v>0.14899999999999999</v>
      </c>
      <c r="B3" s="1">
        <f>A3-$A$9</f>
        <v>-1.6000000000000181E-3</v>
      </c>
      <c r="C3" s="16">
        <f t="shared" ref="C3:C6" si="0">(A3-$A$9)^2</f>
        <v>2.5600000000000577E-6</v>
      </c>
      <c r="D3" s="1">
        <f t="shared" ref="D3:D6" si="1">$A$9+(1/5)*SUM($B$2:$B$6)</f>
        <v>0.15059999999999998</v>
      </c>
      <c r="E3" s="17">
        <f t="shared" ref="E3:E6" si="2">(1/20)*(SUM($C$2:$C$6)-5*(SUM(($D$2-$A$9)^2)))</f>
        <v>8.6000000000000151E-7</v>
      </c>
      <c r="F3" s="1">
        <f t="shared" ref="F3:F6" si="3">SQRT($E$2)</f>
        <v>9.2736184954957124E-4</v>
      </c>
      <c r="G3" s="1">
        <f t="shared" ref="G3:G6" si="4">2.57*$F$2</f>
        <v>2.3833199533423981E-3</v>
      </c>
      <c r="H3" s="11">
        <f t="shared" ref="H3:H6" si="5">$G$2/$D$2</f>
        <v>1.5825497698156697E-2</v>
      </c>
    </row>
    <row r="4" spans="1:8" x14ac:dyDescent="0.25">
      <c r="A4" s="1">
        <v>0.151</v>
      </c>
      <c r="B4" s="1">
        <f t="shared" ref="B4:B6" si="6">A4-$A$9</f>
        <v>3.999999999999837E-4</v>
      </c>
      <c r="C4" s="16">
        <f t="shared" si="0"/>
        <v>1.5999999999998695E-7</v>
      </c>
      <c r="D4" s="1">
        <f t="shared" si="1"/>
        <v>0.15059999999999998</v>
      </c>
      <c r="E4" s="17">
        <f t="shared" si="2"/>
        <v>8.6000000000000151E-7</v>
      </c>
      <c r="F4" s="1">
        <f t="shared" si="3"/>
        <v>9.2736184954957124E-4</v>
      </c>
      <c r="G4" s="1">
        <f t="shared" si="4"/>
        <v>2.3833199533423981E-3</v>
      </c>
      <c r="H4" s="11">
        <f t="shared" si="5"/>
        <v>1.5825497698156697E-2</v>
      </c>
    </row>
    <row r="5" spans="1:8" x14ac:dyDescent="0.25">
      <c r="A5" s="1">
        <v>0.153</v>
      </c>
      <c r="B5" s="1">
        <f t="shared" si="6"/>
        <v>2.3999999999999855E-3</v>
      </c>
      <c r="C5" s="16">
        <f t="shared" si="0"/>
        <v>5.7599999999999305E-6</v>
      </c>
      <c r="D5" s="1">
        <f t="shared" si="1"/>
        <v>0.15059999999999998</v>
      </c>
      <c r="E5" s="17">
        <f t="shared" si="2"/>
        <v>8.6000000000000151E-7</v>
      </c>
      <c r="F5" s="1">
        <f t="shared" si="3"/>
        <v>9.2736184954957124E-4</v>
      </c>
      <c r="G5" s="1">
        <f t="shared" si="4"/>
        <v>2.3833199533423981E-3</v>
      </c>
      <c r="H5" s="11">
        <f t="shared" si="5"/>
        <v>1.5825497698156697E-2</v>
      </c>
    </row>
    <row r="6" spans="1:8" x14ac:dyDescent="0.25">
      <c r="A6" s="1">
        <v>0.14799999999999999</v>
      </c>
      <c r="B6" s="1">
        <f t="shared" si="6"/>
        <v>-2.600000000000019E-3</v>
      </c>
      <c r="C6" s="16">
        <f t="shared" si="0"/>
        <v>6.7600000000000988E-6</v>
      </c>
      <c r="D6" s="1">
        <f t="shared" si="1"/>
        <v>0.15059999999999998</v>
      </c>
      <c r="E6" s="17">
        <f t="shared" si="2"/>
        <v>8.6000000000000151E-7</v>
      </c>
      <c r="F6" s="1">
        <f t="shared" si="3"/>
        <v>9.2736184954957124E-4</v>
      </c>
      <c r="G6" s="1">
        <f t="shared" si="4"/>
        <v>2.3833199533423981E-3</v>
      </c>
      <c r="H6" s="11">
        <f t="shared" si="5"/>
        <v>1.5825497698156697E-2</v>
      </c>
    </row>
    <row r="7" spans="1:8" x14ac:dyDescent="0.25">
      <c r="A7" s="4"/>
      <c r="B7" s="4"/>
      <c r="C7" s="4"/>
      <c r="D7" s="4"/>
      <c r="E7" s="4"/>
      <c r="F7" s="4"/>
      <c r="G7" s="4"/>
      <c r="H7" s="4"/>
    </row>
    <row r="8" spans="1:8" x14ac:dyDescent="0.25">
      <c r="A8" s="1" t="s">
        <v>8</v>
      </c>
      <c r="B8" s="4"/>
      <c r="C8" s="4"/>
      <c r="D8" s="4"/>
      <c r="E8" s="4"/>
      <c r="F8" s="4"/>
      <c r="G8" s="4"/>
      <c r="H8" s="4"/>
    </row>
    <row r="9" spans="1:8" x14ac:dyDescent="0.25">
      <c r="A9" s="5">
        <f>AVERAGE(A2:A6)</f>
        <v>0.15060000000000001</v>
      </c>
      <c r="B9" s="4"/>
      <c r="C9" s="4"/>
      <c r="D9" s="4"/>
      <c r="E9" s="4"/>
      <c r="F9" s="4"/>
      <c r="G9" s="4"/>
      <c r="H9" s="4"/>
    </row>
    <row r="10" spans="1:8" x14ac:dyDescent="0.25">
      <c r="A10" s="4"/>
      <c r="B10" s="4"/>
      <c r="C10" s="4"/>
      <c r="D10" s="4"/>
      <c r="E10" s="4"/>
      <c r="F10" s="4"/>
      <c r="G10" s="4"/>
      <c r="H10" s="4"/>
    </row>
    <row r="13" spans="1:8" x14ac:dyDescent="0.25">
      <c r="D13" s="20" t="s">
        <v>33</v>
      </c>
      <c r="E13" s="20"/>
    </row>
    <row r="14" spans="1:8" x14ac:dyDescent="0.25">
      <c r="D14" s="19" t="s">
        <v>32</v>
      </c>
      <c r="E14" s="19"/>
      <c r="F14" s="19"/>
    </row>
    <row r="15" spans="1:8" x14ac:dyDescent="0.25">
      <c r="D15" s="19"/>
      <c r="E15" s="19"/>
      <c r="F15" s="19"/>
    </row>
    <row r="16" spans="1:8" x14ac:dyDescent="0.25">
      <c r="D16" s="19"/>
      <c r="E16" s="19"/>
      <c r="F16" s="19"/>
    </row>
    <row r="17" spans="4:6" x14ac:dyDescent="0.25">
      <c r="D17" s="19"/>
      <c r="E17" s="19"/>
      <c r="F17" s="19"/>
    </row>
    <row r="18" spans="4:6" x14ac:dyDescent="0.25">
      <c r="D18" s="19"/>
      <c r="E18" s="19"/>
      <c r="F18" s="19"/>
    </row>
    <row r="19" spans="4:6" x14ac:dyDescent="0.25">
      <c r="D19" s="19"/>
      <c r="E19" s="19"/>
      <c r="F19" s="19"/>
    </row>
  </sheetData>
  <mergeCells count="2">
    <mergeCell ref="D14:F19"/>
    <mergeCell ref="D13:E1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zoomScaleNormal="100" workbookViewId="0">
      <selection activeCell="J19" sqref="J19"/>
    </sheetView>
  </sheetViews>
  <sheetFormatPr defaultRowHeight="15" x14ac:dyDescent="0.25"/>
  <cols>
    <col min="1" max="1" width="18.28515625" bestFit="1" customWidth="1"/>
    <col min="2" max="2" width="10.140625" customWidth="1"/>
    <col min="3" max="3" width="13.42578125" customWidth="1"/>
    <col min="4" max="4" width="14.5703125" customWidth="1"/>
    <col min="5" max="5" width="16.28515625" customWidth="1"/>
    <col min="6" max="6" width="15.42578125" customWidth="1"/>
    <col min="7" max="7" width="12.7109375" customWidth="1"/>
    <col min="8" max="8" width="15.7109375" customWidth="1"/>
  </cols>
  <sheetData>
    <row r="1" spans="1:8" x14ac:dyDescent="0.25">
      <c r="A1" s="9" t="s">
        <v>11</v>
      </c>
      <c r="B1" s="9" t="s">
        <v>12</v>
      </c>
      <c r="C1" s="9" t="s">
        <v>13</v>
      </c>
      <c r="D1" s="9" t="s">
        <v>14</v>
      </c>
    </row>
    <row r="2" spans="1:8" x14ac:dyDescent="0.25">
      <c r="A2" s="9">
        <v>1</v>
      </c>
      <c r="B2" s="9">
        <v>12.7</v>
      </c>
      <c r="C2" s="9">
        <v>12.7</v>
      </c>
      <c r="D2" s="9">
        <v>14.8</v>
      </c>
    </row>
    <row r="3" spans="1:8" x14ac:dyDescent="0.25">
      <c r="A3" s="9">
        <v>2</v>
      </c>
      <c r="B3" s="9">
        <v>12.7</v>
      </c>
      <c r="C3" s="9">
        <v>12.8</v>
      </c>
      <c r="D3" s="9">
        <v>14.9</v>
      </c>
    </row>
    <row r="4" spans="1:8" x14ac:dyDescent="0.25">
      <c r="A4" s="9">
        <v>3</v>
      </c>
      <c r="B4" s="9">
        <v>12.7</v>
      </c>
      <c r="C4" s="9">
        <v>12.9</v>
      </c>
      <c r="D4" s="9">
        <v>14.7</v>
      </c>
    </row>
    <row r="5" spans="1:8" x14ac:dyDescent="0.25">
      <c r="A5" s="9" t="s">
        <v>15</v>
      </c>
      <c r="B5" s="9">
        <f>AVERAGE(B2:B4)</f>
        <v>12.699999999999998</v>
      </c>
      <c r="C5" s="9">
        <f>AVERAGE(C2:C4)</f>
        <v>12.799999999999999</v>
      </c>
      <c r="D5" s="9">
        <f>AVERAGE(D2:D4)</f>
        <v>14.800000000000002</v>
      </c>
    </row>
    <row r="9" spans="1:8" ht="45" x14ac:dyDescent="0.25">
      <c r="A9" s="2" t="s">
        <v>16</v>
      </c>
      <c r="B9" s="2" t="s">
        <v>17</v>
      </c>
      <c r="C9" s="2" t="s">
        <v>18</v>
      </c>
      <c r="D9" s="2" t="s">
        <v>19</v>
      </c>
      <c r="E9" s="3" t="s">
        <v>4</v>
      </c>
      <c r="F9" s="3" t="s">
        <v>5</v>
      </c>
      <c r="G9" s="3" t="s">
        <v>6</v>
      </c>
      <c r="H9" s="3" t="s">
        <v>7</v>
      </c>
    </row>
    <row r="10" spans="1:8" x14ac:dyDescent="0.25">
      <c r="A10" s="9">
        <v>12.7</v>
      </c>
      <c r="B10" s="1">
        <f>A10-$B$5</f>
        <v>0</v>
      </c>
      <c r="C10" s="1">
        <f>(A10-$B$2)^2</f>
        <v>0</v>
      </c>
      <c r="D10" s="1">
        <f>$B$5+1/3*(SUM(($B$10:$B$12)))</f>
        <v>12.699999999999998</v>
      </c>
      <c r="E10" s="1">
        <f>1/6*(SUM($C$10:$C$12)-3*(D10-$B$5)^2)</f>
        <v>0</v>
      </c>
      <c r="F10" s="1">
        <f>SQRT(E10)</f>
        <v>0</v>
      </c>
      <c r="G10" s="1">
        <f>3.182*F10</f>
        <v>0</v>
      </c>
      <c r="H10" s="1">
        <f>G10/D10*100</f>
        <v>0</v>
      </c>
    </row>
    <row r="11" spans="1:8" x14ac:dyDescent="0.25">
      <c r="A11" s="9">
        <v>12.7</v>
      </c>
      <c r="B11" s="1">
        <f t="shared" ref="B11:B12" si="0">A11-$B$5</f>
        <v>0</v>
      </c>
      <c r="C11" s="1">
        <f t="shared" ref="C11:C12" si="1">(A11-$B$2)^2</f>
        <v>0</v>
      </c>
      <c r="D11" s="1">
        <f t="shared" ref="D11:D12" si="2">$B$5+1/3*(SUM(($B$10:$B$12)))</f>
        <v>12.699999999999998</v>
      </c>
      <c r="E11" s="1">
        <f t="shared" ref="E11:E12" si="3">1/6*(SUM($C$10:$C$12)-3*(D11-$B$5)^2)</f>
        <v>0</v>
      </c>
      <c r="F11" s="1">
        <f t="shared" ref="F11:F12" si="4">SQRT(E11)</f>
        <v>0</v>
      </c>
      <c r="G11" s="1">
        <f t="shared" ref="G11:G12" si="5">3.182*F11</f>
        <v>0</v>
      </c>
      <c r="H11" s="1">
        <f t="shared" ref="H11:H12" si="6">G11/D11*100</f>
        <v>0</v>
      </c>
    </row>
    <row r="12" spans="1:8" x14ac:dyDescent="0.25">
      <c r="A12" s="9">
        <v>12.7</v>
      </c>
      <c r="B12" s="1">
        <f t="shared" si="0"/>
        <v>0</v>
      </c>
      <c r="C12" s="1">
        <f t="shared" si="1"/>
        <v>0</v>
      </c>
      <c r="D12" s="1">
        <f t="shared" si="2"/>
        <v>12.699999999999998</v>
      </c>
      <c r="E12" s="1">
        <f t="shared" si="3"/>
        <v>0</v>
      </c>
      <c r="F12" s="1">
        <f t="shared" si="4"/>
        <v>0</v>
      </c>
      <c r="G12" s="1">
        <f t="shared" si="5"/>
        <v>0</v>
      </c>
      <c r="H12" s="1">
        <f t="shared" si="6"/>
        <v>0</v>
      </c>
    </row>
    <row r="13" spans="1:8" x14ac:dyDescent="0.25">
      <c r="A13" s="8"/>
      <c r="B13" s="8"/>
      <c r="C13" s="8"/>
      <c r="D13" s="8"/>
      <c r="E13" s="8"/>
      <c r="F13" s="8"/>
      <c r="G13" s="8"/>
      <c r="H13" s="8"/>
    </row>
    <row r="14" spans="1:8" ht="45" x14ac:dyDescent="0.25">
      <c r="A14" s="2" t="s">
        <v>20</v>
      </c>
      <c r="B14" s="2" t="s">
        <v>21</v>
      </c>
      <c r="C14" s="2" t="s">
        <v>22</v>
      </c>
      <c r="D14" s="2" t="s">
        <v>23</v>
      </c>
      <c r="E14" s="3" t="s">
        <v>4</v>
      </c>
      <c r="F14" s="3" t="s">
        <v>5</v>
      </c>
      <c r="G14" s="3" t="s">
        <v>6</v>
      </c>
      <c r="H14" s="3" t="s">
        <v>7</v>
      </c>
    </row>
    <row r="15" spans="1:8" x14ac:dyDescent="0.25">
      <c r="A15" s="9">
        <v>12.7</v>
      </c>
      <c r="B15" s="1">
        <f>A15-$C$5</f>
        <v>-9.9999999999999645E-2</v>
      </c>
      <c r="C15" s="1">
        <f>(A15-$C$5)^2</f>
        <v>9.9999999999999291E-3</v>
      </c>
      <c r="D15" s="1">
        <f>$C$5+1/3*(SUM(($C$15:$C$17)))</f>
        <v>12.806666666666665</v>
      </c>
      <c r="E15" s="1">
        <f>1/6*(SUM($C$15:$C$17)-3*(D15-$C$5)^2)</f>
        <v>3.3111111111111509E-3</v>
      </c>
      <c r="F15" s="1">
        <f>SQRT(E15)</f>
        <v>5.7542255005440572E-2</v>
      </c>
      <c r="G15" s="1">
        <f>3.182*F15</f>
        <v>0.1830994554273119</v>
      </c>
      <c r="H15" s="12">
        <f>G15/D15</f>
        <v>1.4297198497707855E-2</v>
      </c>
    </row>
    <row r="16" spans="1:8" x14ac:dyDescent="0.25">
      <c r="A16" s="9">
        <v>12.8</v>
      </c>
      <c r="B16" s="1">
        <f t="shared" ref="B16:B17" si="7">A16-$C$5</f>
        <v>0</v>
      </c>
      <c r="C16" s="10">
        <f>(A16-$C$5)^2</f>
        <v>3.1554436208840472E-30</v>
      </c>
      <c r="D16" s="1">
        <f t="shared" ref="D16:D17" si="8">$C$5+1/3*(SUM(($C$15:$C$17)))</f>
        <v>12.806666666666665</v>
      </c>
      <c r="E16" s="1">
        <f t="shared" ref="E16:E17" si="9">1/6*(SUM($C$15:$C$17)-3*(D16-$C$5)^2)</f>
        <v>3.3111111111111509E-3</v>
      </c>
      <c r="F16" s="1">
        <f t="shared" ref="F16:F17" si="10">SQRT(E16)</f>
        <v>5.7542255005440572E-2</v>
      </c>
      <c r="G16" s="1">
        <f t="shared" ref="G16" si="11">3.182*F16</f>
        <v>0.1830994554273119</v>
      </c>
      <c r="H16" s="12">
        <f t="shared" ref="H16:H17" si="12">G16/D16</f>
        <v>1.4297198497707855E-2</v>
      </c>
    </row>
    <row r="17" spans="1:8" x14ac:dyDescent="0.25">
      <c r="A17" s="9">
        <v>12.9</v>
      </c>
      <c r="B17" s="1">
        <f t="shared" si="7"/>
        <v>0.10000000000000142</v>
      </c>
      <c r="C17" s="1">
        <f t="shared" ref="C17" si="13">(A17-$C$5)^2</f>
        <v>1.0000000000000285E-2</v>
      </c>
      <c r="D17" s="1">
        <f t="shared" si="8"/>
        <v>12.806666666666665</v>
      </c>
      <c r="E17" s="1">
        <f t="shared" si="9"/>
        <v>3.3111111111111509E-3</v>
      </c>
      <c r="F17" s="1">
        <f t="shared" si="10"/>
        <v>5.7542255005440572E-2</v>
      </c>
      <c r="G17" s="1">
        <f>3.182*F17</f>
        <v>0.1830994554273119</v>
      </c>
      <c r="H17" s="12">
        <f t="shared" si="12"/>
        <v>1.4297198497707855E-2</v>
      </c>
    </row>
    <row r="19" spans="1:8" ht="45" x14ac:dyDescent="0.25">
      <c r="A19" s="2" t="s">
        <v>20</v>
      </c>
      <c r="B19" s="2" t="s">
        <v>21</v>
      </c>
      <c r="C19" s="2" t="s">
        <v>22</v>
      </c>
      <c r="D19" s="2" t="s">
        <v>23</v>
      </c>
      <c r="E19" s="3" t="s">
        <v>4</v>
      </c>
      <c r="F19" s="3" t="s">
        <v>5</v>
      </c>
      <c r="G19" s="3" t="s">
        <v>6</v>
      </c>
      <c r="H19" s="3" t="s">
        <v>7</v>
      </c>
    </row>
    <row r="20" spans="1:8" x14ac:dyDescent="0.25">
      <c r="A20" s="9">
        <v>14.8</v>
      </c>
      <c r="B20" s="1">
        <f>A20-$D$5</f>
        <v>0</v>
      </c>
      <c r="C20" s="1">
        <f>B20^2</f>
        <v>0</v>
      </c>
      <c r="D20" s="1">
        <f>$D$5+1/3*(SUM(($C$20:$C$22)))</f>
        <v>14.806666666666668</v>
      </c>
      <c r="E20" s="1">
        <f>1/6*(SUM($C$20:$C$22)-3*(D20-$D$5)^2)</f>
        <v>3.3111111111111509E-3</v>
      </c>
      <c r="F20" s="1">
        <f>SQRT(E20)</f>
        <v>5.7542255005440572E-2</v>
      </c>
      <c r="G20" s="1">
        <f>3.182*F20</f>
        <v>0.1830994554273119</v>
      </c>
      <c r="H20" s="18">
        <f>G20/D20</f>
        <v>1.2366014549345692E-2</v>
      </c>
    </row>
    <row r="21" spans="1:8" x14ac:dyDescent="0.25">
      <c r="A21" s="9">
        <v>14.9</v>
      </c>
      <c r="B21" s="1">
        <f t="shared" ref="B21:B22" si="14">A21-$D$5</f>
        <v>9.9999999999997868E-2</v>
      </c>
      <c r="C21" s="1">
        <f t="shared" ref="C21:C22" si="15">B21^2</f>
        <v>9.9999999999995735E-3</v>
      </c>
      <c r="D21" s="1">
        <f t="shared" ref="D21:D22" si="16">$D$5+1/3*(SUM(($C$20:$C$22)))</f>
        <v>14.806666666666668</v>
      </c>
      <c r="E21" s="1">
        <f t="shared" ref="E21:E22" si="17">1/6*(SUM($C$20:$C$22)-3*(D21-$D$5)^2)</f>
        <v>3.3111111111111509E-3</v>
      </c>
      <c r="F21" s="1">
        <f t="shared" ref="F21:F22" si="18">SQRT(E21)</f>
        <v>5.7542255005440572E-2</v>
      </c>
      <c r="G21" s="1">
        <f t="shared" ref="G21:G22" si="19">3.182*F21</f>
        <v>0.1830994554273119</v>
      </c>
      <c r="H21" s="18">
        <f t="shared" ref="H21:H22" si="20">G21/D21</f>
        <v>1.2366014549345692E-2</v>
      </c>
    </row>
    <row r="22" spans="1:8" x14ac:dyDescent="0.25">
      <c r="A22" s="9">
        <v>14.7</v>
      </c>
      <c r="B22" s="1">
        <f t="shared" si="14"/>
        <v>-0.1000000000000032</v>
      </c>
      <c r="C22" s="1">
        <f t="shared" si="15"/>
        <v>1.000000000000064E-2</v>
      </c>
      <c r="D22" s="1">
        <f t="shared" si="16"/>
        <v>14.806666666666668</v>
      </c>
      <c r="E22" s="1">
        <f t="shared" si="17"/>
        <v>3.3111111111111509E-3</v>
      </c>
      <c r="F22" s="1">
        <f t="shared" si="18"/>
        <v>5.7542255005440572E-2</v>
      </c>
      <c r="G22" s="1">
        <f t="shared" si="19"/>
        <v>0.1830994554273119</v>
      </c>
      <c r="H22" s="18">
        <f t="shared" si="20"/>
        <v>1.2366014549345692E-2</v>
      </c>
    </row>
    <row r="23" spans="1:8" x14ac:dyDescent="0.25">
      <c r="A23" s="8"/>
      <c r="B23" s="8"/>
      <c r="C23" s="8"/>
      <c r="D23" s="8"/>
      <c r="E23" s="8"/>
      <c r="F23" s="8"/>
      <c r="G23" s="8"/>
      <c r="H23" s="8"/>
    </row>
    <row r="24" spans="1:8" x14ac:dyDescent="0.25">
      <c r="A24" s="1" t="s">
        <v>25</v>
      </c>
      <c r="B24" s="1" t="s">
        <v>26</v>
      </c>
      <c r="C24" s="1" t="s">
        <v>27</v>
      </c>
      <c r="D24" s="1" t="s">
        <v>24</v>
      </c>
    </row>
    <row r="25" spans="1:8" x14ac:dyDescent="0.25">
      <c r="A25" s="1">
        <f>B5</f>
        <v>12.699999999999998</v>
      </c>
      <c r="B25" s="1">
        <f>C5</f>
        <v>12.799999999999999</v>
      </c>
      <c r="C25" s="1">
        <f>D5</f>
        <v>14.800000000000002</v>
      </c>
      <c r="D25" s="1">
        <f>A25*B25*C25</f>
        <v>2405.8879999999995</v>
      </c>
    </row>
    <row r="28" spans="1:8" x14ac:dyDescent="0.25">
      <c r="A28" s="7"/>
      <c r="B28" s="7"/>
      <c r="C28" s="7"/>
      <c r="D28" s="7"/>
      <c r="E28" s="7"/>
      <c r="F28" s="7"/>
      <c r="G28" s="7"/>
      <c r="H28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задача 1</vt:lpstr>
      <vt:lpstr>задача 2</vt:lpstr>
      <vt:lpstr>задача 3</vt:lpstr>
      <vt:lpstr>задача 4</vt:lpstr>
      <vt:lpstr>задача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2018-09-18T06:14:24Z</dcterms:modified>
</cp:coreProperties>
</file>