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3" i="1"/>
  <c r="N2" i="1"/>
  <c r="M7" i="1"/>
  <c r="M2" i="1"/>
  <c r="M3" i="1"/>
  <c r="L7" i="1"/>
  <c r="L3" i="1"/>
  <c r="L2" i="1"/>
  <c r="F2" i="1"/>
  <c r="J2" i="1"/>
  <c r="J7" i="1"/>
  <c r="I2" i="1"/>
  <c r="H2" i="1"/>
  <c r="M4" i="1"/>
  <c r="M6" i="1"/>
  <c r="C2" i="1"/>
  <c r="M5" i="1"/>
  <c r="I3" i="1" l="1"/>
  <c r="K7" i="1"/>
  <c r="N4" i="1"/>
  <c r="N5" i="1" s="1"/>
  <c r="N6" i="1" s="1"/>
  <c r="I4" i="1"/>
  <c r="J3" i="1"/>
  <c r="K3" i="1" s="1"/>
  <c r="K2" i="1"/>
  <c r="I5" i="1" l="1"/>
  <c r="J4" i="1"/>
  <c r="K4" i="1" s="1"/>
  <c r="I6" i="1" l="1"/>
  <c r="J5" i="1"/>
  <c r="K5" i="1" s="1"/>
  <c r="I7" i="1" l="1"/>
  <c r="J6" i="1"/>
  <c r="K6" i="1" s="1"/>
</calcChain>
</file>

<file path=xl/sharedStrings.xml><?xml version="1.0" encoding="utf-8"?>
<sst xmlns="http://schemas.openxmlformats.org/spreadsheetml/2006/main" count="14" uniqueCount="14">
  <si>
    <t>Ряд</t>
  </si>
  <si>
    <t>xi</t>
  </si>
  <si>
    <t>mi</t>
  </si>
  <si>
    <t>Xmin</t>
  </si>
  <si>
    <t>Xmax</t>
  </si>
  <si>
    <t>k</t>
  </si>
  <si>
    <t>n</t>
  </si>
  <si>
    <t>sh</t>
  </si>
  <si>
    <t>Начало 
промежутка</t>
  </si>
  <si>
    <t>Конец 
промежутка</t>
  </si>
  <si>
    <t>Середина
промежутка</t>
  </si>
  <si>
    <t>Абсолютная
частота</t>
  </si>
  <si>
    <t>Относительная 
частота</t>
  </si>
  <si>
    <t>Накопленная 
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</si>
</sst>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NumberFormat="1" applyBorder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Лист1!$I$2:$I$7</c:f>
              <c:numCache>
                <c:formatCode>General</c:formatCode>
                <c:ptCount val="6"/>
                <c:pt idx="0">
                  <c:v>19</c:v>
                </c:pt>
                <c:pt idx="1">
                  <c:v>21.783090438545596</c:v>
                </c:pt>
                <c:pt idx="2">
                  <c:v>24.566180877091192</c:v>
                </c:pt>
                <c:pt idx="3">
                  <c:v>27.349271315636788</c:v>
                </c:pt>
                <c:pt idx="4">
                  <c:v>30.132361754182384</c:v>
                </c:pt>
                <c:pt idx="5">
                  <c:v>32.915452192727976</c:v>
                </c:pt>
              </c:numCache>
            </c:numRef>
          </c:xVal>
          <c:yVal>
            <c:numRef>
              <c:f>Лист1!$L$2:$L$7</c:f>
              <c:numCache>
                <c:formatCode>General</c:formatCode>
                <c:ptCount val="6"/>
                <c:pt idx="0">
                  <c:v>21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96F-8D5F-CFA12B52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37720"/>
        <c:axId val="405141000"/>
      </c:scatterChart>
      <c:valAx>
        <c:axId val="405137720"/>
        <c:scaling>
          <c:orientation val="minMax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141000"/>
        <c:crosses val="autoZero"/>
        <c:crossBetween val="midCat"/>
      </c:valAx>
      <c:valAx>
        <c:axId val="4051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13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Комулята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Лист1!$K$2:$K$7</c:f>
              <c:numCache>
                <c:formatCode>General</c:formatCode>
                <c:ptCount val="6"/>
                <c:pt idx="0">
                  <c:v>20.3915452192728</c:v>
                </c:pt>
                <c:pt idx="1">
                  <c:v>23.174635657818396</c:v>
                </c:pt>
                <c:pt idx="2">
                  <c:v>25.957726096363992</c:v>
                </c:pt>
                <c:pt idx="3">
                  <c:v>28.740816534909587</c:v>
                </c:pt>
                <c:pt idx="4">
                  <c:v>31.52390697345518</c:v>
                </c:pt>
                <c:pt idx="5">
                  <c:v>32.6084547807272</c:v>
                </c:pt>
              </c:numCache>
            </c:numRef>
          </c:xVal>
          <c:yVal>
            <c:numRef>
              <c:f>Лист1!$N$2:$N$7</c:f>
              <c:numCache>
                <c:formatCode>General</c:formatCode>
                <c:ptCount val="6"/>
                <c:pt idx="0">
                  <c:v>0.91304347826086951</c:v>
                </c:pt>
                <c:pt idx="1">
                  <c:v>0.9565217391304347</c:v>
                </c:pt>
                <c:pt idx="2">
                  <c:v>0.9565217391304347</c:v>
                </c:pt>
                <c:pt idx="3">
                  <c:v>0.9565217391304347</c:v>
                </c:pt>
                <c:pt idx="4">
                  <c:v>0.9565217391304347</c:v>
                </c:pt>
                <c:pt idx="5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5-4459-8482-B9C6BA66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26776"/>
        <c:axId val="404324480"/>
      </c:scatterChart>
      <c:valAx>
        <c:axId val="40432677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4480"/>
        <c:crosses val="autoZero"/>
        <c:crossBetween val="midCat"/>
      </c:valAx>
      <c:valAx>
        <c:axId val="4043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Лист1!$I$2:$I$7</c:f>
              <c:numCache>
                <c:formatCode>General</c:formatCode>
                <c:ptCount val="6"/>
                <c:pt idx="0">
                  <c:v>19</c:v>
                </c:pt>
                <c:pt idx="1">
                  <c:v>21.783090438545596</c:v>
                </c:pt>
                <c:pt idx="2">
                  <c:v>24.566180877091192</c:v>
                </c:pt>
                <c:pt idx="3">
                  <c:v>27.349271315636788</c:v>
                </c:pt>
                <c:pt idx="4">
                  <c:v>30.132361754182384</c:v>
                </c:pt>
                <c:pt idx="5">
                  <c:v>32.915452192727976</c:v>
                </c:pt>
              </c:numCache>
            </c:numRef>
          </c:cat>
          <c:val>
            <c:numRef>
              <c:f>Лист1!$L$2:$L$7</c:f>
              <c:numCache>
                <c:formatCode>General</c:formatCode>
                <c:ptCount val="6"/>
                <c:pt idx="0">
                  <c:v>21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D-45BE-90D2-A87E41B5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29480"/>
        <c:axId val="395849400"/>
      </c:barChart>
      <c:catAx>
        <c:axId val="35832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849400"/>
        <c:crosses val="autoZero"/>
        <c:auto val="1"/>
        <c:lblAlgn val="ctr"/>
        <c:lblOffset val="100"/>
        <c:noMultiLvlLbl val="0"/>
      </c:catAx>
      <c:valAx>
        <c:axId val="3958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32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Эмперическая функция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Лист1!$K$2:$K$7</c:f>
              <c:numCache>
                <c:formatCode>General</c:formatCode>
                <c:ptCount val="6"/>
                <c:pt idx="0">
                  <c:v>20.3915452192728</c:v>
                </c:pt>
                <c:pt idx="1">
                  <c:v>23.174635657818396</c:v>
                </c:pt>
                <c:pt idx="2">
                  <c:v>25.957726096363992</c:v>
                </c:pt>
                <c:pt idx="3">
                  <c:v>28.740816534909587</c:v>
                </c:pt>
                <c:pt idx="4">
                  <c:v>31.52390697345518</c:v>
                </c:pt>
                <c:pt idx="5">
                  <c:v>32.6084547807272</c:v>
                </c:pt>
              </c:numCache>
            </c:numRef>
          </c:xVal>
          <c:yVal>
            <c:numRef>
              <c:f>Лист1!$L$2:$L$7</c:f>
              <c:numCache>
                <c:formatCode>General</c:formatCode>
                <c:ptCount val="6"/>
                <c:pt idx="0">
                  <c:v>21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C-42BB-8C40-8974FD1F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40848"/>
        <c:axId val="411338552"/>
      </c:scatterChart>
      <c:valAx>
        <c:axId val="4113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338552"/>
        <c:crosses val="autoZero"/>
        <c:crossBetween val="midCat"/>
      </c:valAx>
      <c:valAx>
        <c:axId val="4113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3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9</xdr:row>
      <xdr:rowOff>66675</xdr:rowOff>
    </xdr:from>
    <xdr:to>
      <xdr:col>9</xdr:col>
      <xdr:colOff>323850</xdr:colOff>
      <xdr:row>23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9</xdr:row>
      <xdr:rowOff>57150</xdr:rowOff>
    </xdr:from>
    <xdr:to>
      <xdr:col>17</xdr:col>
      <xdr:colOff>285750</xdr:colOff>
      <xdr:row>23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24</xdr:row>
      <xdr:rowOff>114300</xdr:rowOff>
    </xdr:from>
    <xdr:to>
      <xdr:col>9</xdr:col>
      <xdr:colOff>352425</xdr:colOff>
      <xdr:row>39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24</xdr:row>
      <xdr:rowOff>76200</xdr:rowOff>
    </xdr:from>
    <xdr:to>
      <xdr:col>17</xdr:col>
      <xdr:colOff>295275</xdr:colOff>
      <xdr:row>38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2;&#1072;&#1083;&#1077;&#1088;&#1080;&#1103;\Desktop\&#1059;&#1095;&#1077;&#1073;&#1072;\3%20&#1089;&#1077;&#1084;\&#1072;&#1085;&#1072;&#1083;&#1080;&#1079;%20&#1076;&#1072;&#1085;&#1085;&#1099;&#1093;\&#1057;&#1091;&#1093;&#1072;&#1095;&#1077;&#1074;&#1072;%20&#1042;&#1072;&#1083;&#1077;&#1088;&#1080;&#1103;,2%20&#1082;&#1091;&#1088;&#1089;,&#1048;&#1042;&#1058;,&#1083;&#1072;&#1073;&#1072;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>
        <row r="2">
          <cell r="I2">
            <v>1</v>
          </cell>
          <cell r="L2">
            <v>3</v>
          </cell>
        </row>
        <row r="3">
          <cell r="I3">
            <v>1.908029974328703</v>
          </cell>
          <cell r="L3">
            <v>5</v>
          </cell>
        </row>
        <row r="4">
          <cell r="I4">
            <v>2.8160599486574061</v>
          </cell>
          <cell r="L4">
            <v>4</v>
          </cell>
        </row>
        <row r="5">
          <cell r="I5">
            <v>3.7240899229861091</v>
          </cell>
          <cell r="L5">
            <v>6</v>
          </cell>
        </row>
        <row r="6">
          <cell r="I6">
            <v>4.6321198973148121</v>
          </cell>
          <cell r="L6">
            <v>3</v>
          </cell>
        </row>
        <row r="7">
          <cell r="I7">
            <v>5.5401498716435151</v>
          </cell>
          <cell r="L7">
            <v>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0" zoomScale="70" zoomScaleNormal="70" workbookViewId="0">
      <selection activeCell="T15" sqref="T15"/>
    </sheetView>
  </sheetViews>
  <sheetFormatPr defaultRowHeight="15" x14ac:dyDescent="0.25"/>
  <sheetData>
    <row r="1" spans="1:14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>
        <v>19</v>
      </c>
      <c r="B2" s="6">
        <v>19</v>
      </c>
      <c r="C2" s="6">
        <f>FREQUENCY(A2:A24,B2)</f>
        <v>14</v>
      </c>
      <c r="D2" s="5">
        <v>19</v>
      </c>
      <c r="E2" s="5">
        <v>34</v>
      </c>
      <c r="F2" s="5">
        <f>1+1.4*LN(G2)</f>
        <v>5.3896919023008092</v>
      </c>
      <c r="G2" s="5">
        <v>23</v>
      </c>
      <c r="H2" s="7">
        <f>(E2-D2)/F2</f>
        <v>2.7830904385455946</v>
      </c>
      <c r="I2" s="8">
        <f>B2</f>
        <v>19</v>
      </c>
      <c r="J2" s="8">
        <f>$I2+$H$2</f>
        <v>21.783090438545596</v>
      </c>
      <c r="K2" s="9">
        <f>J2-$H$2/2</f>
        <v>20.3915452192728</v>
      </c>
      <c r="L2" s="9">
        <f>SUM(C2:C4)</f>
        <v>21</v>
      </c>
      <c r="M2" s="9">
        <f>L2/$G$2</f>
        <v>0.91304347826086951</v>
      </c>
      <c r="N2" s="9">
        <f>M2</f>
        <v>0.91304347826086951</v>
      </c>
    </row>
    <row r="3" spans="1:14" x14ac:dyDescent="0.25">
      <c r="A3" s="5">
        <v>19</v>
      </c>
      <c r="B3" s="6">
        <v>20</v>
      </c>
      <c r="C3" s="6">
        <v>2</v>
      </c>
      <c r="D3" s="10"/>
      <c r="E3" s="10"/>
      <c r="F3" s="10"/>
      <c r="G3" s="10"/>
      <c r="H3" s="10"/>
      <c r="I3" s="8">
        <f>$I2+$H$2</f>
        <v>21.783090438545596</v>
      </c>
      <c r="J3" s="8">
        <f t="shared" ref="J3:J4" si="0">$I3+$H$2</f>
        <v>24.566180877091192</v>
      </c>
      <c r="K3" s="9">
        <f t="shared" ref="K3:K7" si="1">J3-$H$2/2</f>
        <v>23.174635657818396</v>
      </c>
      <c r="L3" s="9">
        <f>SUM(C5)</f>
        <v>1</v>
      </c>
      <c r="M3" s="9">
        <f>L3/$G$2</f>
        <v>4.3478260869565216E-2</v>
      </c>
      <c r="N3" s="9">
        <f>$M3 + $N2</f>
        <v>0.9565217391304347</v>
      </c>
    </row>
    <row r="4" spans="1:14" x14ac:dyDescent="0.25">
      <c r="A4" s="5">
        <v>21</v>
      </c>
      <c r="B4" s="6">
        <v>21</v>
      </c>
      <c r="C4" s="6">
        <v>5</v>
      </c>
      <c r="D4" s="10"/>
      <c r="E4" s="10"/>
      <c r="F4" s="10"/>
      <c r="G4" s="10"/>
      <c r="H4" s="10"/>
      <c r="I4" s="8">
        <f t="shared" ref="I4:I7" si="2">$I3+$H$2</f>
        <v>24.566180877091192</v>
      </c>
      <c r="J4" s="8">
        <f t="shared" si="0"/>
        <v>27.349271315636788</v>
      </c>
      <c r="K4" s="9">
        <f t="shared" si="1"/>
        <v>25.957726096363992</v>
      </c>
      <c r="L4" s="9">
        <v>0</v>
      </c>
      <c r="M4" s="9">
        <f t="shared" ref="M3:M5" si="3">L4/$G$2</f>
        <v>0</v>
      </c>
      <c r="N4" s="9">
        <f>$M4 + $N3</f>
        <v>0.9565217391304347</v>
      </c>
    </row>
    <row r="5" spans="1:14" x14ac:dyDescent="0.25">
      <c r="A5" s="5">
        <v>21</v>
      </c>
      <c r="B5" s="6">
        <v>22</v>
      </c>
      <c r="C5" s="6">
        <v>1</v>
      </c>
      <c r="D5" s="10"/>
      <c r="E5" s="10"/>
      <c r="F5" s="10"/>
      <c r="G5" s="10"/>
      <c r="H5" s="10"/>
      <c r="I5" s="8">
        <f t="shared" si="2"/>
        <v>27.349271315636788</v>
      </c>
      <c r="J5" s="8">
        <f>$I5+$H$2</f>
        <v>30.132361754182384</v>
      </c>
      <c r="K5" s="9">
        <f t="shared" si="1"/>
        <v>28.740816534909587</v>
      </c>
      <c r="L5" s="9">
        <v>0</v>
      </c>
      <c r="M5" s="9">
        <f t="shared" si="3"/>
        <v>0</v>
      </c>
      <c r="N5" s="9">
        <f>$M5 + $N4</f>
        <v>0.9565217391304347</v>
      </c>
    </row>
    <row r="6" spans="1:14" x14ac:dyDescent="0.25">
      <c r="A6" s="5">
        <v>19</v>
      </c>
      <c r="B6" s="6">
        <v>34</v>
      </c>
      <c r="C6" s="6">
        <v>1</v>
      </c>
      <c r="D6" s="10"/>
      <c r="E6" s="10"/>
      <c r="F6" s="10"/>
      <c r="G6" s="10"/>
      <c r="H6" s="10"/>
      <c r="I6" s="8">
        <f t="shared" si="2"/>
        <v>30.132361754182384</v>
      </c>
      <c r="J6" s="8">
        <f>$I6+$H$2</f>
        <v>32.915452192727976</v>
      </c>
      <c r="K6" s="9">
        <f t="shared" si="1"/>
        <v>31.52390697345518</v>
      </c>
      <c r="L6" s="9">
        <v>0</v>
      </c>
      <c r="M6" s="9">
        <f>L6/$G$2</f>
        <v>0</v>
      </c>
      <c r="N6" s="9">
        <f t="shared" ref="N6:N7" si="4">$M6 + $N5</f>
        <v>0.9565217391304347</v>
      </c>
    </row>
    <row r="7" spans="1:14" x14ac:dyDescent="0.25">
      <c r="A7" s="11">
        <v>19</v>
      </c>
      <c r="B7" s="12"/>
      <c r="C7" s="13"/>
      <c r="D7" s="10"/>
      <c r="E7" s="10"/>
      <c r="F7" s="10"/>
      <c r="G7" s="10"/>
      <c r="H7" s="10"/>
      <c r="I7" s="8">
        <f t="shared" si="2"/>
        <v>32.915452192727976</v>
      </c>
      <c r="J7" s="8">
        <f>E2</f>
        <v>34</v>
      </c>
      <c r="K7" s="9">
        <f t="shared" si="1"/>
        <v>32.6084547807272</v>
      </c>
      <c r="L7" s="5">
        <f>SUM(C6)</f>
        <v>1</v>
      </c>
      <c r="M7" s="5">
        <f>L7/$G$2</f>
        <v>4.3478260869565216E-2</v>
      </c>
      <c r="N7" s="9">
        <f>$M7 + $N6</f>
        <v>0.99999999999999989</v>
      </c>
    </row>
    <row r="8" spans="1:14" x14ac:dyDescent="0.25">
      <c r="A8" s="11">
        <v>19</v>
      </c>
      <c r="B8" s="15"/>
      <c r="C8" s="16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11">
        <v>20</v>
      </c>
      <c r="B9" s="12"/>
      <c r="C9" s="13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1">
        <v>19</v>
      </c>
      <c r="B10" s="12"/>
      <c r="C10" s="1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1">
        <v>19</v>
      </c>
      <c r="B11" s="12"/>
      <c r="C11" s="1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1">
        <v>19</v>
      </c>
      <c r="B12" s="12"/>
      <c r="C12" s="1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5">
        <v>20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5">
        <v>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5">
        <v>19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5">
        <v>21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5">
        <v>21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5">
        <v>19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5"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5"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5">
        <v>21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5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5">
        <v>34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5">
        <v>19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2019-02-11T15:39:22Z</dcterms:modified>
</cp:coreProperties>
</file>