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jatin\Desktop\DataAnalytics\Excel\"/>
    </mc:Choice>
  </mc:AlternateContent>
  <xr:revisionPtr revIDLastSave="0" documentId="13_ncr:1_{392812F6-BD0D-42EA-A466-EAA1654A85DC}" xr6:coauthVersionLast="47" xr6:coauthVersionMax="47" xr10:uidLastSave="{00000000-0000-0000-0000-000000000000}"/>
  <bookViews>
    <workbookView xWindow="-108" yWindow="-108" windowWidth="23256" windowHeight="12456" xr2:uid="{00000000-000D-0000-FFFF-FFFF00000000}"/>
  </bookViews>
  <sheets>
    <sheet name="Dashboard" sheetId="9" r:id="rId1"/>
    <sheet name="VisitorsPerPark" sheetId="10" r:id="rId2"/>
    <sheet name="MonthlyTrend" sheetId="11" r:id="rId3"/>
    <sheet name="Visitation By State and By Park" sheetId="3" r:id="rId4"/>
  </sheets>
  <definedNames>
    <definedName name="Slicer_Park">#N/A</definedName>
    <definedName name="Slicer_State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Q9" i="3"/>
  <c r="Q10" i="3"/>
  <c r="Q11" i="3"/>
  <c r="Q12" i="3"/>
  <c r="Q13" i="3"/>
  <c r="Q14" i="3"/>
  <c r="Q15" i="3"/>
  <c r="Q16" i="3"/>
  <c r="Q17" i="3"/>
  <c r="Q18" i="3"/>
  <c r="Q19" i="3"/>
  <c r="Q20" i="3"/>
  <c r="Q7" i="3"/>
  <c r="Q8" i="3"/>
  <c r="H6" i="11"/>
  <c r="G3" i="11"/>
  <c r="P8" i="3"/>
  <c r="P9" i="3"/>
  <c r="P10" i="3"/>
  <c r="P11" i="3"/>
  <c r="P12" i="3"/>
  <c r="P13" i="3"/>
  <c r="P14" i="3"/>
  <c r="P15" i="3"/>
  <c r="P16" i="3"/>
  <c r="P17" i="3"/>
  <c r="P19" i="3"/>
  <c r="P20" i="3"/>
  <c r="P18" i="3"/>
  <c r="P7" i="3"/>
  <c r="G4" i="10"/>
  <c r="G3" i="10" l="1"/>
</calcChain>
</file>

<file path=xl/sharedStrings.xml><?xml version="1.0" encoding="utf-8"?>
<sst xmlns="http://schemas.openxmlformats.org/spreadsheetml/2006/main" count="77" uniqueCount="55">
  <si>
    <t>Yosemite NP</t>
  </si>
  <si>
    <t>JAN</t>
  </si>
  <si>
    <t>FEB</t>
  </si>
  <si>
    <t>MAR</t>
  </si>
  <si>
    <t>APR</t>
  </si>
  <si>
    <t>MAY</t>
  </si>
  <si>
    <t>JUN</t>
  </si>
  <si>
    <t>JUL</t>
  </si>
  <si>
    <t>AUG</t>
  </si>
  <si>
    <t>SEP</t>
  </si>
  <si>
    <t>OCT</t>
  </si>
  <si>
    <t>NOV</t>
  </si>
  <si>
    <t>DEC</t>
  </si>
  <si>
    <t>Tule Springs Fossil Beds NM</t>
  </si>
  <si>
    <t>Lake Mead NRA</t>
  </si>
  <si>
    <t>Great Basin NP</t>
  </si>
  <si>
    <t>Death Valley NP</t>
  </si>
  <si>
    <t>Nevada</t>
  </si>
  <si>
    <t>Timucuan EHP</t>
  </si>
  <si>
    <t>Gulf Islands NS</t>
  </si>
  <si>
    <t>Everglades NP</t>
  </si>
  <si>
    <t>Canaveral NS</t>
  </si>
  <si>
    <t>Big Cypress NPRES</t>
  </si>
  <si>
    <t>Florida</t>
  </si>
  <si>
    <t>San Francisco Maritime NHP</t>
  </si>
  <si>
    <t>Point Reyes NS</t>
  </si>
  <si>
    <t>Joshua Tree NP</t>
  </si>
  <si>
    <t>Golden Gate NRA</t>
  </si>
  <si>
    <t>California</t>
  </si>
  <si>
    <t>Park</t>
  </si>
  <si>
    <t>State</t>
  </si>
  <si>
    <t>Grand Total</t>
  </si>
  <si>
    <t>Column Labels</t>
  </si>
  <si>
    <t>Values</t>
  </si>
  <si>
    <t>Total</t>
  </si>
  <si>
    <t>Row Labels</t>
  </si>
  <si>
    <t>Month of JAN</t>
  </si>
  <si>
    <t>Month of FEB</t>
  </si>
  <si>
    <t>Month of MAR</t>
  </si>
  <si>
    <t>Month of APR</t>
  </si>
  <si>
    <t>Month of MAY</t>
  </si>
  <si>
    <t>Month of JUL</t>
  </si>
  <si>
    <t>Month of SEP</t>
  </si>
  <si>
    <t>Month of NOV</t>
  </si>
  <si>
    <t>Month of JUN</t>
  </si>
  <si>
    <t>Month of AUG</t>
  </si>
  <si>
    <t>Month of OCT</t>
  </si>
  <si>
    <t>Month of DEC</t>
  </si>
  <si>
    <t>Most popular park in the state:</t>
  </si>
  <si>
    <t>number of visitor/year</t>
  </si>
  <si>
    <t>Max of Total</t>
  </si>
  <si>
    <t>total number of peole visited</t>
  </si>
  <si>
    <t>most people visited in the month of</t>
  </si>
  <si>
    <t>selcted park</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</si>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</sst>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font>
      <sz val="11"/>
      <color rgb="FF000000"/>
      <name val="Calibri"/>
      <family val="2"/>
      <scheme val="minor"/>
    </font>
    <font>
      <sz val="11"/>
      <name val="Calibri"/>
    </font>
    <font>
      <b/>
      <sz val="11"/>
      <name val="Calibri"/>
      <family val="2"/>
    </font>
    <font>
      <sz val="11"/>
      <name val="Calibri"/>
      <family val="2"/>
    </font>
    <font>
      <sz val="8"/>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6">
    <xf numFmtId="0" fontId="1" fillId="0" borderId="0" xfId="0" applyFont="1"/>
    <xf numFmtId="0" fontId="1" fillId="0" borderId="0" xfId="0" applyFont="1" applyAlignment="1">
      <alignment horizontal="left"/>
    </xf>
    <xf numFmtId="0" fontId="2" fillId="0" borderId="0" xfId="0" applyFont="1"/>
    <xf numFmtId="0" fontId="1" fillId="0" borderId="0" xfId="0" pivotButton="1" applyFont="1"/>
    <xf numFmtId="0" fontId="3" fillId="0" borderId="0" xfId="0" applyFont="1"/>
    <xf numFmtId="0" fontId="1" fillId="2" borderId="0" xfId="0" applyFont="1" applyFill="1"/>
  </cellXfs>
  <cellStyles count="1">
    <cellStyle name="Normal" xfId="0" builtinId="0"/>
  </cellStyles>
  <dxfs count="2">
    <dxf>
      <numFmt numFmtId="0" formatCode="General"/>
    </dxf>
    <dxf>
      <numFmt numFmtId="0" formatCode="General"/>
    </dxf>
  </dxfs>
  <tableStyles count="1" defaultTableStyle="TableStyleMedium9" defaultPivotStyle="PivotStyleLight16">
    <tableStyle name="Slicer Style 1" pivot="0" table="0" count="0" xr9:uid="{9AD7E8F2-4476-4E78-A3D1-575F89255CB7}"/>
  </tableStyles>
  <colors>
    <indexedColors>
      <rgbColor rgb="00000000"/>
      <rgbColor rgb="00FFFFFF"/>
      <rgbColor rgb="00FF0000"/>
      <rgbColor rgb="0000FF00"/>
      <rgbColor rgb="000000FF"/>
      <rgbColor rgb="00FFFF00"/>
      <rgbColor rgb="00FF00FF"/>
      <rgbColor rgb="0000FFFF"/>
      <rgbColor rgb="00000000"/>
      <rgbColor rgb="00A52A2A"/>
      <rgbColor rgb="00FFFFFF"/>
      <rgbColor rgb="005E7630"/>
      <rgbColor rgb="00D3D3D3"/>
      <rgbColor rgb="00854136"/>
      <rgbColor rgb="00F5F5F5"/>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[National Parks visitation Trends in 2022.xlsx]VisitorsPerPark!visitor/park</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Visitors/Park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glow rad="63500">
              <a:schemeClr val="accent1">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glow rad="63500">
              <a:schemeClr val="accent1">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glow rad="63500">
              <a:schemeClr val="accent1">
                <a:satMod val="175000"/>
                <a:alpha val="40000"/>
              </a:schemeClr>
            </a:glow>
          </a:effectLst>
        </c:spPr>
      </c:pivotFmt>
      <c:pivotFmt>
        <c:idx val="3"/>
        <c:spPr>
          <a:solidFill>
            <a:schemeClr val="accent1"/>
          </a:solidFill>
          <a:ln w="19050">
            <a:solidFill>
              <a:schemeClr val="lt1"/>
            </a:solidFill>
          </a:ln>
          <a:effectLst>
            <a:glow rad="63500">
              <a:schemeClr val="accent1">
                <a:satMod val="175000"/>
                <a:alpha val="40000"/>
              </a:schemeClr>
            </a:glow>
          </a:effectLst>
        </c:spPr>
      </c:pivotFmt>
      <c:pivotFmt>
        <c:idx val="4"/>
        <c:spPr>
          <a:solidFill>
            <a:schemeClr val="accent1"/>
          </a:solidFill>
          <a:ln w="19050">
            <a:solidFill>
              <a:schemeClr val="lt1"/>
            </a:solidFill>
          </a:ln>
          <a:effectLst>
            <a:glow rad="63500">
              <a:schemeClr val="accent1">
                <a:satMod val="175000"/>
                <a:alpha val="40000"/>
              </a:schemeClr>
            </a:glow>
          </a:effectLst>
        </c:spPr>
      </c:pivotFmt>
      <c:pivotFmt>
        <c:idx val="5"/>
        <c:spPr>
          <a:solidFill>
            <a:schemeClr val="accent1"/>
          </a:solidFill>
          <a:ln w="19050">
            <a:solidFill>
              <a:schemeClr val="lt1"/>
            </a:solidFill>
          </a:ln>
          <a:effectLst>
            <a:glow rad="63500">
              <a:schemeClr val="accent1">
                <a:satMod val="175000"/>
                <a:alpha val="40000"/>
              </a:schemeClr>
            </a:glow>
          </a:effectLst>
        </c:spPr>
      </c:pivotFmt>
      <c:pivotFmt>
        <c:idx val="6"/>
        <c:spPr>
          <a:solidFill>
            <a:schemeClr val="accent1"/>
          </a:solidFill>
          <a:ln w="19050">
            <a:solidFill>
              <a:schemeClr val="lt1"/>
            </a:solidFill>
          </a:ln>
          <a:effectLst>
            <a:glow rad="63500">
              <a:schemeClr val="accent1">
                <a:satMod val="175000"/>
                <a:alpha val="40000"/>
              </a:schemeClr>
            </a:glow>
          </a:effectLst>
        </c:spPr>
      </c:pivotFmt>
      <c:pivotFmt>
        <c:idx val="7"/>
        <c:spPr>
          <a:solidFill>
            <a:schemeClr val="accent1"/>
          </a:solidFill>
          <a:ln w="19050">
            <a:solidFill>
              <a:schemeClr val="lt1"/>
            </a:solidFill>
          </a:ln>
          <a:effectLst>
            <a:glow rad="63500">
              <a:schemeClr val="accent1">
                <a:satMod val="175000"/>
                <a:alpha val="40000"/>
              </a:schemeClr>
            </a:glow>
          </a:effectLst>
        </c:spPr>
      </c:pivotFmt>
      <c:pivotFmt>
        <c:idx val="8"/>
        <c:spPr>
          <a:solidFill>
            <a:schemeClr val="accent1"/>
          </a:solidFill>
          <a:ln w="19050">
            <a:solidFill>
              <a:schemeClr val="lt1"/>
            </a:solidFill>
          </a:ln>
          <a:effectLst>
            <a:glow rad="63500">
              <a:schemeClr val="accent1">
                <a:satMod val="175000"/>
                <a:alpha val="40000"/>
              </a:schemeClr>
            </a:glow>
          </a:effectLst>
        </c:spPr>
      </c:pivotFmt>
      <c:pivotFmt>
        <c:idx val="9"/>
        <c:spPr>
          <a:solidFill>
            <a:schemeClr val="accent1"/>
          </a:solidFill>
          <a:ln w="19050">
            <a:solidFill>
              <a:schemeClr val="lt1"/>
            </a:solidFill>
          </a:ln>
          <a:effectLst>
            <a:glow rad="63500">
              <a:schemeClr val="accent1">
                <a:satMod val="175000"/>
                <a:alpha val="40000"/>
              </a:schemeClr>
            </a:glow>
          </a:effectLst>
        </c:spPr>
      </c:pivotFmt>
      <c:pivotFmt>
        <c:idx val="10"/>
        <c:spPr>
          <a:solidFill>
            <a:schemeClr val="accent1"/>
          </a:solidFill>
          <a:ln w="19050">
            <a:solidFill>
              <a:schemeClr val="lt1"/>
            </a:solidFill>
          </a:ln>
          <a:effectLst>
            <a:glow rad="63500">
              <a:schemeClr val="accent1">
                <a:satMod val="175000"/>
                <a:alpha val="40000"/>
              </a:schemeClr>
            </a:glow>
          </a:effectLst>
        </c:spPr>
      </c:pivotFmt>
      <c:pivotFmt>
        <c:idx val="11"/>
        <c:spPr>
          <a:solidFill>
            <a:schemeClr val="accent1"/>
          </a:solidFill>
          <a:ln w="19050">
            <a:solidFill>
              <a:schemeClr val="lt1"/>
            </a:solidFill>
          </a:ln>
          <a:effectLst>
            <a:glow rad="63500">
              <a:schemeClr val="accent1">
                <a:satMod val="175000"/>
                <a:alpha val="40000"/>
              </a:schemeClr>
            </a:glow>
          </a:effectLst>
        </c:spPr>
      </c:pivotFmt>
      <c:pivotFmt>
        <c:idx val="12"/>
        <c:spPr>
          <a:solidFill>
            <a:schemeClr val="accent1"/>
          </a:solidFill>
          <a:ln w="19050">
            <a:solidFill>
              <a:schemeClr val="lt1"/>
            </a:solidFill>
          </a:ln>
          <a:effectLst>
            <a:glow rad="63500">
              <a:schemeClr val="accent1">
                <a:satMod val="175000"/>
                <a:alpha val="40000"/>
              </a:schemeClr>
            </a:glow>
          </a:effectLst>
        </c:spPr>
      </c:pivotFmt>
      <c:pivotFmt>
        <c:idx val="13"/>
        <c:spPr>
          <a:solidFill>
            <a:schemeClr val="accent1"/>
          </a:solidFill>
          <a:ln w="19050">
            <a:solidFill>
              <a:schemeClr val="lt1"/>
            </a:solidFill>
          </a:ln>
          <a:effectLst>
            <a:glow rad="63500">
              <a:schemeClr val="accent1">
                <a:satMod val="175000"/>
                <a:alpha val="40000"/>
              </a:schemeClr>
            </a:glow>
          </a:effectLst>
        </c:spPr>
      </c:pivotFmt>
      <c:pivotFmt>
        <c:idx val="14"/>
        <c:spPr>
          <a:solidFill>
            <a:schemeClr val="accent1"/>
          </a:solidFill>
          <a:ln w="19050">
            <a:solidFill>
              <a:schemeClr val="lt1"/>
            </a:solidFill>
          </a:ln>
          <a:effectLst>
            <a:glow rad="63500">
              <a:schemeClr val="accent1">
                <a:satMod val="175000"/>
                <a:alpha val="40000"/>
              </a:schemeClr>
            </a:glow>
          </a:effectLst>
        </c:spPr>
      </c:pivotFmt>
      <c:pivotFmt>
        <c:idx val="15"/>
        <c:spPr>
          <a:solidFill>
            <a:schemeClr val="accent1"/>
          </a:solidFill>
          <a:ln w="19050">
            <a:solidFill>
              <a:schemeClr val="lt1"/>
            </a:solidFill>
          </a:ln>
          <a:effectLst>
            <a:glow rad="63500">
              <a:schemeClr val="accent1">
                <a:satMod val="175000"/>
                <a:alpha val="40000"/>
              </a:schemeClr>
            </a:glow>
          </a:effectLst>
        </c:spPr>
      </c:pivotFmt>
      <c:pivotFmt>
        <c:idx val="16"/>
        <c:spPr>
          <a:solidFill>
            <a:schemeClr val="accent1"/>
          </a:solidFill>
          <a:ln w="19050">
            <a:solidFill>
              <a:schemeClr val="lt1"/>
            </a:solidFill>
          </a:ln>
          <a:effectLst>
            <a:glow rad="63500">
              <a:schemeClr val="accent1">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a:glow rad="63500">
              <a:schemeClr val="accent1">
                <a:satMod val="175000"/>
                <a:alpha val="40000"/>
              </a:schemeClr>
            </a:glow>
          </a:effectLst>
        </c:spPr>
      </c:pivotFmt>
      <c:pivotFmt>
        <c:idx val="18"/>
        <c:spPr>
          <a:solidFill>
            <a:schemeClr val="accent1"/>
          </a:solidFill>
          <a:ln w="19050">
            <a:solidFill>
              <a:schemeClr val="lt1"/>
            </a:solidFill>
          </a:ln>
          <a:effectLst>
            <a:glow rad="63500">
              <a:schemeClr val="accent1">
                <a:satMod val="175000"/>
                <a:alpha val="40000"/>
              </a:schemeClr>
            </a:glow>
          </a:effectLst>
        </c:spPr>
      </c:pivotFmt>
      <c:pivotFmt>
        <c:idx val="19"/>
        <c:spPr>
          <a:solidFill>
            <a:schemeClr val="accent1"/>
          </a:solidFill>
          <a:ln w="19050">
            <a:solidFill>
              <a:schemeClr val="lt1"/>
            </a:solidFill>
          </a:ln>
          <a:effectLst>
            <a:glow rad="63500">
              <a:schemeClr val="accent1">
                <a:satMod val="175000"/>
                <a:alpha val="40000"/>
              </a:schemeClr>
            </a:glow>
          </a:effectLst>
        </c:spPr>
      </c:pivotFmt>
      <c:pivotFmt>
        <c:idx val="20"/>
        <c:spPr>
          <a:solidFill>
            <a:schemeClr val="accent1"/>
          </a:solidFill>
          <a:ln w="19050">
            <a:solidFill>
              <a:schemeClr val="lt1"/>
            </a:solidFill>
          </a:ln>
          <a:effectLst>
            <a:glow rad="63500">
              <a:schemeClr val="accent1">
                <a:satMod val="175000"/>
                <a:alpha val="40000"/>
              </a:schemeClr>
            </a:glow>
          </a:effectLst>
        </c:spPr>
      </c:pivotFmt>
      <c:pivotFmt>
        <c:idx val="21"/>
        <c:spPr>
          <a:solidFill>
            <a:schemeClr val="accent1"/>
          </a:solidFill>
          <a:ln w="19050">
            <a:solidFill>
              <a:schemeClr val="lt1"/>
            </a:solidFill>
          </a:ln>
          <a:effectLst>
            <a:glow rad="63500">
              <a:schemeClr val="accent1">
                <a:satMod val="175000"/>
                <a:alpha val="40000"/>
              </a:schemeClr>
            </a:glow>
          </a:effectLst>
        </c:spPr>
      </c:pivotFmt>
      <c:pivotFmt>
        <c:idx val="22"/>
        <c:spPr>
          <a:solidFill>
            <a:schemeClr val="accent1"/>
          </a:solidFill>
          <a:ln w="19050">
            <a:solidFill>
              <a:schemeClr val="lt1"/>
            </a:solidFill>
          </a:ln>
          <a:effectLst>
            <a:glow rad="63500">
              <a:schemeClr val="accent1">
                <a:satMod val="175000"/>
                <a:alpha val="40000"/>
              </a:schemeClr>
            </a:glow>
          </a:effectLst>
        </c:spPr>
      </c:pivotFmt>
      <c:pivotFmt>
        <c:idx val="23"/>
        <c:spPr>
          <a:solidFill>
            <a:schemeClr val="accent1"/>
          </a:solidFill>
          <a:ln w="19050">
            <a:solidFill>
              <a:schemeClr val="lt1"/>
            </a:solidFill>
          </a:ln>
          <a:effectLst>
            <a:glow rad="63500">
              <a:schemeClr val="accent1">
                <a:satMod val="175000"/>
                <a:alpha val="40000"/>
              </a:schemeClr>
            </a:glow>
          </a:effectLst>
        </c:spPr>
      </c:pivotFmt>
      <c:pivotFmt>
        <c:idx val="24"/>
        <c:spPr>
          <a:solidFill>
            <a:schemeClr val="accent1"/>
          </a:solidFill>
          <a:ln w="19050">
            <a:solidFill>
              <a:schemeClr val="lt1"/>
            </a:solidFill>
          </a:ln>
          <a:effectLst>
            <a:glow rad="63500">
              <a:schemeClr val="accent1">
                <a:satMod val="175000"/>
                <a:alpha val="40000"/>
              </a:schemeClr>
            </a:glow>
          </a:effectLst>
        </c:spPr>
      </c:pivotFmt>
      <c:pivotFmt>
        <c:idx val="25"/>
        <c:spPr>
          <a:solidFill>
            <a:schemeClr val="accent1"/>
          </a:solidFill>
          <a:ln w="19050">
            <a:solidFill>
              <a:schemeClr val="lt1"/>
            </a:solidFill>
          </a:ln>
          <a:effectLst>
            <a:glow rad="63500">
              <a:schemeClr val="accent1">
                <a:satMod val="175000"/>
                <a:alpha val="40000"/>
              </a:schemeClr>
            </a:glow>
          </a:effectLst>
        </c:spPr>
      </c:pivotFmt>
      <c:pivotFmt>
        <c:idx val="26"/>
        <c:spPr>
          <a:solidFill>
            <a:schemeClr val="accent1"/>
          </a:solidFill>
          <a:ln w="19050">
            <a:solidFill>
              <a:schemeClr val="lt1"/>
            </a:solidFill>
          </a:ln>
          <a:effectLst>
            <a:glow rad="63500">
              <a:schemeClr val="accent1">
                <a:satMod val="175000"/>
                <a:alpha val="40000"/>
              </a:schemeClr>
            </a:glow>
          </a:effectLst>
        </c:spPr>
      </c:pivotFmt>
      <c:pivotFmt>
        <c:idx val="27"/>
        <c:spPr>
          <a:solidFill>
            <a:schemeClr val="accent1"/>
          </a:solidFill>
          <a:ln w="19050">
            <a:solidFill>
              <a:schemeClr val="lt1"/>
            </a:solidFill>
          </a:ln>
          <a:effectLst>
            <a:glow rad="63500">
              <a:schemeClr val="accent1">
                <a:satMod val="175000"/>
                <a:alpha val="40000"/>
              </a:schemeClr>
            </a:glow>
          </a:effectLst>
        </c:spPr>
      </c:pivotFmt>
      <c:pivotFmt>
        <c:idx val="28"/>
        <c:spPr>
          <a:solidFill>
            <a:schemeClr val="accent1"/>
          </a:solidFill>
          <a:ln w="19050">
            <a:solidFill>
              <a:schemeClr val="lt1"/>
            </a:solidFill>
          </a:ln>
          <a:effectLst>
            <a:glow rad="63500">
              <a:schemeClr val="accent1">
                <a:satMod val="175000"/>
                <a:alpha val="40000"/>
              </a:schemeClr>
            </a:glow>
          </a:effectLst>
        </c:spPr>
      </c:pivotFmt>
      <c:pivotFmt>
        <c:idx val="29"/>
        <c:spPr>
          <a:solidFill>
            <a:schemeClr val="accent1"/>
          </a:solidFill>
          <a:ln w="19050">
            <a:solidFill>
              <a:schemeClr val="lt1"/>
            </a:solidFill>
          </a:ln>
          <a:effectLst>
            <a:glow rad="63500">
              <a:schemeClr val="accent1">
                <a:satMod val="175000"/>
                <a:alpha val="40000"/>
              </a:schemeClr>
            </a:glow>
          </a:effectLst>
        </c:spPr>
      </c:pivotFmt>
      <c:pivotFmt>
        <c:idx val="30"/>
        <c:spPr>
          <a:solidFill>
            <a:schemeClr val="accent1"/>
          </a:solidFill>
          <a:ln w="19050">
            <a:solidFill>
              <a:schemeClr val="lt1"/>
            </a:solidFill>
          </a:ln>
          <a:effectLst>
            <a:glow rad="63500">
              <a:schemeClr val="accent1">
                <a:satMod val="175000"/>
                <a:alpha val="40000"/>
              </a:schemeClr>
            </a:glow>
          </a:effectLst>
        </c:spPr>
      </c:pivotFmt>
      <c:pivotFmt>
        <c:idx val="31"/>
        <c:spPr>
          <a:solidFill>
            <a:schemeClr val="accent1"/>
          </a:solidFill>
          <a:ln w="19050">
            <a:solidFill>
              <a:schemeClr val="lt1"/>
            </a:solidFill>
          </a:ln>
          <a:effectLst>
            <a:glow rad="63500">
              <a:schemeClr val="accent1">
                <a:satMod val="175000"/>
                <a:alpha val="40000"/>
              </a:schemeClr>
            </a:glow>
          </a:effectLst>
        </c:spPr>
      </c:pivotFmt>
      <c:pivotFmt>
        <c:idx val="32"/>
        <c:spPr>
          <a:solidFill>
            <a:schemeClr val="accent1"/>
          </a:solidFill>
          <a:ln w="19050">
            <a:solidFill>
              <a:schemeClr val="lt1"/>
            </a:solidFill>
          </a:ln>
          <a:effectLst>
            <a:glow rad="63500">
              <a:schemeClr val="accent1">
                <a:satMod val="175000"/>
                <a:alpha val="40000"/>
              </a:schemeClr>
            </a:glow>
          </a:effectLst>
        </c:spPr>
      </c:pivotFmt>
      <c:pivotFmt>
        <c:idx val="33"/>
        <c:spPr>
          <a:solidFill>
            <a:schemeClr val="accent1"/>
          </a:solidFill>
          <a:ln w="19050">
            <a:solidFill>
              <a:schemeClr val="lt1"/>
            </a:solidFill>
          </a:ln>
          <a:effectLst>
            <a:glow rad="63500">
              <a:schemeClr val="accent1">
                <a:satMod val="175000"/>
                <a:alpha val="40000"/>
              </a:schemeClr>
            </a:glow>
          </a:effectLst>
        </c:spPr>
      </c:pivotFmt>
      <c:pivotFmt>
        <c:idx val="34"/>
        <c:spPr>
          <a:solidFill>
            <a:schemeClr val="accent1"/>
          </a:solidFill>
          <a:ln w="19050">
            <a:solidFill>
              <a:schemeClr val="lt1"/>
            </a:solidFill>
          </a:ln>
          <a:effectLst>
            <a:glow rad="63500">
              <a:schemeClr val="accent1">
                <a:satMod val="175000"/>
                <a:alpha val="40000"/>
              </a:schemeClr>
            </a:glow>
          </a:effectLst>
        </c:spPr>
      </c:pivotFmt>
      <c:pivotFmt>
        <c:idx val="35"/>
        <c:spPr>
          <a:solidFill>
            <a:schemeClr val="accent1"/>
          </a:solidFill>
          <a:ln w="19050">
            <a:solidFill>
              <a:schemeClr val="lt1"/>
            </a:solidFill>
          </a:ln>
          <a:effectLst>
            <a:glow rad="63500">
              <a:schemeClr val="accent1">
                <a:satMod val="175000"/>
                <a:alpha val="40000"/>
              </a:schemeClr>
            </a:glow>
          </a:effectLst>
        </c:spPr>
      </c:pivotFmt>
      <c:pivotFmt>
        <c:idx val="36"/>
        <c:spPr>
          <a:solidFill>
            <a:schemeClr val="accent1"/>
          </a:solidFill>
          <a:ln w="19050">
            <a:solidFill>
              <a:schemeClr val="lt1"/>
            </a:solidFill>
          </a:ln>
          <a:effectLst>
            <a:glow rad="63500">
              <a:schemeClr val="accent1">
                <a:satMod val="175000"/>
                <a:alpha val="40000"/>
              </a:schemeClr>
            </a:glow>
          </a:effectLst>
        </c:spPr>
      </c:pivotFmt>
      <c:pivotFmt>
        <c:idx val="37"/>
        <c:spPr>
          <a:solidFill>
            <a:schemeClr val="accent1"/>
          </a:solidFill>
          <a:ln w="19050">
            <a:solidFill>
              <a:schemeClr val="lt1"/>
            </a:solidFill>
          </a:ln>
          <a:effectLst>
            <a:glow rad="63500">
              <a:schemeClr val="accent1">
                <a:satMod val="175000"/>
                <a:alpha val="40000"/>
              </a:schemeClr>
            </a:glow>
          </a:effectLst>
        </c:spPr>
      </c:pivotFmt>
      <c:pivotFmt>
        <c:idx val="38"/>
        <c:spPr>
          <a:solidFill>
            <a:schemeClr val="accent1"/>
          </a:solidFill>
          <a:ln w="19050">
            <a:solidFill>
              <a:schemeClr val="lt1"/>
            </a:solidFill>
          </a:ln>
          <a:effectLst>
            <a:glow rad="63500">
              <a:schemeClr val="accent1">
                <a:satMod val="175000"/>
                <a:alpha val="40000"/>
              </a:schemeClr>
            </a:glow>
          </a:effectLst>
        </c:spPr>
      </c:pivotFmt>
      <c:pivotFmt>
        <c:idx val="39"/>
        <c:spPr>
          <a:solidFill>
            <a:schemeClr val="accent1"/>
          </a:solidFill>
          <a:ln w="19050">
            <a:solidFill>
              <a:schemeClr val="lt1"/>
            </a:solidFill>
          </a:ln>
          <a:effectLst>
            <a:glow rad="63500">
              <a:schemeClr val="accent1">
                <a:satMod val="175000"/>
                <a:alpha val="40000"/>
              </a:schemeClr>
            </a:glow>
          </a:effectLst>
        </c:spPr>
      </c:pivotFmt>
      <c:pivotFmt>
        <c:idx val="40"/>
        <c:spPr>
          <a:solidFill>
            <a:schemeClr val="accent1"/>
          </a:solidFill>
          <a:ln w="19050">
            <a:solidFill>
              <a:schemeClr val="lt1"/>
            </a:solidFill>
          </a:ln>
          <a:effectLst>
            <a:glow rad="63500">
              <a:schemeClr val="accent1">
                <a:satMod val="175000"/>
                <a:alpha val="40000"/>
              </a:schemeClr>
            </a:glow>
          </a:effectLst>
        </c:spPr>
      </c:pivotFmt>
      <c:pivotFmt>
        <c:idx val="41"/>
        <c:spPr>
          <a:solidFill>
            <a:schemeClr val="accent1"/>
          </a:solidFill>
          <a:ln w="19050">
            <a:solidFill>
              <a:schemeClr val="lt1"/>
            </a:solidFill>
          </a:ln>
          <a:effectLst>
            <a:glow rad="63500">
              <a:schemeClr val="accent1">
                <a:satMod val="175000"/>
                <a:alpha val="40000"/>
              </a:schemeClr>
            </a:glow>
          </a:effectLst>
        </c:spPr>
      </c:pivotFmt>
      <c:pivotFmt>
        <c:idx val="42"/>
        <c:spPr>
          <a:solidFill>
            <a:schemeClr val="accent1"/>
          </a:solidFill>
          <a:ln w="19050">
            <a:solidFill>
              <a:schemeClr val="lt1"/>
            </a:solidFill>
          </a:ln>
          <a:effectLst>
            <a:glow rad="63500">
              <a:schemeClr val="accent1">
                <a:satMod val="175000"/>
                <a:alpha val="40000"/>
              </a:schemeClr>
            </a:glow>
          </a:effectLst>
        </c:spPr>
      </c:pivotFmt>
      <c:pivotFmt>
        <c:idx val="43"/>
        <c:spPr>
          <a:solidFill>
            <a:schemeClr val="accent1"/>
          </a:solidFill>
          <a:ln w="19050">
            <a:solidFill>
              <a:schemeClr val="lt1"/>
            </a:solidFill>
          </a:ln>
          <a:effectLst>
            <a:glow rad="63500">
              <a:schemeClr val="accent1">
                <a:satMod val="175000"/>
                <a:alpha val="40000"/>
              </a:schemeClr>
            </a:glow>
          </a:effectLst>
        </c:spPr>
      </c:pivotFmt>
      <c:pivotFmt>
        <c:idx val="44"/>
        <c:spPr>
          <a:solidFill>
            <a:schemeClr val="accent1"/>
          </a:solidFill>
          <a:ln w="19050">
            <a:solidFill>
              <a:schemeClr val="lt1"/>
            </a:solidFill>
          </a:ln>
          <a:effectLst>
            <a:glow rad="63500">
              <a:schemeClr val="accent1">
                <a:satMod val="175000"/>
                <a:alpha val="40000"/>
              </a:schemeClr>
            </a:glow>
          </a:effectLst>
        </c:spPr>
      </c:pivotFmt>
    </c:pivotFmts>
    <c:plotArea>
      <c:layout/>
      <c:pieChart>
        <c:varyColors val="1"/>
        <c:ser>
          <c:idx val="0"/>
          <c:order val="0"/>
          <c:tx>
            <c:strRef>
              <c:f>VisitorsPerPark!$B$3</c:f>
              <c:strCache>
                <c:ptCount val="1"/>
                <c:pt idx="0">
                  <c:v>Total</c:v>
                </c:pt>
              </c:strCache>
            </c:strRef>
          </c:tx>
          <c:spPr>
            <a:effectLst>
              <a:glow rad="63500">
                <a:schemeClr val="accent1">
                  <a:satMod val="175000"/>
                  <a:alpha val="40000"/>
                </a:schemeClr>
              </a:glow>
            </a:effectLst>
          </c:spPr>
          <c:dPt>
            <c:idx val="0"/>
            <c:bubble3D val="0"/>
            <c:spPr>
              <a:solidFill>
                <a:schemeClr val="accent1"/>
              </a:solidFill>
              <a:ln w="19050">
                <a:solidFill>
                  <a:schemeClr val="lt1"/>
                </a:solidFill>
              </a:ln>
              <a:effectLst>
                <a:glow rad="63500">
                  <a:schemeClr val="accent1">
                    <a:satMod val="175000"/>
                    <a:alpha val="40000"/>
                  </a:schemeClr>
                </a:glow>
              </a:effectLst>
            </c:spPr>
            <c:extLst>
              <c:ext xmlns:c16="http://schemas.microsoft.com/office/drawing/2014/chart" uri="{C3380CC4-5D6E-409C-BE32-E72D297353CC}">
                <c16:uniqueId val="{00000001-65D6-4151-B3DC-7A52F0940D9D}"/>
              </c:ext>
            </c:extLst>
          </c:dPt>
          <c:dPt>
            <c:idx val="1"/>
            <c:bubble3D val="0"/>
            <c:spPr>
              <a:solidFill>
                <a:schemeClr val="accent2"/>
              </a:solidFill>
              <a:ln w="19050">
                <a:solidFill>
                  <a:schemeClr val="lt1"/>
                </a:solidFill>
              </a:ln>
              <a:effectLst>
                <a:glow rad="63500">
                  <a:schemeClr val="accent1">
                    <a:satMod val="175000"/>
                    <a:alpha val="40000"/>
                  </a:schemeClr>
                </a:glow>
              </a:effectLst>
            </c:spPr>
            <c:extLst>
              <c:ext xmlns:c16="http://schemas.microsoft.com/office/drawing/2014/chart" uri="{C3380CC4-5D6E-409C-BE32-E72D297353CC}">
                <c16:uniqueId val="{00000003-65D6-4151-B3DC-7A52F0940D9D}"/>
              </c:ext>
            </c:extLst>
          </c:dPt>
          <c:dPt>
            <c:idx val="2"/>
            <c:bubble3D val="0"/>
            <c:spPr>
              <a:solidFill>
                <a:schemeClr val="accent3"/>
              </a:solidFill>
              <a:ln w="19050">
                <a:solidFill>
                  <a:schemeClr val="lt1"/>
                </a:solidFill>
              </a:ln>
              <a:effectLst>
                <a:glow rad="63500">
                  <a:schemeClr val="accent1">
                    <a:satMod val="175000"/>
                    <a:alpha val="40000"/>
                  </a:schemeClr>
                </a:glow>
              </a:effectLst>
            </c:spPr>
            <c:extLst>
              <c:ext xmlns:c16="http://schemas.microsoft.com/office/drawing/2014/chart" uri="{C3380CC4-5D6E-409C-BE32-E72D297353CC}">
                <c16:uniqueId val="{00000005-65D6-4151-B3DC-7A52F0940D9D}"/>
              </c:ext>
            </c:extLst>
          </c:dPt>
          <c:dPt>
            <c:idx val="3"/>
            <c:bubble3D val="0"/>
            <c:spPr>
              <a:solidFill>
                <a:schemeClr val="accent4"/>
              </a:solidFill>
              <a:ln w="19050">
                <a:solidFill>
                  <a:schemeClr val="lt1"/>
                </a:solidFill>
              </a:ln>
              <a:effectLst>
                <a:glow rad="63500">
                  <a:schemeClr val="accent1">
                    <a:satMod val="175000"/>
                    <a:alpha val="40000"/>
                  </a:schemeClr>
                </a:glow>
              </a:effectLst>
            </c:spPr>
            <c:extLst>
              <c:ext xmlns:c16="http://schemas.microsoft.com/office/drawing/2014/chart" uri="{C3380CC4-5D6E-409C-BE32-E72D297353CC}">
                <c16:uniqueId val="{00000007-65D6-4151-B3DC-7A52F0940D9D}"/>
              </c:ext>
            </c:extLst>
          </c:dPt>
          <c:dPt>
            <c:idx val="4"/>
            <c:bubble3D val="0"/>
            <c:spPr>
              <a:solidFill>
                <a:schemeClr val="accent5"/>
              </a:solidFill>
              <a:ln w="19050">
                <a:solidFill>
                  <a:schemeClr val="lt1"/>
                </a:solidFill>
              </a:ln>
              <a:effectLst>
                <a:glow rad="63500">
                  <a:schemeClr val="accent1">
                    <a:satMod val="175000"/>
                    <a:alpha val="40000"/>
                  </a:schemeClr>
                </a:glow>
              </a:effectLst>
            </c:spPr>
            <c:extLst>
              <c:ext xmlns:c16="http://schemas.microsoft.com/office/drawing/2014/chart" uri="{C3380CC4-5D6E-409C-BE32-E72D297353CC}">
                <c16:uniqueId val="{00000009-65D6-4151-B3DC-7A52F0940D9D}"/>
              </c:ext>
            </c:extLst>
          </c:dPt>
          <c:dPt>
            <c:idx val="5"/>
            <c:bubble3D val="0"/>
            <c:spPr>
              <a:solidFill>
                <a:schemeClr val="accent6"/>
              </a:solidFill>
              <a:ln w="19050">
                <a:solidFill>
                  <a:schemeClr val="lt1"/>
                </a:solidFill>
              </a:ln>
              <a:effectLst>
                <a:glow rad="63500">
                  <a:schemeClr val="accent1">
                    <a:satMod val="175000"/>
                    <a:alpha val="40000"/>
                  </a:schemeClr>
                </a:glow>
              </a:effectLst>
            </c:spPr>
            <c:extLst>
              <c:ext xmlns:c16="http://schemas.microsoft.com/office/drawing/2014/chart" uri="{C3380CC4-5D6E-409C-BE32-E72D297353CC}">
                <c16:uniqueId val="{0000000B-65D6-4151-B3DC-7A52F0940D9D}"/>
              </c:ext>
            </c:extLst>
          </c:dPt>
          <c:dPt>
            <c:idx val="6"/>
            <c:bubble3D val="0"/>
            <c:spPr>
              <a:solidFill>
                <a:schemeClr val="accent1">
                  <a:lumMod val="60000"/>
                </a:schemeClr>
              </a:solidFill>
              <a:ln w="19050">
                <a:solidFill>
                  <a:schemeClr val="lt1"/>
                </a:solidFill>
              </a:ln>
              <a:effectLst>
                <a:glow rad="63500">
                  <a:schemeClr val="accent1">
                    <a:satMod val="175000"/>
                    <a:alpha val="40000"/>
                  </a:schemeClr>
                </a:glow>
              </a:effectLst>
            </c:spPr>
            <c:extLst>
              <c:ext xmlns:c16="http://schemas.microsoft.com/office/drawing/2014/chart" uri="{C3380CC4-5D6E-409C-BE32-E72D297353CC}">
                <c16:uniqueId val="{0000000D-65D6-4151-B3DC-7A52F0940D9D}"/>
              </c:ext>
            </c:extLst>
          </c:dPt>
          <c:dPt>
            <c:idx val="7"/>
            <c:bubble3D val="0"/>
            <c:spPr>
              <a:solidFill>
                <a:schemeClr val="accent2">
                  <a:lumMod val="60000"/>
                </a:schemeClr>
              </a:solidFill>
              <a:ln w="19050">
                <a:solidFill>
                  <a:schemeClr val="lt1"/>
                </a:solidFill>
              </a:ln>
              <a:effectLst>
                <a:glow rad="63500">
                  <a:schemeClr val="accent1">
                    <a:satMod val="175000"/>
                    <a:alpha val="40000"/>
                  </a:schemeClr>
                </a:glow>
              </a:effectLst>
            </c:spPr>
            <c:extLst>
              <c:ext xmlns:c16="http://schemas.microsoft.com/office/drawing/2014/chart" uri="{C3380CC4-5D6E-409C-BE32-E72D297353CC}">
                <c16:uniqueId val="{0000000F-65D6-4151-B3DC-7A52F0940D9D}"/>
              </c:ext>
            </c:extLst>
          </c:dPt>
          <c:dPt>
            <c:idx val="8"/>
            <c:bubble3D val="0"/>
            <c:spPr>
              <a:solidFill>
                <a:schemeClr val="accent3">
                  <a:lumMod val="60000"/>
                </a:schemeClr>
              </a:solidFill>
              <a:ln w="19050">
                <a:solidFill>
                  <a:schemeClr val="lt1"/>
                </a:solidFill>
              </a:ln>
              <a:effectLst>
                <a:glow rad="63500">
                  <a:schemeClr val="accent1">
                    <a:satMod val="175000"/>
                    <a:alpha val="40000"/>
                  </a:schemeClr>
                </a:glow>
              </a:effectLst>
            </c:spPr>
            <c:extLst>
              <c:ext xmlns:c16="http://schemas.microsoft.com/office/drawing/2014/chart" uri="{C3380CC4-5D6E-409C-BE32-E72D297353CC}">
                <c16:uniqueId val="{00000011-65D6-4151-B3DC-7A52F0940D9D}"/>
              </c:ext>
            </c:extLst>
          </c:dPt>
          <c:dPt>
            <c:idx val="9"/>
            <c:bubble3D val="0"/>
            <c:spPr>
              <a:solidFill>
                <a:schemeClr val="accent4">
                  <a:lumMod val="60000"/>
                </a:schemeClr>
              </a:solidFill>
              <a:ln w="19050">
                <a:solidFill>
                  <a:schemeClr val="lt1"/>
                </a:solidFill>
              </a:ln>
              <a:effectLst>
                <a:glow rad="63500">
                  <a:schemeClr val="accent1">
                    <a:satMod val="175000"/>
                    <a:alpha val="40000"/>
                  </a:schemeClr>
                </a:glow>
              </a:effectLst>
            </c:spPr>
            <c:extLst>
              <c:ext xmlns:c16="http://schemas.microsoft.com/office/drawing/2014/chart" uri="{C3380CC4-5D6E-409C-BE32-E72D297353CC}">
                <c16:uniqueId val="{00000013-65D6-4151-B3DC-7A52F0940D9D}"/>
              </c:ext>
            </c:extLst>
          </c:dPt>
          <c:dPt>
            <c:idx val="10"/>
            <c:bubble3D val="0"/>
            <c:spPr>
              <a:solidFill>
                <a:schemeClr val="accent5">
                  <a:lumMod val="60000"/>
                </a:schemeClr>
              </a:solidFill>
              <a:ln w="19050">
                <a:solidFill>
                  <a:schemeClr val="lt1"/>
                </a:solidFill>
              </a:ln>
              <a:effectLst>
                <a:glow rad="63500">
                  <a:schemeClr val="accent1">
                    <a:satMod val="175000"/>
                    <a:alpha val="40000"/>
                  </a:schemeClr>
                </a:glow>
              </a:effectLst>
            </c:spPr>
            <c:extLst>
              <c:ext xmlns:c16="http://schemas.microsoft.com/office/drawing/2014/chart" uri="{C3380CC4-5D6E-409C-BE32-E72D297353CC}">
                <c16:uniqueId val="{00000015-65D6-4151-B3DC-7A52F0940D9D}"/>
              </c:ext>
            </c:extLst>
          </c:dPt>
          <c:dPt>
            <c:idx val="11"/>
            <c:bubble3D val="0"/>
            <c:spPr>
              <a:solidFill>
                <a:schemeClr val="accent6">
                  <a:lumMod val="60000"/>
                </a:schemeClr>
              </a:solidFill>
              <a:ln w="19050">
                <a:solidFill>
                  <a:schemeClr val="lt1"/>
                </a:solidFill>
              </a:ln>
              <a:effectLst>
                <a:glow rad="63500">
                  <a:schemeClr val="accent1">
                    <a:satMod val="175000"/>
                    <a:alpha val="40000"/>
                  </a:schemeClr>
                </a:glow>
              </a:effectLst>
            </c:spPr>
            <c:extLst>
              <c:ext xmlns:c16="http://schemas.microsoft.com/office/drawing/2014/chart" uri="{C3380CC4-5D6E-409C-BE32-E72D297353CC}">
                <c16:uniqueId val="{00000017-65D6-4151-B3DC-7A52F0940D9D}"/>
              </c:ext>
            </c:extLst>
          </c:dPt>
          <c:dPt>
            <c:idx val="12"/>
            <c:bubble3D val="0"/>
            <c:spPr>
              <a:solidFill>
                <a:schemeClr val="accent1">
                  <a:lumMod val="80000"/>
                  <a:lumOff val="20000"/>
                </a:schemeClr>
              </a:solidFill>
              <a:ln w="19050">
                <a:solidFill>
                  <a:schemeClr val="lt1"/>
                </a:solidFill>
              </a:ln>
              <a:effectLst>
                <a:glow rad="63500">
                  <a:schemeClr val="accent1">
                    <a:satMod val="175000"/>
                    <a:alpha val="40000"/>
                  </a:schemeClr>
                </a:glow>
              </a:effectLst>
            </c:spPr>
            <c:extLst>
              <c:ext xmlns:c16="http://schemas.microsoft.com/office/drawing/2014/chart" uri="{C3380CC4-5D6E-409C-BE32-E72D297353CC}">
                <c16:uniqueId val="{00000019-65D6-4151-B3DC-7A52F0940D9D}"/>
              </c:ext>
            </c:extLst>
          </c:dPt>
          <c:dPt>
            <c:idx val="13"/>
            <c:bubble3D val="0"/>
            <c:spPr>
              <a:solidFill>
                <a:schemeClr val="accent2">
                  <a:lumMod val="80000"/>
                  <a:lumOff val="20000"/>
                </a:schemeClr>
              </a:solidFill>
              <a:ln w="19050">
                <a:solidFill>
                  <a:schemeClr val="lt1"/>
                </a:solidFill>
              </a:ln>
              <a:effectLst>
                <a:glow rad="63500">
                  <a:schemeClr val="accent1">
                    <a:satMod val="175000"/>
                    <a:alpha val="40000"/>
                  </a:schemeClr>
                </a:glow>
              </a:effectLst>
            </c:spPr>
            <c:extLst>
              <c:ext xmlns:c16="http://schemas.microsoft.com/office/drawing/2014/chart" uri="{C3380CC4-5D6E-409C-BE32-E72D297353CC}">
                <c16:uniqueId val="{0000001B-65D6-4151-B3DC-7A52F0940D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VisitorsPerPark!$A$4:$A$9</c:f>
              <c:strCache>
                <c:ptCount val="5"/>
                <c:pt idx="0">
                  <c:v>Golden Gate NRA</c:v>
                </c:pt>
                <c:pt idx="1">
                  <c:v>Yosemite NP</c:v>
                </c:pt>
                <c:pt idx="2">
                  <c:v>Joshua Tree NP</c:v>
                </c:pt>
                <c:pt idx="3">
                  <c:v>San Francisco Maritime NHP</c:v>
                </c:pt>
                <c:pt idx="4">
                  <c:v>Point Reyes NS</c:v>
                </c:pt>
              </c:strCache>
            </c:strRef>
          </c:cat>
          <c:val>
            <c:numRef>
              <c:f>VisitorsPerPark!$B$4:$B$9</c:f>
              <c:numCache>
                <c:formatCode>General</c:formatCode>
                <c:ptCount val="5"/>
                <c:pt idx="0">
                  <c:v>15638911</c:v>
                </c:pt>
                <c:pt idx="1">
                  <c:v>3667550</c:v>
                </c:pt>
                <c:pt idx="2">
                  <c:v>3058294</c:v>
                </c:pt>
                <c:pt idx="3">
                  <c:v>3034750</c:v>
                </c:pt>
                <c:pt idx="4">
                  <c:v>2336202</c:v>
                </c:pt>
              </c:numCache>
            </c:numRef>
          </c:val>
          <c:extLst>
            <c:ext xmlns:c16="http://schemas.microsoft.com/office/drawing/2014/chart" uri="{C3380CC4-5D6E-409C-BE32-E72D297353CC}">
              <c16:uniqueId val="{0000001C-65D6-4151-B3DC-7A52F0940D9D}"/>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4642497812773403"/>
          <c:y val="0.49601961213181683"/>
          <c:w val="0.32857502187226595"/>
          <c:h val="0.38800707203266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[National Parks visitation Trends in 2022.xlsx]MonthlyTrend!MonthlyTrend</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Visitation</a:t>
            </a:r>
            <a:r>
              <a:rPr lang="en-US" baseline="0"/>
              <a:t> Trend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MonthlyTrend!$B$4:$B$5</c:f>
              <c:strCache>
                <c:ptCount val="1"/>
                <c:pt idx="0">
                  <c:v>Yosemite NP</c:v>
                </c:pt>
              </c:strCache>
            </c:strRef>
          </c:tx>
          <c:spPr>
            <a:solidFill>
              <a:schemeClr val="accent1"/>
            </a:solidFill>
            <a:ln>
              <a:noFill/>
            </a:ln>
            <a:effectLst/>
          </c:spPr>
          <c:cat>
            <c:strRef>
              <c:f>MonthlyTrend!$A$6:$A$17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MonthlyTrend!$B$6:$B$17</c:f>
              <c:numCache>
                <c:formatCode>General</c:formatCode>
                <c:ptCount val="12"/>
                <c:pt idx="0">
                  <c:v>137057</c:v>
                </c:pt>
                <c:pt idx="1">
                  <c:v>170196</c:v>
                </c:pt>
                <c:pt idx="2">
                  <c:v>192634</c:v>
                </c:pt>
                <c:pt idx="3">
                  <c:v>285601</c:v>
                </c:pt>
                <c:pt idx="4">
                  <c:v>380905</c:v>
                </c:pt>
                <c:pt idx="5">
                  <c:v>470045</c:v>
                </c:pt>
                <c:pt idx="6">
                  <c:v>396833</c:v>
                </c:pt>
                <c:pt idx="7">
                  <c:v>518407</c:v>
                </c:pt>
                <c:pt idx="8">
                  <c:v>424374</c:v>
                </c:pt>
                <c:pt idx="9">
                  <c:v>381612</c:v>
                </c:pt>
                <c:pt idx="10">
                  <c:v>178786</c:v>
                </c:pt>
                <c:pt idx="11">
                  <c:v>131100</c:v>
                </c:pt>
              </c:numCache>
            </c:numRef>
          </c:val>
          <c:extLst>
            <c:ext xmlns:c16="http://schemas.microsoft.com/office/drawing/2014/chart" uri="{C3380CC4-5D6E-409C-BE32-E72D297353CC}">
              <c16:uniqueId val="{00000000-EB65-4BCB-90AF-C3723D3221E8}"/>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axId val="2131763087"/>
        <c:axId val="113416671"/>
      </c:areaChart>
      <c:catAx>
        <c:axId val="213176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16671"/>
        <c:crosses val="autoZero"/>
        <c:auto val="1"/>
        <c:lblAlgn val="ctr"/>
        <c:lblOffset val="100"/>
        <c:noMultiLvlLbl val="0"/>
      </c:catAx>
      <c:valAx>
        <c:axId val="11341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763087"/>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571500</xdr:colOff>
      <xdr:row>6</xdr:row>
      <xdr:rowOff>60960</xdr:rowOff>
    </xdr:from>
    <xdr:to>
      <xdr:col>18</xdr:col>
      <xdr:colOff>22861</xdr:colOff>
      <xdr:row>34</xdr:row>
      <xdr:rowOff>22860</xdr:rowOff>
    </xdr:to>
    <xdr:grpSp>
      <xdr:nvGrpSpPr>
        <xdr:cNvPr id="20" name="Group 19" descr="Two Charts and slicers grouped together to show visitation trends.">
          <a:extLst>
            <a:ext uri="{FF2B5EF4-FFF2-40B4-BE49-F238E27FC236}">
              <a16:creationId xmlns:a16="http://schemas.microsoft.com/office/drawing/2014/main" id="{E8DD3918-EEE0-27BF-0E77-D81789A5EDE5}"/>
            </a:ext>
          </a:extLst>
        </xdr:cNvPr>
        <xdr:cNvGrpSpPr/>
      </xdr:nvGrpSpPr>
      <xdr:grpSpPr>
        <a:xfrm>
          <a:off x="1211580" y="1158240"/>
          <a:ext cx="10332721" cy="5082540"/>
          <a:chOff x="1181100" y="1158240"/>
          <a:chExt cx="9814561" cy="5082540"/>
        </a:xfrm>
      </xdr:grpSpPr>
      <xdr:graphicFrame macro="">
        <xdr:nvGraphicFramePr>
          <xdr:cNvPr id="12" name="Visitors/Park">
            <a:extLst>
              <a:ext uri="{FF2B5EF4-FFF2-40B4-BE49-F238E27FC236}">
                <a16:creationId xmlns:a16="http://schemas.microsoft.com/office/drawing/2014/main" id="{AEFBCE48-47D1-4C5D-8747-079D4F8D1D26}"/>
              </a:ext>
            </a:extLst>
          </xdr:cNvPr>
          <xdr:cNvGraphicFramePr>
            <a:graphicFrameLocks/>
          </xdr:cNvGraphicFramePr>
        </xdr:nvGraphicFramePr>
        <xdr:xfrm>
          <a:off x="1196340" y="2514600"/>
          <a:ext cx="4183380" cy="207264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3" name="MonthlyTrend">
            <a:extLst>
              <a:ext uri="{FF2B5EF4-FFF2-40B4-BE49-F238E27FC236}">
                <a16:creationId xmlns:a16="http://schemas.microsoft.com/office/drawing/2014/main" id="{AD9D636E-46B0-4035-8E0B-8891CAB36E95}"/>
              </a:ext>
            </a:extLst>
          </xdr:cNvPr>
          <xdr:cNvGraphicFramePr>
            <a:graphicFrameLocks/>
          </xdr:cNvGraphicFramePr>
        </xdr:nvGraphicFramePr>
        <xdr:xfrm>
          <a:off x="5372100" y="1813560"/>
          <a:ext cx="5623560" cy="2095500"/>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mc:Choice xmlns:a14="http://schemas.microsoft.com/office/drawing/2010/main" Requires="a14">
          <xdr:graphicFrame macro="">
            <xdr:nvGraphicFramePr>
              <xdr:cNvPr id="14" name="State 1">
                <a:extLst>
                  <a:ext uri="{FF2B5EF4-FFF2-40B4-BE49-F238E27FC236}">
                    <a16:creationId xmlns:a16="http://schemas.microsoft.com/office/drawing/2014/main" id="{0BA3D43A-C47F-40F9-832E-D4B10EBD0041}"/>
                  </a:ext>
                </a:extLst>
              </xdr:cNvPr>
              <xdr:cNvGraphicFramePr/>
            </xdr:nvGraphicFramePr>
            <xdr:xfrm>
              <a:off x="1196340" y="4602481"/>
              <a:ext cx="4206240" cy="1638299"/>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1227625" y="4602481"/>
                <a:ext cx="4428309" cy="1638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6" name="Park">
                <a:extLst>
                  <a:ext uri="{FF2B5EF4-FFF2-40B4-BE49-F238E27FC236}">
                    <a16:creationId xmlns:a16="http://schemas.microsoft.com/office/drawing/2014/main" id="{10A08E56-484B-41C1-A9CF-1A7A05274D97}"/>
                  </a:ext>
                </a:extLst>
              </xdr:cNvPr>
              <xdr:cNvGraphicFramePr/>
            </xdr:nvGraphicFramePr>
            <xdr:xfrm>
              <a:off x="5410200" y="4610100"/>
              <a:ext cx="5585460" cy="1623060"/>
            </xdr:xfrm>
            <a:graphic>
              <a:graphicData uri="http://schemas.microsoft.com/office/drawing/2010/slicer">
                <sle:slicer xmlns:sle="http://schemas.microsoft.com/office/drawing/2010/slicer" name="Park"/>
              </a:graphicData>
            </a:graphic>
          </xdr:graphicFrame>
        </mc:Choice>
        <mc:Fallback>
          <xdr:sp macro="" textlink="">
            <xdr:nvSpPr>
              <xdr:cNvPr id="0" name=""/>
              <xdr:cNvSpPr>
                <a:spLocks noTextEdit="1"/>
              </xdr:cNvSpPr>
            </xdr:nvSpPr>
            <xdr:spPr>
              <a:xfrm>
                <a:off x="5663955" y="4610100"/>
                <a:ext cx="5880345" cy="1623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6" name="Group 5">
            <a:extLst>
              <a:ext uri="{FF2B5EF4-FFF2-40B4-BE49-F238E27FC236}">
                <a16:creationId xmlns:a16="http://schemas.microsoft.com/office/drawing/2014/main" id="{4CE53FC7-9B00-A20D-1D83-CADD286B1B1D}"/>
              </a:ext>
            </a:extLst>
          </xdr:cNvPr>
          <xdr:cNvGrpSpPr/>
        </xdr:nvGrpSpPr>
        <xdr:grpSpPr>
          <a:xfrm>
            <a:off x="1196340" y="1821180"/>
            <a:ext cx="4244341" cy="693420"/>
            <a:chOff x="1072462" y="4648200"/>
            <a:chExt cx="4607947" cy="1203960"/>
          </a:xfrm>
          <a:gradFill>
            <a:gsLst>
              <a:gs pos="0">
                <a:schemeClr val="accent1">
                  <a:lumMod val="5000"/>
                  <a:lumOff val="95000"/>
                </a:schemeClr>
              </a:gs>
              <a:gs pos="27000">
                <a:schemeClr val="accent1">
                  <a:lumMod val="45000"/>
                  <a:lumOff val="55000"/>
                </a:schemeClr>
              </a:gs>
              <a:gs pos="74000">
                <a:schemeClr val="accent1">
                  <a:lumMod val="45000"/>
                  <a:lumOff val="55000"/>
                  <a:alpha val="89000"/>
                </a:schemeClr>
              </a:gs>
              <a:gs pos="98000">
                <a:schemeClr val="accent1">
                  <a:lumMod val="30000"/>
                  <a:lumOff val="70000"/>
                </a:schemeClr>
              </a:gs>
            </a:gsLst>
            <a:lin ang="5400000" scaled="1"/>
          </a:gradFill>
        </xdr:grpSpPr>
        <xdr:sp macro="" textlink="">
          <xdr:nvSpPr>
            <xdr:cNvPr id="4" name="Scroll: Horizontal 3">
              <a:extLst>
                <a:ext uri="{FF2B5EF4-FFF2-40B4-BE49-F238E27FC236}">
                  <a16:creationId xmlns:a16="http://schemas.microsoft.com/office/drawing/2014/main" id="{755E0D2F-E7D2-60A4-4C16-46BE51FA8D9B}"/>
                </a:ext>
              </a:extLst>
            </xdr:cNvPr>
            <xdr:cNvSpPr/>
          </xdr:nvSpPr>
          <xdr:spPr>
            <a:xfrm>
              <a:off x="1072462" y="4648200"/>
              <a:ext cx="4541520" cy="1203960"/>
            </a:xfrm>
            <a:prstGeom prst="rect">
              <a:avLst/>
            </a:prstGeom>
            <a:gradFill>
              <a:gsLst>
                <a:gs pos="0">
                  <a:schemeClr val="accent1">
                    <a:lumMod val="5000"/>
                    <a:lumOff val="95000"/>
                  </a:schemeClr>
                </a:gs>
                <a:gs pos="40000">
                  <a:schemeClr val="accent1">
                    <a:lumMod val="45000"/>
                    <a:lumOff val="55000"/>
                  </a:schemeClr>
                </a:gs>
                <a:gs pos="65000">
                  <a:schemeClr val="accent1">
                    <a:lumMod val="45000"/>
                    <a:lumOff val="55000"/>
                  </a:schemeClr>
                </a:gs>
                <a:gs pos="100000">
                  <a:schemeClr val="accent1">
                    <a:lumMod val="30000"/>
                    <a:lumOff val="70000"/>
                  </a:schemeClr>
                </a:gs>
              </a:gsLst>
              <a:lin ang="5400000" scaled="1"/>
            </a:gra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sp macro="" textlink="VisitorsPerPark!G3">
          <xdr:nvSpPr>
            <xdr:cNvPr id="17" name="Rectangle 16">
              <a:extLst>
                <a:ext uri="{FF2B5EF4-FFF2-40B4-BE49-F238E27FC236}">
                  <a16:creationId xmlns:a16="http://schemas.microsoft.com/office/drawing/2014/main" id="{88AB8858-F240-8DB7-C25F-2EEC6926CA54}"/>
                </a:ext>
              </a:extLst>
            </xdr:cNvPr>
            <xdr:cNvSpPr/>
          </xdr:nvSpPr>
          <xdr:spPr>
            <a:xfrm>
              <a:off x="1105675" y="4740814"/>
              <a:ext cx="4574734" cy="494127"/>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fld id="{DE05F940-7A7F-459B-A406-223A79D75F12}" type="TxLink">
                <a:rPr lang="en-US" sz="1400" b="0" i="0" u="none" strike="noStrike">
                  <a:solidFill>
                    <a:srgbClr val="000000"/>
                  </a:solidFill>
                  <a:effectLst>
                    <a:glow rad="139700">
                      <a:schemeClr val="accent2">
                        <a:satMod val="175000"/>
                        <a:alpha val="40000"/>
                      </a:schemeClr>
                    </a:glow>
                  </a:effectLst>
                  <a:latin typeface="Calibri"/>
                  <a:ea typeface="Calibri"/>
                  <a:cs typeface="Calibri"/>
                </a:rPr>
                <a:pPr algn="l"/>
                <a:t>Golden Gate NRA</a:t>
              </a:fld>
              <a:r>
                <a:rPr lang="en-US" sz="1400" b="0" i="0" u="none" strike="noStrike">
                  <a:solidFill>
                    <a:srgbClr val="000000"/>
                  </a:solidFill>
                  <a:effectLst>
                    <a:glow rad="139700">
                      <a:schemeClr val="accent2">
                        <a:satMod val="175000"/>
                        <a:alpha val="40000"/>
                      </a:schemeClr>
                    </a:glow>
                  </a:effectLst>
                  <a:latin typeface="Calibri"/>
                  <a:ea typeface="Calibri"/>
                  <a:cs typeface="Calibri"/>
                </a:rPr>
                <a:t> </a:t>
              </a:r>
              <a:r>
                <a:rPr lang="en-US" sz="1400" b="0" i="0" u="none" strike="noStrike" baseline="0">
                  <a:solidFill>
                    <a:srgbClr val="000000"/>
                  </a:solidFill>
                  <a:effectLst>
                    <a:glow rad="139700">
                      <a:schemeClr val="accent2">
                        <a:satMod val="175000"/>
                        <a:alpha val="40000"/>
                      </a:schemeClr>
                    </a:glow>
                  </a:effectLst>
                  <a:latin typeface="Calibri"/>
                  <a:ea typeface="Calibri"/>
                  <a:cs typeface="Calibri"/>
                </a:rPr>
                <a:t>Is The Most Popular Park in the State!</a:t>
              </a:r>
              <a:endParaRPr lang="en-US" sz="1400">
                <a:effectLst>
                  <a:glow rad="139700">
                    <a:schemeClr val="accent2">
                      <a:satMod val="175000"/>
                      <a:alpha val="40000"/>
                    </a:schemeClr>
                  </a:glow>
                </a:effectLst>
              </a:endParaRPr>
            </a:p>
          </xdr:txBody>
        </xdr:sp>
        <xdr:sp macro="" textlink="VisitorsPerPark!G4">
          <xdr:nvSpPr>
            <xdr:cNvPr id="18" name="Rectangle 17">
              <a:extLst>
                <a:ext uri="{FF2B5EF4-FFF2-40B4-BE49-F238E27FC236}">
                  <a16:creationId xmlns:a16="http://schemas.microsoft.com/office/drawing/2014/main" id="{B70267CC-1F9F-4E51-BD8E-3A3342B77AD6}"/>
                </a:ext>
              </a:extLst>
            </xdr:cNvPr>
            <xdr:cNvSpPr/>
          </xdr:nvSpPr>
          <xdr:spPr>
            <a:xfrm>
              <a:off x="2372029" y="5187629"/>
              <a:ext cx="2017208" cy="466076"/>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r>
                <a:rPr lang="en-US" sz="1200" b="0" i="0" u="none" strike="noStrike" cap="none" spc="0">
                  <a:ln w="0"/>
                  <a:solidFill>
                    <a:schemeClr val="tx1"/>
                  </a:solidFill>
                  <a:effectLst>
                    <a:glow rad="139700">
                      <a:schemeClr val="accent2">
                        <a:satMod val="175000"/>
                        <a:alpha val="40000"/>
                      </a:schemeClr>
                    </a:glow>
                    <a:outerShdw blurRad="38100" dist="19050" dir="2700000" algn="tl" rotWithShape="0">
                      <a:schemeClr val="dk1">
                        <a:alpha val="40000"/>
                      </a:schemeClr>
                    </a:outerShdw>
                  </a:effectLst>
                  <a:latin typeface="Calibri"/>
                  <a:ea typeface="Calibri"/>
                  <a:cs typeface="Calibri"/>
                </a:rPr>
                <a:t>It</a:t>
              </a:r>
              <a:r>
                <a:rPr lang="en-US" sz="1200" b="0" i="0" u="none" strike="noStrike" cap="none" spc="0" baseline="0">
                  <a:ln w="0"/>
                  <a:solidFill>
                    <a:schemeClr val="tx1"/>
                  </a:solidFill>
                  <a:effectLst>
                    <a:glow rad="139700">
                      <a:schemeClr val="accent2">
                        <a:satMod val="175000"/>
                        <a:alpha val="40000"/>
                      </a:schemeClr>
                    </a:glow>
                    <a:outerShdw blurRad="38100" dist="19050" dir="2700000" algn="tl" rotWithShape="0">
                      <a:schemeClr val="dk1">
                        <a:alpha val="40000"/>
                      </a:schemeClr>
                    </a:outerShdw>
                  </a:effectLst>
                  <a:latin typeface="Calibri"/>
                  <a:ea typeface="Calibri"/>
                  <a:cs typeface="Calibri"/>
                </a:rPr>
                <a:t> had </a:t>
              </a:r>
              <a:fld id="{A282F91A-70AB-4660-82D1-D02B8FF89C34}" type="TxLink">
                <a:rPr lang="en-US" sz="1200" b="0" i="0" u="none" strike="noStrike" cap="none" spc="0">
                  <a:ln w="0"/>
                  <a:solidFill>
                    <a:schemeClr val="tx1"/>
                  </a:solidFill>
                  <a:effectLst>
                    <a:glow rad="139700">
                      <a:schemeClr val="accent2">
                        <a:satMod val="175000"/>
                        <a:alpha val="40000"/>
                      </a:schemeClr>
                    </a:glow>
                    <a:outerShdw blurRad="38100" dist="19050" dir="2700000" algn="tl" rotWithShape="0">
                      <a:schemeClr val="dk1">
                        <a:alpha val="40000"/>
                      </a:schemeClr>
                    </a:outerShdw>
                  </a:effectLst>
                  <a:latin typeface="Calibri"/>
                  <a:ea typeface="Calibri"/>
                  <a:cs typeface="Calibri"/>
                </a:rPr>
                <a:pPr algn="l"/>
                <a:t>5685155</a:t>
              </a:fld>
              <a:r>
                <a:rPr lang="en-US" sz="1200" b="0" i="0" u="none" strike="noStrike" cap="none" spc="0">
                  <a:ln w="0"/>
                  <a:solidFill>
                    <a:schemeClr val="tx1"/>
                  </a:solidFill>
                  <a:effectLst>
                    <a:glow rad="139700">
                      <a:schemeClr val="accent2">
                        <a:satMod val="175000"/>
                        <a:alpha val="40000"/>
                      </a:schemeClr>
                    </a:glow>
                    <a:outerShdw blurRad="38100" dist="19050" dir="2700000" algn="tl" rotWithShape="0">
                      <a:schemeClr val="dk1">
                        <a:alpha val="40000"/>
                      </a:schemeClr>
                    </a:outerShdw>
                  </a:effectLst>
                  <a:latin typeface="Calibri"/>
                  <a:ea typeface="Calibri"/>
                  <a:cs typeface="Calibri"/>
                </a:rPr>
                <a:t> Visitors</a:t>
              </a:r>
              <a:endParaRPr lang="en-US" sz="1200" b="0" cap="none" spc="0">
                <a:ln w="0"/>
                <a:solidFill>
                  <a:schemeClr val="tx1"/>
                </a:solidFill>
                <a:effectLst>
                  <a:glow rad="139700">
                    <a:schemeClr val="accent2">
                      <a:satMod val="175000"/>
                      <a:alpha val="40000"/>
                    </a:schemeClr>
                  </a:glow>
                  <a:outerShdw blurRad="38100" dist="19050" dir="2700000" algn="tl" rotWithShape="0">
                    <a:schemeClr val="dk1">
                      <a:alpha val="40000"/>
                    </a:schemeClr>
                  </a:outerShdw>
                </a:effectLst>
              </a:endParaRPr>
            </a:p>
          </xdr:txBody>
        </xdr:sp>
      </xdr:grpSp>
      <xdr:grpSp>
        <xdr:nvGrpSpPr>
          <xdr:cNvPr id="8" name="Group 7">
            <a:extLst>
              <a:ext uri="{FF2B5EF4-FFF2-40B4-BE49-F238E27FC236}">
                <a16:creationId xmlns:a16="http://schemas.microsoft.com/office/drawing/2014/main" id="{76F4EAF0-A9CA-ED14-DC55-42E11DF0D2DA}"/>
              </a:ext>
            </a:extLst>
          </xdr:cNvPr>
          <xdr:cNvGrpSpPr/>
        </xdr:nvGrpSpPr>
        <xdr:grpSpPr>
          <a:xfrm>
            <a:off x="5379720" y="3939542"/>
            <a:ext cx="5615941" cy="678180"/>
            <a:chOff x="5363539" y="3855722"/>
            <a:chExt cx="5754606" cy="731520"/>
          </a:xfrm>
          <a:gradFill>
            <a:gsLst>
              <a:gs pos="0">
                <a:schemeClr val="accent1">
                  <a:lumMod val="5000"/>
                  <a:lumOff val="95000"/>
                </a:schemeClr>
              </a:gs>
              <a:gs pos="31000">
                <a:schemeClr val="accent1">
                  <a:lumMod val="45000"/>
                  <a:lumOff val="55000"/>
                </a:schemeClr>
              </a:gs>
              <a:gs pos="57000">
                <a:schemeClr val="accent1">
                  <a:lumMod val="45000"/>
                  <a:lumOff val="55000"/>
                  <a:alpha val="89000"/>
                </a:schemeClr>
              </a:gs>
              <a:gs pos="98000">
                <a:schemeClr val="accent1">
                  <a:lumMod val="30000"/>
                  <a:lumOff val="70000"/>
                </a:schemeClr>
              </a:gs>
            </a:gsLst>
            <a:lin ang="5400000" scaled="1"/>
          </a:gradFill>
        </xdr:grpSpPr>
        <xdr:sp macro="" textlink="">
          <xdr:nvSpPr>
            <xdr:cNvPr id="7" name="Flowchart: Process 6">
              <a:extLst>
                <a:ext uri="{FF2B5EF4-FFF2-40B4-BE49-F238E27FC236}">
                  <a16:creationId xmlns:a16="http://schemas.microsoft.com/office/drawing/2014/main" id="{12759F8B-7ECF-1CA4-8CA6-927662C094BC}"/>
                </a:ext>
              </a:extLst>
            </xdr:cNvPr>
            <xdr:cNvSpPr/>
          </xdr:nvSpPr>
          <xdr:spPr>
            <a:xfrm>
              <a:off x="5363539" y="3855722"/>
              <a:ext cx="5754606" cy="731520"/>
            </a:xfrm>
            <a:prstGeom prst="flowChartProcess">
              <a:avLst/>
            </a:prstGeom>
            <a:gradFill>
              <a:gsLst>
                <a:gs pos="0">
                  <a:schemeClr val="accent1">
                    <a:lumMod val="5000"/>
                    <a:lumOff val="95000"/>
                  </a:schemeClr>
                </a:gs>
                <a:gs pos="40000">
                  <a:schemeClr val="accent1">
                    <a:lumMod val="45000"/>
                    <a:lumOff val="55000"/>
                  </a:schemeClr>
                </a:gs>
                <a:gs pos="65000">
                  <a:schemeClr val="accent1">
                    <a:lumMod val="45000"/>
                    <a:lumOff val="55000"/>
                  </a:schemeClr>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MonthlyTrend!H6">
          <xdr:nvSpPr>
            <xdr:cNvPr id="2" name="Rectangle 1">
              <a:extLst>
                <a:ext uri="{FF2B5EF4-FFF2-40B4-BE49-F238E27FC236}">
                  <a16:creationId xmlns:a16="http://schemas.microsoft.com/office/drawing/2014/main" id="{D4E54632-4916-46D6-B9C4-CCC1032AF22D}"/>
                </a:ext>
              </a:extLst>
            </xdr:cNvPr>
            <xdr:cNvSpPr/>
          </xdr:nvSpPr>
          <xdr:spPr>
            <a:xfrm>
              <a:off x="6683258" y="3878581"/>
              <a:ext cx="3115167" cy="3200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fld id="{BFE3B4D8-CC12-4080-9B6F-57C75E1C08BC}" type="TxLink">
                <a:rPr lang="en-US" sz="1600" b="0" i="0" u="none" strike="noStrike" baseline="0">
                  <a:solidFill>
                    <a:srgbClr val="000000"/>
                  </a:solidFill>
                  <a:effectLst>
                    <a:glow rad="139700">
                      <a:schemeClr val="accent2">
                        <a:satMod val="175000"/>
                        <a:alpha val="40000"/>
                      </a:schemeClr>
                    </a:glow>
                  </a:effectLst>
                  <a:latin typeface="Calibri"/>
                  <a:ea typeface="Calibri"/>
                  <a:cs typeface="Calibri"/>
                </a:rPr>
                <a:pPr algn="l"/>
                <a:t>3667550</a:t>
              </a:fld>
              <a:r>
                <a:rPr lang="en-US" sz="1600" b="0" i="0" u="none" strike="noStrike" baseline="0">
                  <a:solidFill>
                    <a:srgbClr val="000000"/>
                  </a:solidFill>
                  <a:effectLst>
                    <a:glow rad="139700">
                      <a:schemeClr val="accent2">
                        <a:satMod val="175000"/>
                        <a:alpha val="40000"/>
                      </a:schemeClr>
                    </a:glow>
                  </a:effectLst>
                  <a:latin typeface="Calibri"/>
                  <a:ea typeface="Calibri"/>
                  <a:cs typeface="Calibri"/>
                </a:rPr>
                <a:t> People visited This Park </a:t>
              </a:r>
              <a:endParaRPr lang="en-US" sz="1600">
                <a:effectLst>
                  <a:glow rad="139700">
                    <a:schemeClr val="accent2">
                      <a:satMod val="175000"/>
                      <a:alpha val="40000"/>
                    </a:schemeClr>
                  </a:glow>
                </a:effectLst>
              </a:endParaRPr>
            </a:p>
          </xdr:txBody>
        </xdr:sp>
        <xdr:sp macro="" textlink="MonthlyTrend!H7">
          <xdr:nvSpPr>
            <xdr:cNvPr id="3" name="Rectangle 2">
              <a:extLst>
                <a:ext uri="{FF2B5EF4-FFF2-40B4-BE49-F238E27FC236}">
                  <a16:creationId xmlns:a16="http://schemas.microsoft.com/office/drawing/2014/main" id="{2C7682AB-9719-43B1-8842-F54136935B8B}"/>
                </a:ext>
              </a:extLst>
            </xdr:cNvPr>
            <xdr:cNvSpPr/>
          </xdr:nvSpPr>
          <xdr:spPr>
            <a:xfrm>
              <a:off x="6751132" y="4198623"/>
              <a:ext cx="2979420" cy="37337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r>
                <a:rPr lang="en-US" sz="1200" b="0" i="0" u="none" strike="noStrike">
                  <a:solidFill>
                    <a:srgbClr val="000000"/>
                  </a:solidFill>
                  <a:effectLst>
                    <a:glow rad="228600">
                      <a:schemeClr val="accent2">
                        <a:satMod val="175000"/>
                        <a:alpha val="40000"/>
                      </a:schemeClr>
                    </a:glow>
                  </a:effectLst>
                  <a:latin typeface="Calibri"/>
                  <a:ea typeface="Calibri"/>
                  <a:cs typeface="Calibri"/>
                </a:rPr>
                <a:t>Most People visited In the </a:t>
              </a:r>
              <a:fld id="{CB395A63-4B3E-4920-8A32-1576E875BEAD}" type="TxLink">
                <a:rPr lang="en-US" sz="1200" b="0" i="0" u="none" strike="noStrike">
                  <a:solidFill>
                    <a:srgbClr val="000000"/>
                  </a:solidFill>
                  <a:effectLst>
                    <a:glow rad="228600">
                      <a:schemeClr val="accent2">
                        <a:satMod val="175000"/>
                        <a:alpha val="40000"/>
                      </a:schemeClr>
                    </a:glow>
                  </a:effectLst>
                  <a:latin typeface="Calibri"/>
                  <a:ea typeface="Calibri"/>
                  <a:cs typeface="Calibri"/>
                </a:rPr>
                <a:pPr algn="l"/>
                <a:t>Month of MAR</a:t>
              </a:fld>
              <a:endParaRPr lang="en-US" sz="1400">
                <a:effectLst>
                  <a:glow rad="228600">
                    <a:schemeClr val="accent2">
                      <a:satMod val="175000"/>
                      <a:alpha val="40000"/>
                    </a:schemeClr>
                  </a:glow>
                </a:effectLst>
              </a:endParaRPr>
            </a:p>
          </xdr:txBody>
        </xdr:sp>
      </xdr:grpSp>
      <xdr:sp macro="" textlink="">
        <xdr:nvSpPr>
          <xdr:cNvPr id="15" name="TextBox 14">
            <a:extLst>
              <a:ext uri="{FF2B5EF4-FFF2-40B4-BE49-F238E27FC236}">
                <a16:creationId xmlns:a16="http://schemas.microsoft.com/office/drawing/2014/main" id="{919B0683-07E1-5FFE-3EAB-E58568D20D9D}"/>
              </a:ext>
            </a:extLst>
          </xdr:cNvPr>
          <xdr:cNvSpPr txBox="1"/>
        </xdr:nvSpPr>
        <xdr:spPr>
          <a:xfrm>
            <a:off x="1181100" y="1158240"/>
            <a:ext cx="9814560" cy="655320"/>
          </a:xfrm>
          <a:prstGeom prst="rect">
            <a:avLst/>
          </a:prstGeom>
          <a:gradFill>
            <a:gsLst>
              <a:gs pos="0">
                <a:schemeClr val="accent1">
                  <a:lumMod val="5000"/>
                  <a:lumOff val="95000"/>
                </a:schemeClr>
              </a:gs>
              <a:gs pos="40000">
                <a:schemeClr val="accent1">
                  <a:lumMod val="45000"/>
                  <a:lumOff val="55000"/>
                </a:schemeClr>
              </a:gs>
              <a:gs pos="65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tx2"/>
                </a:solidFill>
                <a:latin typeface="+mj-lt"/>
              </a:rPr>
              <a:t>National</a:t>
            </a:r>
            <a:r>
              <a:rPr lang="en-US" sz="2400" baseline="0">
                <a:solidFill>
                  <a:schemeClr val="tx2"/>
                </a:solidFill>
                <a:latin typeface="+mj-lt"/>
              </a:rPr>
              <a:t> Parks Recreational Visitation Trends By State For 2022</a:t>
            </a:r>
            <a:endParaRPr lang="en-US" sz="2400">
              <a:solidFill>
                <a:schemeClr val="tx2"/>
              </a:solidFill>
              <a:latin typeface="+mj-lt"/>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S" refreshedDate="44993.743057523148" createdVersion="8" refreshedVersion="8" minRefreshableVersion="3" recordCount="14" xr:uid="{8DBA9B2A-3F51-4FDF-8D2B-3E4F059365ED}">
  <cacheSource type="worksheet">
    <worksheetSource ref="B6:P20" sheet="Visitation By State and By Park"/>
  </cacheSource>
  <cacheFields count="15">
    <cacheField name="State" numFmtId="0">
      <sharedItems count="3">
        <s v="California"/>
        <s v="Florida"/>
        <s v="Nevada"/>
      </sharedItems>
    </cacheField>
    <cacheField name="Park" numFmtId="0">
      <sharedItems count="14">
        <s v="Golden Gate NRA"/>
        <s v="Yosemite NP"/>
        <s v="Joshua Tree NP"/>
        <s v="San Francisco Maritime NHP"/>
        <s v="Point Reyes NS"/>
        <s v="Gulf Islands NS"/>
        <s v="Big Cypress NPRES"/>
        <s v="Canaveral NS"/>
        <s v="Everglades NP"/>
        <s v="Timucuan EHP"/>
        <s v="Lake Mead NRA"/>
        <s v="Death Valley NP"/>
        <s v="Great Basin NP"/>
        <s v="Tule Springs Fossil Beds NM"/>
      </sharedItems>
    </cacheField>
    <cacheField name="Month of JAN" numFmtId="0">
      <sharedItems containsSemiMixedTypes="0" containsString="0" containsNumber="1" containsInteger="1" minValue="2673" maxValue="1012454"/>
    </cacheField>
    <cacheField name="Month of FEB" numFmtId="0">
      <sharedItems containsSemiMixedTypes="0" containsString="0" containsNumber="1" containsInteger="1" minValue="3061" maxValue="1020494"/>
    </cacheField>
    <cacheField name="Month of MAR" numFmtId="0">
      <sharedItems containsSemiMixedTypes="0" containsString="0" containsNumber="1" containsInteger="1" minValue="4114" maxValue="1221045"/>
    </cacheField>
    <cacheField name="Month of APR" numFmtId="0">
      <sharedItems containsSemiMixedTypes="0" containsString="0" containsNumber="1" containsInteger="1" minValue="3145" maxValue="1284656"/>
    </cacheField>
    <cacheField name="Month of MAY" numFmtId="0">
      <sharedItems containsSemiMixedTypes="0" containsString="0" containsNumber="1" containsInteger="1" minValue="2839" maxValue="1304695"/>
    </cacheField>
    <cacheField name="Month of JUN" numFmtId="0">
      <sharedItems containsSemiMixedTypes="0" containsString="0" containsNumber="1" containsInteger="1" minValue="950" maxValue="1487409"/>
    </cacheField>
    <cacheField name="Month of JUL" numFmtId="0">
      <sharedItems containsSemiMixedTypes="0" containsString="0" containsNumber="1" containsInteger="1" minValue="682" maxValue="1634356"/>
    </cacheField>
    <cacheField name="Month of AUG" numFmtId="0">
      <sharedItems containsSemiMixedTypes="0" containsString="0" containsNumber="1" containsInteger="1" minValue="1991" maxValue="1645914"/>
    </cacheField>
    <cacheField name="Month of SEP" numFmtId="0">
      <sharedItems containsSemiMixedTypes="0" containsString="0" containsNumber="1" containsInteger="1" minValue="2925" maxValue="1311460"/>
    </cacheField>
    <cacheField name="Month of OCT" numFmtId="0">
      <sharedItems containsSemiMixedTypes="0" containsString="0" containsNumber="1" containsInteger="1" minValue="4788" maxValue="1281009"/>
    </cacheField>
    <cacheField name="Month of NOV" numFmtId="0">
      <sharedItems containsSemiMixedTypes="0" containsString="0" containsNumber="1" containsInteger="1" minValue="2521" maxValue="1223099"/>
    </cacheField>
    <cacheField name="Month of DEC" numFmtId="0">
      <sharedItems containsSemiMixedTypes="0" containsString="0" containsNumber="1" containsInteger="1" minValue="1181" maxValue="1212320"/>
    </cacheField>
    <cacheField name="Total" numFmtId="0">
      <sharedItems containsSemiMixedTypes="0" containsString="0" containsNumber="1" containsInteger="1" minValue="47674" maxValue="15638911" count="14">
        <n v="15638911"/>
        <n v="3667550"/>
        <n v="3058294"/>
        <n v="3034750"/>
        <n v="2336202"/>
        <n v="5685155"/>
        <n v="2903159"/>
        <n v="2122075"/>
        <n v="1155193"/>
        <n v="1102223"/>
        <n v="5578226"/>
        <n v="1128862"/>
        <n v="142115"/>
        <n v="47674"/>
      </sharedItems>
    </cacheField>
  </cacheFields>
  <extLst>
    <ext xmlns:x14="http://schemas.microsoft.com/office/spreadsheetml/2009/9/main" uri="{725AE2AE-9491-48be-B2B4-4EB974FC3084}">
      <x14:pivotCacheDefinition pivotCacheId="18861631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n v="1012454"/>
    <n v="1020494"/>
    <n v="1221045"/>
    <n v="1284656"/>
    <n v="1304695"/>
    <n v="1487409"/>
    <n v="1634356"/>
    <n v="1645914"/>
    <n v="1311460"/>
    <n v="1281009"/>
    <n v="1223099"/>
    <n v="1212320"/>
    <x v="0"/>
  </r>
  <r>
    <x v="0"/>
    <x v="1"/>
    <n v="137057"/>
    <n v="170196"/>
    <n v="192634"/>
    <n v="285601"/>
    <n v="380905"/>
    <n v="470045"/>
    <n v="396833"/>
    <n v="518407"/>
    <n v="424374"/>
    <n v="381612"/>
    <n v="178786"/>
    <n v="131100"/>
    <x v="1"/>
  </r>
  <r>
    <x v="0"/>
    <x v="2"/>
    <n v="277128"/>
    <n v="302834"/>
    <n v="431849"/>
    <n v="358701"/>
    <n v="228627"/>
    <n v="159177"/>
    <n v="149070"/>
    <n v="135137"/>
    <n v="150533"/>
    <n v="222629"/>
    <n v="316911"/>
    <n v="325698"/>
    <x v="2"/>
  </r>
  <r>
    <x v="0"/>
    <x v="3"/>
    <n v="204660"/>
    <n v="204838"/>
    <n v="256107"/>
    <n v="258099"/>
    <n v="257244"/>
    <n v="256638"/>
    <n v="357849"/>
    <n v="255654"/>
    <n v="259674"/>
    <n v="309107"/>
    <n v="207570"/>
    <n v="207310"/>
    <x v="3"/>
  </r>
  <r>
    <x v="0"/>
    <x v="4"/>
    <n v="164080"/>
    <n v="159311"/>
    <n v="172580"/>
    <n v="193344"/>
    <n v="198176"/>
    <n v="236826"/>
    <n v="272551"/>
    <n v="219313"/>
    <n v="175463"/>
    <n v="191221"/>
    <n v="183236"/>
    <n v="170101"/>
    <x v="4"/>
  </r>
  <r>
    <x v="1"/>
    <x v="5"/>
    <n v="355107"/>
    <n v="358148"/>
    <n v="504219"/>
    <n v="443882"/>
    <n v="574158"/>
    <n v="660420"/>
    <n v="621633"/>
    <n v="507303"/>
    <n v="477261"/>
    <n v="420595"/>
    <n v="354381"/>
    <n v="408048"/>
    <x v="5"/>
  </r>
  <r>
    <x v="1"/>
    <x v="6"/>
    <n v="357457"/>
    <n v="366346"/>
    <n v="374656"/>
    <n v="271226"/>
    <n v="204206"/>
    <n v="193026"/>
    <n v="185896"/>
    <n v="173367"/>
    <n v="147270"/>
    <n v="153852"/>
    <n v="202975"/>
    <n v="272882"/>
    <x v="6"/>
  </r>
  <r>
    <x v="1"/>
    <x v="7"/>
    <n v="151584"/>
    <n v="187363"/>
    <n v="242357"/>
    <n v="203907"/>
    <n v="223204"/>
    <n v="204447"/>
    <n v="233352"/>
    <n v="190068"/>
    <n v="159502"/>
    <n v="169750"/>
    <n v="91349"/>
    <n v="65192"/>
    <x v="7"/>
  </r>
  <r>
    <x v="1"/>
    <x v="8"/>
    <n v="139538"/>
    <n v="156859"/>
    <n v="136512"/>
    <n v="132171"/>
    <n v="91086"/>
    <n v="85214"/>
    <n v="80773"/>
    <n v="86642"/>
    <n v="61057"/>
    <n v="44197"/>
    <n v="64825"/>
    <n v="76319"/>
    <x v="8"/>
  </r>
  <r>
    <x v="1"/>
    <x v="9"/>
    <n v="74260"/>
    <n v="75136"/>
    <n v="95177"/>
    <n v="92158"/>
    <n v="96230"/>
    <n v="112138"/>
    <n v="135732"/>
    <n v="91107"/>
    <n v="80000"/>
    <n v="90054"/>
    <n v="81632"/>
    <n v="78599"/>
    <x v="9"/>
  </r>
  <r>
    <x v="2"/>
    <x v="10"/>
    <n v="345077"/>
    <n v="331560"/>
    <n v="452734"/>
    <n v="505452"/>
    <n v="565450"/>
    <n v="653473"/>
    <n v="595177"/>
    <n v="529591"/>
    <n v="531104"/>
    <n v="469811"/>
    <n v="323244"/>
    <n v="275553"/>
    <x v="10"/>
  </r>
  <r>
    <x v="2"/>
    <x v="11"/>
    <n v="92212"/>
    <n v="124091"/>
    <n v="182052"/>
    <n v="108984"/>
    <n v="92601"/>
    <n v="84768"/>
    <n v="84575"/>
    <n v="48242"/>
    <n v="54672"/>
    <n v="53764"/>
    <n v="93445"/>
    <n v="109456"/>
    <x v="11"/>
  </r>
  <r>
    <x v="2"/>
    <x v="12"/>
    <n v="2673"/>
    <n v="3061"/>
    <n v="4114"/>
    <n v="9416"/>
    <n v="15517"/>
    <n v="24829"/>
    <n v="18648"/>
    <n v="19705"/>
    <n v="25092"/>
    <n v="15358"/>
    <n v="2521"/>
    <n v="1181"/>
    <x v="12"/>
  </r>
  <r>
    <x v="2"/>
    <x v="13"/>
    <n v="7391"/>
    <n v="6741"/>
    <n v="5163"/>
    <n v="3145"/>
    <n v="2839"/>
    <n v="950"/>
    <n v="682"/>
    <n v="1991"/>
    <n v="2925"/>
    <n v="4788"/>
    <n v="5133"/>
    <n v="5926"/>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3BC9B4-DF58-49E5-9D3A-BA61593AD505}" name="visitor/park"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rowPageCount="1" colPageCount="1"/>
  <pivotFields count="15">
    <pivotField axis="axisPage" showAll="0">
      <items count="4">
        <item x="0"/>
        <item x="1"/>
        <item x="2"/>
        <item t="default"/>
      </items>
    </pivotField>
    <pivotField axis="axisRow" showAll="0" sortType="descending">
      <items count="15">
        <item x="6"/>
        <item x="7"/>
        <item x="11"/>
        <item x="8"/>
        <item x="0"/>
        <item x="12"/>
        <item x="5"/>
        <item x="2"/>
        <item x="10"/>
        <item x="4"/>
        <item x="3"/>
        <item x="9"/>
        <item x="1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
  </rowFields>
  <rowItems count="6">
    <i>
      <x v="4"/>
    </i>
    <i>
      <x v="13"/>
    </i>
    <i>
      <x v="7"/>
    </i>
    <i>
      <x v="10"/>
    </i>
    <i>
      <x v="9"/>
    </i>
    <i t="grand">
      <x/>
    </i>
  </rowItems>
  <colItems count="1">
    <i/>
  </colItems>
  <pageFields count="1">
    <pageField fld="0" item="0" hier="-1"/>
  </pageFields>
  <dataFields count="1">
    <dataField name="Max of Total" fld="14" subtotal="max" baseField="1" baseItem="4"/>
  </dataFields>
  <formats count="2">
    <format dxfId="1">
      <pivotArea outline="0" collapsedLevelsAreSubtotals="1" fieldPosition="0"/>
    </format>
    <format dxfId="0">
      <pivotArea dataOnly="0" labelOnly="1" outline="0" axis="axisValues" fieldPosition="0"/>
    </format>
  </formats>
  <chartFormats count="29">
    <chartFormat chart="3" format="16" series="1">
      <pivotArea type="data" outline="0" fieldPosition="0">
        <references count="1">
          <reference field="4294967294" count="1" selected="0">
            <x v="0"/>
          </reference>
        </references>
      </pivotArea>
    </chartFormat>
    <chartFormat chart="3" format="17">
      <pivotArea type="data" outline="0" fieldPosition="0">
        <references count="3">
          <reference field="4294967294" count="1" selected="0">
            <x v="0"/>
          </reference>
          <reference field="0" count="1" selected="0">
            <x v="0"/>
          </reference>
          <reference field="1" count="1" selected="0">
            <x v="4"/>
          </reference>
        </references>
      </pivotArea>
    </chartFormat>
    <chartFormat chart="3" format="18">
      <pivotArea type="data" outline="0" fieldPosition="0">
        <references count="3">
          <reference field="4294967294" count="1" selected="0">
            <x v="0"/>
          </reference>
          <reference field="0" count="1" selected="0">
            <x v="0"/>
          </reference>
          <reference field="1" count="1" selected="0">
            <x v="13"/>
          </reference>
        </references>
      </pivotArea>
    </chartFormat>
    <chartFormat chart="3" format="19">
      <pivotArea type="data" outline="0" fieldPosition="0">
        <references count="3">
          <reference field="4294967294" count="1" selected="0">
            <x v="0"/>
          </reference>
          <reference field="0" count="1" selected="0">
            <x v="0"/>
          </reference>
          <reference field="1" count="1" selected="0">
            <x v="7"/>
          </reference>
        </references>
      </pivotArea>
    </chartFormat>
    <chartFormat chart="3" format="20">
      <pivotArea type="data" outline="0" fieldPosition="0">
        <references count="3">
          <reference field="4294967294" count="1" selected="0">
            <x v="0"/>
          </reference>
          <reference field="0" count="1" selected="0">
            <x v="0"/>
          </reference>
          <reference field="1" count="1" selected="0">
            <x v="10"/>
          </reference>
        </references>
      </pivotArea>
    </chartFormat>
    <chartFormat chart="3" format="21">
      <pivotArea type="data" outline="0" fieldPosition="0">
        <references count="3">
          <reference field="4294967294" count="1" selected="0">
            <x v="0"/>
          </reference>
          <reference field="0" count="1" selected="0">
            <x v="0"/>
          </reference>
          <reference field="1" count="1" selected="0">
            <x v="9"/>
          </reference>
        </references>
      </pivotArea>
    </chartFormat>
    <chartFormat chart="3" format="22">
      <pivotArea type="data" outline="0" fieldPosition="0">
        <references count="3">
          <reference field="4294967294" count="1" selected="0">
            <x v="0"/>
          </reference>
          <reference field="0" count="1" selected="0">
            <x v="1"/>
          </reference>
          <reference field="1" count="1" selected="0">
            <x v="6"/>
          </reference>
        </references>
      </pivotArea>
    </chartFormat>
    <chartFormat chart="3" format="23">
      <pivotArea type="data" outline="0" fieldPosition="0">
        <references count="3">
          <reference field="4294967294" count="1" selected="0">
            <x v="0"/>
          </reference>
          <reference field="0" count="1" selected="0">
            <x v="1"/>
          </reference>
          <reference field="1" count="1" selected="0">
            <x v="0"/>
          </reference>
        </references>
      </pivotArea>
    </chartFormat>
    <chartFormat chart="3" format="24">
      <pivotArea type="data" outline="0" fieldPosition="0">
        <references count="3">
          <reference field="4294967294" count="1" selected="0">
            <x v="0"/>
          </reference>
          <reference field="0" count="1" selected="0">
            <x v="1"/>
          </reference>
          <reference field="1" count="1" selected="0">
            <x v="1"/>
          </reference>
        </references>
      </pivotArea>
    </chartFormat>
    <chartFormat chart="3" format="25">
      <pivotArea type="data" outline="0" fieldPosition="0">
        <references count="3">
          <reference field="4294967294" count="1" selected="0">
            <x v="0"/>
          </reference>
          <reference field="0" count="1" selected="0">
            <x v="1"/>
          </reference>
          <reference field="1" count="1" selected="0">
            <x v="3"/>
          </reference>
        </references>
      </pivotArea>
    </chartFormat>
    <chartFormat chart="3" format="26">
      <pivotArea type="data" outline="0" fieldPosition="0">
        <references count="3">
          <reference field="4294967294" count="1" selected="0">
            <x v="0"/>
          </reference>
          <reference field="0" count="1" selected="0">
            <x v="1"/>
          </reference>
          <reference field="1" count="1" selected="0">
            <x v="11"/>
          </reference>
        </references>
      </pivotArea>
    </chartFormat>
    <chartFormat chart="3" format="27">
      <pivotArea type="data" outline="0" fieldPosition="0">
        <references count="3">
          <reference field="4294967294" count="1" selected="0">
            <x v="0"/>
          </reference>
          <reference field="0" count="1" selected="0">
            <x v="2"/>
          </reference>
          <reference field="1" count="1" selected="0">
            <x v="8"/>
          </reference>
        </references>
      </pivotArea>
    </chartFormat>
    <chartFormat chart="3" format="28">
      <pivotArea type="data" outline="0" fieldPosition="0">
        <references count="3">
          <reference field="4294967294" count="1" selected="0">
            <x v="0"/>
          </reference>
          <reference field="0" count="1" selected="0">
            <x v="2"/>
          </reference>
          <reference field="1" count="1" selected="0">
            <x v="2"/>
          </reference>
        </references>
      </pivotArea>
    </chartFormat>
    <chartFormat chart="3" format="29">
      <pivotArea type="data" outline="0" fieldPosition="0">
        <references count="3">
          <reference field="4294967294" count="1" selected="0">
            <x v="0"/>
          </reference>
          <reference field="0" count="1" selected="0">
            <x v="2"/>
          </reference>
          <reference field="1" count="1" selected="0">
            <x v="5"/>
          </reference>
        </references>
      </pivotArea>
    </chartFormat>
    <chartFormat chart="3" format="30">
      <pivotArea type="data" outline="0" fieldPosition="0">
        <references count="3">
          <reference field="4294967294" count="1" selected="0">
            <x v="0"/>
          </reference>
          <reference field="0" count="1" selected="0">
            <x v="2"/>
          </reference>
          <reference field="1" count="1" selected="0">
            <x v="12"/>
          </reference>
        </references>
      </pivotArea>
    </chartFormat>
    <chartFormat chart="3" format="31">
      <pivotArea type="data" outline="0" fieldPosition="0">
        <references count="2">
          <reference field="4294967294" count="1" selected="0">
            <x v="0"/>
          </reference>
          <reference field="1" count="1" selected="0">
            <x v="4"/>
          </reference>
        </references>
      </pivotArea>
    </chartFormat>
    <chartFormat chart="3" format="32">
      <pivotArea type="data" outline="0" fieldPosition="0">
        <references count="2">
          <reference field="4294967294" count="1" selected="0">
            <x v="0"/>
          </reference>
          <reference field="1" count="1" selected="0">
            <x v="13"/>
          </reference>
        </references>
      </pivotArea>
    </chartFormat>
    <chartFormat chart="3" format="33">
      <pivotArea type="data" outline="0" fieldPosition="0">
        <references count="2">
          <reference field="4294967294" count="1" selected="0">
            <x v="0"/>
          </reference>
          <reference field="1" count="1" selected="0">
            <x v="7"/>
          </reference>
        </references>
      </pivotArea>
    </chartFormat>
    <chartFormat chart="3" format="34">
      <pivotArea type="data" outline="0" fieldPosition="0">
        <references count="2">
          <reference field="4294967294" count="1" selected="0">
            <x v="0"/>
          </reference>
          <reference field="1" count="1" selected="0">
            <x v="10"/>
          </reference>
        </references>
      </pivotArea>
    </chartFormat>
    <chartFormat chart="3" format="35">
      <pivotArea type="data" outline="0" fieldPosition="0">
        <references count="2">
          <reference field="4294967294" count="1" selected="0">
            <x v="0"/>
          </reference>
          <reference field="1" count="1" selected="0">
            <x v="9"/>
          </reference>
        </references>
      </pivotArea>
    </chartFormat>
    <chartFormat chart="3" format="36">
      <pivotArea type="data" outline="0" fieldPosition="0">
        <references count="2">
          <reference field="4294967294" count="1" selected="0">
            <x v="0"/>
          </reference>
          <reference field="1" count="1" selected="0">
            <x v="8"/>
          </reference>
        </references>
      </pivotArea>
    </chartFormat>
    <chartFormat chart="3" format="37">
      <pivotArea type="data" outline="0" fieldPosition="0">
        <references count="2">
          <reference field="4294967294" count="1" selected="0">
            <x v="0"/>
          </reference>
          <reference field="1" count="1" selected="0">
            <x v="2"/>
          </reference>
        </references>
      </pivotArea>
    </chartFormat>
    <chartFormat chart="3" format="38">
      <pivotArea type="data" outline="0" fieldPosition="0">
        <references count="2">
          <reference field="4294967294" count="1" selected="0">
            <x v="0"/>
          </reference>
          <reference field="1" count="1" selected="0">
            <x v="5"/>
          </reference>
        </references>
      </pivotArea>
    </chartFormat>
    <chartFormat chart="3" format="39">
      <pivotArea type="data" outline="0" fieldPosition="0">
        <references count="2">
          <reference field="4294967294" count="1" selected="0">
            <x v="0"/>
          </reference>
          <reference field="1" count="1" selected="0">
            <x v="12"/>
          </reference>
        </references>
      </pivotArea>
    </chartFormat>
    <chartFormat chart="3" format="40">
      <pivotArea type="data" outline="0" fieldPosition="0">
        <references count="2">
          <reference field="4294967294" count="1" selected="0">
            <x v="0"/>
          </reference>
          <reference field="1" count="1" selected="0">
            <x v="6"/>
          </reference>
        </references>
      </pivotArea>
    </chartFormat>
    <chartFormat chart="3" format="41">
      <pivotArea type="data" outline="0" fieldPosition="0">
        <references count="2">
          <reference field="4294967294" count="1" selected="0">
            <x v="0"/>
          </reference>
          <reference field="1" count="1" selected="0">
            <x v="0"/>
          </reference>
        </references>
      </pivotArea>
    </chartFormat>
    <chartFormat chart="3" format="42">
      <pivotArea type="data" outline="0" fieldPosition="0">
        <references count="2">
          <reference field="4294967294" count="1" selected="0">
            <x v="0"/>
          </reference>
          <reference field="1" count="1" selected="0">
            <x v="1"/>
          </reference>
        </references>
      </pivotArea>
    </chartFormat>
    <chartFormat chart="3" format="43">
      <pivotArea type="data" outline="0" fieldPosition="0">
        <references count="2">
          <reference field="4294967294" count="1" selected="0">
            <x v="0"/>
          </reference>
          <reference field="1" count="1" selected="0">
            <x v="3"/>
          </reference>
        </references>
      </pivotArea>
    </chartFormat>
    <chartFormat chart="3" format="44">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36936E-00D9-487F-87BE-9F9F5D4C19CD}" name="MonthlyTrend"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C17" firstHeaderRow="1" firstDataRow="2" firstDataCol="1" rowPageCount="1" colPageCount="1"/>
  <pivotFields count="15">
    <pivotField axis="axisPage" subtotalTop="0" showAll="0">
      <items count="4">
        <item x="0"/>
        <item x="1"/>
        <item x="2"/>
        <item t="default"/>
      </items>
    </pivotField>
    <pivotField axis="axisCol" subtotalTop="0" multipleItemSelectionAllowed="1" showAll="0" maxSubtotal="1">
      <items count="15">
        <item h="1" x="6"/>
        <item h="1" x="7"/>
        <item h="1" x="11"/>
        <item h="1" x="8"/>
        <item h="1" x="0"/>
        <item h="1" x="12"/>
        <item h="1" x="5"/>
        <item h="1" x="2"/>
        <item h="1" x="10"/>
        <item h="1" x="4"/>
        <item h="1" x="3"/>
        <item h="1" x="9"/>
        <item h="1" x="13"/>
        <item x="1"/>
        <item t="max"/>
      </items>
    </pivotField>
    <pivotField dataField="1" subtotalTop="0" showAll="0"/>
    <pivotField dataField="1" subtotalTop="0" showAll="0"/>
    <pivotField dataField="1" subtotalTop="0" showAll="0"/>
    <pivotField dataField="1" subtotalTop="0" showAll="0"/>
    <pivotField dataField="1" subtotalTop="0" showAll="0"/>
    <pivotField dataField="1" subtotalTop="0" showAll="0"/>
    <pivotField dataField="1" subtotalTop="0" showAll="0"/>
    <pivotField dataField="1" subtotalTop="0" showAll="0"/>
    <pivotField dataField="1" subtotalTop="0" showAll="0"/>
    <pivotField dataField="1" subtotalTop="0" showAll="0"/>
    <pivotField dataField="1" subtotalTop="0" showAll="0"/>
    <pivotField dataField="1" subtotalTop="0" showAll="0"/>
    <pivotField subtotalTop="0" showAll="0">
      <items count="15">
        <item x="13"/>
        <item x="12"/>
        <item x="9"/>
        <item x="11"/>
        <item x="8"/>
        <item x="7"/>
        <item x="4"/>
        <item x="6"/>
        <item x="3"/>
        <item x="2"/>
        <item x="1"/>
        <item x="10"/>
        <item x="5"/>
        <item x="0"/>
        <item t="default"/>
      </items>
    </pivotField>
  </pivotFields>
  <rowFields count="1">
    <field x="-2"/>
  </rowFields>
  <rowItems count="12">
    <i>
      <x/>
    </i>
    <i i="1">
      <x v="1"/>
    </i>
    <i i="2">
      <x v="2"/>
    </i>
    <i i="3">
      <x v="3"/>
    </i>
    <i i="4">
      <x v="4"/>
    </i>
    <i i="5">
      <x v="5"/>
    </i>
    <i i="6">
      <x v="6"/>
    </i>
    <i i="7">
      <x v="7"/>
    </i>
    <i i="8">
      <x v="8"/>
    </i>
    <i i="9">
      <x v="9"/>
    </i>
    <i i="10">
      <x v="10"/>
    </i>
    <i i="11">
      <x v="11"/>
    </i>
  </rowItems>
  <colFields count="1">
    <field x="1"/>
  </colFields>
  <colItems count="2">
    <i>
      <x v="13"/>
    </i>
    <i t="grand">
      <x/>
    </i>
  </colItems>
  <pageFields count="1">
    <pageField fld="0" item="0" hier="-1"/>
  </pageFields>
  <dataFields count="12">
    <dataField name="JAN" fld="2" baseField="1" baseItem="4"/>
    <dataField name="FEB" fld="3" baseField="0" baseItem="0"/>
    <dataField name="MAR" fld="4" baseField="0" baseItem="0"/>
    <dataField name="APR" fld="5" baseField="0" baseItem="0"/>
    <dataField name="MAY" fld="6" baseField="0" baseItem="0"/>
    <dataField name="JUN" fld="7" baseField="0" baseItem="0"/>
    <dataField name="JUL" fld="8" baseField="0" baseItem="0"/>
    <dataField name="AUG" fld="9" baseField="0" baseItem="0"/>
    <dataField name="SEP" fld="10" baseField="0" baseItem="0"/>
    <dataField name="OCT" fld="11" baseField="0" baseItem="0"/>
    <dataField name="NOV" fld="12" baseField="0" baseItem="0"/>
    <dataField name="DEC" fld="13" baseField="0" baseItem="0"/>
  </dataFields>
  <chartFormats count="8">
    <chartFormat chart="2" format="95" series="1">
      <pivotArea type="data" outline="0" fieldPosition="0">
        <references count="1">
          <reference field="4294967294" count="1" selected="0">
            <x v="0"/>
          </reference>
        </references>
      </pivotArea>
    </chartFormat>
    <chartFormat chart="2" format="96" series="1">
      <pivotArea type="data" outline="0" fieldPosition="0">
        <references count="2">
          <reference field="4294967294" count="1" selected="0">
            <x v="0"/>
          </reference>
          <reference field="1" count="1" selected="0">
            <x v="1"/>
          </reference>
        </references>
      </pivotArea>
    </chartFormat>
    <chartFormat chart="2" format="97" series="1">
      <pivotArea type="data" outline="0" fieldPosition="0">
        <references count="2">
          <reference field="4294967294" count="1" selected="0">
            <x v="0"/>
          </reference>
          <reference field="1" count="1" selected="0">
            <x v="3"/>
          </reference>
        </references>
      </pivotArea>
    </chartFormat>
    <chartFormat chart="2" format="98" series="1">
      <pivotArea type="data" outline="0" fieldPosition="0">
        <references count="2">
          <reference field="4294967294" count="1" selected="0">
            <x v="0"/>
          </reference>
          <reference field="1" count="1" selected="0">
            <x v="4"/>
          </reference>
        </references>
      </pivotArea>
    </chartFormat>
    <chartFormat chart="2" format="99" series="1">
      <pivotArea type="data" outline="0" fieldPosition="0">
        <references count="2">
          <reference field="4294967294" count="1" selected="0">
            <x v="0"/>
          </reference>
          <reference field="1" count="1" selected="0">
            <x v="13"/>
          </reference>
        </references>
      </pivotArea>
    </chartFormat>
    <chartFormat chart="2" format="100" series="1">
      <pivotArea type="data" outline="0" fieldPosition="0">
        <references count="2">
          <reference field="4294967294" count="1" selected="0">
            <x v="0"/>
          </reference>
          <reference field="1" count="1" selected="0">
            <x v="7"/>
          </reference>
        </references>
      </pivotArea>
    </chartFormat>
    <chartFormat chart="2" format="101" series="1">
      <pivotArea type="data" outline="0" fieldPosition="0">
        <references count="2">
          <reference field="4294967294" count="1" selected="0">
            <x v="0"/>
          </reference>
          <reference field="1" count="1" selected="0">
            <x v="2"/>
          </reference>
        </references>
      </pivotArea>
    </chartFormat>
    <chartFormat chart="2" format="102"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2C50E36B-4449-48BA-8719-2184067BE15D}" sourceName="State">
  <pivotTables>
    <pivotTable tabId="10" name="visitor/park"/>
    <pivotTable tabId="11" name="MonthlyTrend"/>
  </pivotTables>
  <data>
    <tabular pivotCacheId="1886163160">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k" xr10:uid="{875C2367-A5A0-42CF-8FBF-A88EF9D28658}" sourceName="Park">
  <pivotTables>
    <pivotTable tabId="11" name="MonthlyTrend"/>
  </pivotTables>
  <data>
    <tabular pivotCacheId="1886163160">
      <items count="14">
        <i x="0"/>
        <i x="2"/>
        <i x="4"/>
        <i x="3"/>
        <i x="1" s="1"/>
        <i x="6" nd="1"/>
        <i x="7" nd="1"/>
        <i x="11" nd="1"/>
        <i x="8" nd="1"/>
        <i x="12" nd="1"/>
        <i x="5" nd="1"/>
        <i x="10" nd="1"/>
        <i x="9"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2A4DFA7B-B01B-4A18-9F15-1AC550C6BE5D}" cache="Slicer_State1" caption="State" rowHeight="234950"/>
  <slicer name="Park" xr10:uid="{E1510DE4-0558-4ADB-8B6B-D5146A394A0D}" cache="Slicer_Park" caption="Park"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183CA-ADCC-4CB0-8401-A67F1AC5D46B}">
  <sheetPr>
    <pageSetUpPr fitToPage="1"/>
  </sheetPr>
  <dimension ref="G3"/>
  <sheetViews>
    <sheetView tabSelected="1" view="pageLayout" topLeftCell="B71" zoomScaleNormal="100" workbookViewId="0">
      <selection activeCell="S17" sqref="S17"/>
    </sheetView>
  </sheetViews>
  <sheetFormatPr defaultRowHeight="14.4"/>
  <sheetData>
    <row r="3" spans="7:7">
      <c r="G3" s="5"/>
    </row>
  </sheetData>
  <pageMargins left="0.7" right="0.7" top="0.75" bottom="0.75" header="0.3" footer="0.3"/>
  <pageSetup scale="72"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1304F-5830-4DEB-91A0-311596A4B6F2}">
  <dimension ref="A1:G9"/>
  <sheetViews>
    <sheetView workbookViewId="0">
      <selection activeCell="P24" sqref="P24"/>
    </sheetView>
  </sheetViews>
  <sheetFormatPr defaultRowHeight="14.4"/>
  <cols>
    <col min="1" max="1" width="24.21875" bestFit="1" customWidth="1"/>
    <col min="2" max="2" width="11.5546875" bestFit="1" customWidth="1"/>
    <col min="3" max="3" width="10.77734375" bestFit="1" customWidth="1"/>
  </cols>
  <sheetData>
    <row r="1" spans="1:7">
      <c r="A1" s="3" t="s">
        <v>30</v>
      </c>
      <c r="B1" t="s">
        <v>28</v>
      </c>
    </row>
    <row r="3" spans="1:7">
      <c r="A3" s="3" t="s">
        <v>35</v>
      </c>
      <c r="B3" t="s">
        <v>50</v>
      </c>
      <c r="D3" s="4" t="s">
        <v>48</v>
      </c>
      <c r="G3" t="str">
        <f>_xlfn.XLOOKUP(G4,B4:B8,A4:A8,"not found",0)</f>
        <v>Golden Gate NRA</v>
      </c>
    </row>
    <row r="4" spans="1:7">
      <c r="A4" s="1" t="s">
        <v>27</v>
      </c>
      <c r="B4">
        <v>15638911</v>
      </c>
      <c r="D4" s="4" t="s">
        <v>49</v>
      </c>
      <c r="G4">
        <f>GETPIVOTDATA("Total",$A$3)</f>
        <v>15638911</v>
      </c>
    </row>
    <row r="5" spans="1:7">
      <c r="A5" s="1" t="s">
        <v>0</v>
      </c>
      <c r="B5">
        <v>3667550</v>
      </c>
    </row>
    <row r="6" spans="1:7">
      <c r="A6" s="1" t="s">
        <v>26</v>
      </c>
      <c r="B6">
        <v>3058294</v>
      </c>
    </row>
    <row r="7" spans="1:7">
      <c r="A7" s="1" t="s">
        <v>24</v>
      </c>
      <c r="B7">
        <v>3034750</v>
      </c>
    </row>
    <row r="8" spans="1:7">
      <c r="A8" s="1" t="s">
        <v>25</v>
      </c>
      <c r="B8">
        <v>2336202</v>
      </c>
    </row>
    <row r="9" spans="1:7">
      <c r="A9" s="1" t="s">
        <v>31</v>
      </c>
      <c r="B9">
        <v>15638911</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9914C-AFEB-4045-8772-0364FD151403}">
  <dimension ref="A2:H17"/>
  <sheetViews>
    <sheetView workbookViewId="0">
      <selection activeCell="H7" sqref="H7"/>
    </sheetView>
  </sheetViews>
  <sheetFormatPr defaultRowHeight="14.4"/>
  <cols>
    <col min="1" max="1" width="6.5546875" bestFit="1" customWidth="1"/>
    <col min="2" max="2" width="15.5546875" bestFit="1" customWidth="1"/>
    <col min="3" max="5" width="10.77734375" bestFit="1" customWidth="1"/>
    <col min="6" max="6" width="11.5546875" bestFit="1" customWidth="1"/>
    <col min="7" max="7" width="10.77734375" bestFit="1" customWidth="1"/>
    <col min="8" max="8" width="13.5546875" bestFit="1" customWidth="1"/>
    <col min="9" max="9" width="13.88671875" bestFit="1" customWidth="1"/>
    <col min="10" max="10" width="14.44140625" bestFit="1" customWidth="1"/>
    <col min="11" max="11" width="13.6640625" bestFit="1" customWidth="1"/>
    <col min="12" max="12" width="24.88671875" bestFit="1" customWidth="1"/>
    <col min="13" max="13" width="13.21875" bestFit="1" customWidth="1"/>
    <col min="14" max="14" width="24.33203125" bestFit="1" customWidth="1"/>
    <col min="15" max="15" width="11.5546875" bestFit="1" customWidth="1"/>
    <col min="16" max="16" width="10.77734375" bestFit="1" customWidth="1"/>
    <col min="17" max="17" width="10.88671875" bestFit="1" customWidth="1"/>
    <col min="18" max="18" width="14.44140625" bestFit="1" customWidth="1"/>
    <col min="19" max="19" width="10.88671875" bestFit="1" customWidth="1"/>
    <col min="20" max="20" width="13.6640625" bestFit="1" customWidth="1"/>
    <col min="21" max="21" width="10.88671875" bestFit="1" customWidth="1"/>
    <col min="22" max="22" width="24.88671875" bestFit="1" customWidth="1"/>
    <col min="23" max="23" width="10.88671875" bestFit="1" customWidth="1"/>
    <col min="24" max="24" width="13.21875" bestFit="1" customWidth="1"/>
    <col min="25" max="25" width="10.88671875" bestFit="1" customWidth="1"/>
    <col min="26" max="26" width="24.33203125" bestFit="1" customWidth="1"/>
    <col min="27" max="27" width="10.88671875" bestFit="1" customWidth="1"/>
    <col min="28" max="28" width="11.5546875" bestFit="1" customWidth="1"/>
    <col min="29" max="29" width="10.88671875" bestFit="1" customWidth="1"/>
    <col min="30" max="30" width="16.33203125" bestFit="1" customWidth="1"/>
    <col min="31" max="31" width="15.6640625" bestFit="1" customWidth="1"/>
    <col min="32" max="32" width="24.88671875" bestFit="1" customWidth="1"/>
    <col min="33" max="33" width="11.5546875" bestFit="1" customWidth="1"/>
    <col min="34" max="34" width="10.88671875" bestFit="1" customWidth="1"/>
    <col min="35" max="35" width="13.21875" bestFit="1" customWidth="1"/>
    <col min="36" max="36" width="11.5546875" bestFit="1" customWidth="1"/>
    <col min="37" max="37" width="10.88671875" bestFit="1" customWidth="1"/>
    <col min="38" max="38" width="24.33203125" bestFit="1" customWidth="1"/>
    <col min="39" max="39" width="11.5546875" bestFit="1" customWidth="1"/>
    <col min="40" max="40" width="10.88671875" bestFit="1" customWidth="1"/>
    <col min="41" max="42" width="11.5546875" bestFit="1" customWidth="1"/>
    <col min="43" max="43" width="10.88671875" bestFit="1" customWidth="1"/>
    <col min="44" max="44" width="15.21875" bestFit="1" customWidth="1"/>
    <col min="45" max="45" width="16.33203125" bestFit="1" customWidth="1"/>
    <col min="46" max="46" width="15.6640625" bestFit="1" customWidth="1"/>
    <col min="47" max="56" width="24.88671875" bestFit="1" customWidth="1"/>
    <col min="57" max="57" width="15.44140625" bestFit="1" customWidth="1"/>
    <col min="58" max="58" width="15.21875" bestFit="1" customWidth="1"/>
    <col min="59" max="59" width="16.33203125" bestFit="1" customWidth="1"/>
    <col min="60" max="61" width="15.6640625" bestFit="1" customWidth="1"/>
  </cols>
  <sheetData>
    <row r="2" spans="1:8">
      <c r="A2" s="3" t="s">
        <v>30</v>
      </c>
      <c r="B2" t="s">
        <v>28</v>
      </c>
    </row>
    <row r="3" spans="1:8">
      <c r="F3" t="s">
        <v>53</v>
      </c>
      <c r="G3" t="str">
        <f>B5</f>
        <v>Yosemite NP</v>
      </c>
    </row>
    <row r="4" spans="1:8">
      <c r="B4" s="3" t="s">
        <v>32</v>
      </c>
    </row>
    <row r="5" spans="1:8">
      <c r="A5" s="3" t="s">
        <v>33</v>
      </c>
      <c r="B5" t="s">
        <v>0</v>
      </c>
      <c r="C5" t="s">
        <v>31</v>
      </c>
    </row>
    <row r="6" spans="1:8">
      <c r="A6" s="1" t="s">
        <v>1</v>
      </c>
      <c r="B6">
        <v>137057</v>
      </c>
      <c r="C6">
        <v>137057</v>
      </c>
      <c r="E6" t="s">
        <v>51</v>
      </c>
      <c r="H6">
        <f>_xlfn.XLOOKUP(B5,'Visitation By State and By Park'!C7:C20,'Visitation By State and By Park'!P7:P20)</f>
        <v>3667550</v>
      </c>
    </row>
    <row r="7" spans="1:8">
      <c r="A7" s="1" t="s">
        <v>2</v>
      </c>
      <c r="B7">
        <v>170196</v>
      </c>
      <c r="C7">
        <v>170196</v>
      </c>
      <c r="E7" t="s">
        <v>52</v>
      </c>
      <c r="H7" t="str">
        <f>_xlfn.XLOOKUP(B5,'Visitation By State and By Park'!C7:C20,'Visitation By State and By Park'!Q7:Q20)</f>
        <v>Month of AUG</v>
      </c>
    </row>
    <row r="8" spans="1:8">
      <c r="A8" s="1" t="s">
        <v>3</v>
      </c>
      <c r="B8">
        <v>192634</v>
      </c>
      <c r="C8">
        <v>192634</v>
      </c>
    </row>
    <row r="9" spans="1:8">
      <c r="A9" s="1" t="s">
        <v>4</v>
      </c>
      <c r="B9">
        <v>285601</v>
      </c>
      <c r="C9">
        <v>285601</v>
      </c>
    </row>
    <row r="10" spans="1:8">
      <c r="A10" s="1" t="s">
        <v>5</v>
      </c>
      <c r="B10">
        <v>380905</v>
      </c>
      <c r="C10">
        <v>380905</v>
      </c>
    </row>
    <row r="11" spans="1:8">
      <c r="A11" s="1" t="s">
        <v>6</v>
      </c>
      <c r="B11">
        <v>470045</v>
      </c>
      <c r="C11">
        <v>470045</v>
      </c>
    </row>
    <row r="12" spans="1:8">
      <c r="A12" s="1" t="s">
        <v>7</v>
      </c>
      <c r="B12">
        <v>396833</v>
      </c>
      <c r="C12">
        <v>396833</v>
      </c>
    </row>
    <row r="13" spans="1:8">
      <c r="A13" s="1" t="s">
        <v>8</v>
      </c>
      <c r="B13">
        <v>518407</v>
      </c>
      <c r="C13">
        <v>518407</v>
      </c>
    </row>
    <row r="14" spans="1:8">
      <c r="A14" s="1" t="s">
        <v>9</v>
      </c>
      <c r="B14">
        <v>424374</v>
      </c>
      <c r="C14">
        <v>424374</v>
      </c>
    </row>
    <row r="15" spans="1:8">
      <c r="A15" s="1" t="s">
        <v>10</v>
      </c>
      <c r="B15">
        <v>381612</v>
      </c>
      <c r="C15">
        <v>381612</v>
      </c>
    </row>
    <row r="16" spans="1:8">
      <c r="A16" s="1" t="s">
        <v>11</v>
      </c>
      <c r="B16">
        <v>178786</v>
      </c>
      <c r="C16">
        <v>178786</v>
      </c>
    </row>
    <row r="17" spans="1:3">
      <c r="A17" s="1" t="s">
        <v>12</v>
      </c>
      <c r="B17">
        <v>131100</v>
      </c>
      <c r="C17">
        <v>131100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798DC-FF99-4827-8D44-8CC7E4E417D4}">
  <dimension ref="B1:Q21"/>
  <sheetViews>
    <sheetView topLeftCell="A2" workbookViewId="0">
      <selection activeCell="B6" sqref="B6"/>
    </sheetView>
  </sheetViews>
  <sheetFormatPr defaultRowHeight="14.4"/>
  <cols>
    <col min="1" max="1" width="1.33203125" customWidth="1"/>
    <col min="2" max="2" width="8.88671875" bestFit="1" customWidth="1"/>
    <col min="3" max="3" width="24.21875" bestFit="1" customWidth="1"/>
    <col min="4" max="4" width="12.6640625" bestFit="1" customWidth="1"/>
    <col min="5" max="5" width="12.44140625" bestFit="1" customWidth="1"/>
    <col min="6" max="6" width="13.6640625" bestFit="1" customWidth="1"/>
    <col min="7" max="7" width="12.88671875" bestFit="1" customWidth="1"/>
    <col min="8" max="8" width="13.5546875" bestFit="1" customWidth="1"/>
    <col min="9" max="9" width="12.77734375" bestFit="1" customWidth="1"/>
    <col min="10" max="10" width="12.33203125" bestFit="1" customWidth="1"/>
    <col min="11" max="11" width="13.33203125" bestFit="1" customWidth="1"/>
    <col min="12" max="12" width="12.5546875" bestFit="1" customWidth="1"/>
    <col min="13" max="13" width="12.88671875" bestFit="1" customWidth="1"/>
    <col min="14" max="14" width="13.44140625" bestFit="1" customWidth="1"/>
    <col min="15" max="15" width="12.77734375" bestFit="1" customWidth="1"/>
    <col min="16" max="16" width="9" bestFit="1" customWidth="1"/>
    <col min="17" max="17" width="12.77734375" bestFit="1" customWidth="1"/>
  </cols>
  <sheetData>
    <row r="1" spans="2:17" ht="7.95" customHeight="1"/>
    <row r="2" spans="2:17" ht="20.399999999999999" customHeight="1"/>
    <row r="3" spans="2:17" ht="2.1" customHeight="1"/>
    <row r="4" spans="2:17" ht="18" customHeight="1"/>
    <row r="5" spans="2:17" ht="20.7" customHeight="1"/>
    <row r="6" spans="2:17">
      <c r="B6" s="2" t="s">
        <v>30</v>
      </c>
      <c r="C6" s="2" t="s">
        <v>29</v>
      </c>
      <c r="D6" s="2" t="s">
        <v>36</v>
      </c>
      <c r="E6" s="2" t="s">
        <v>37</v>
      </c>
      <c r="F6" s="2" t="s">
        <v>38</v>
      </c>
      <c r="G6" s="2" t="s">
        <v>39</v>
      </c>
      <c r="H6" s="2" t="s">
        <v>40</v>
      </c>
      <c r="I6" s="2" t="s">
        <v>44</v>
      </c>
      <c r="J6" s="2" t="s">
        <v>41</v>
      </c>
      <c r="K6" s="2" t="s">
        <v>45</v>
      </c>
      <c r="L6" s="2" t="s">
        <v>42</v>
      </c>
      <c r="M6" s="2" t="s">
        <v>46</v>
      </c>
      <c r="N6" s="2" t="s">
        <v>43</v>
      </c>
      <c r="O6" s="2" t="s">
        <v>47</v>
      </c>
      <c r="P6" s="4" t="s">
        <v>34</v>
      </c>
      <c r="Q6" t="s">
        <v>54</v>
      </c>
    </row>
    <row r="7" spans="2:17">
      <c r="B7" t="s">
        <v>28</v>
      </c>
      <c r="C7" t="s">
        <v>27</v>
      </c>
      <c r="D7">
        <v>1012454</v>
      </c>
      <c r="E7">
        <v>1020494</v>
      </c>
      <c r="F7">
        <v>1221045</v>
      </c>
      <c r="G7">
        <v>1284656</v>
      </c>
      <c r="H7">
        <v>1304695</v>
      </c>
      <c r="I7">
        <v>1487409</v>
      </c>
      <c r="J7">
        <v>1634356</v>
      </c>
      <c r="K7">
        <v>1645914</v>
      </c>
      <c r="L7">
        <v>1311460</v>
      </c>
      <c r="M7">
        <v>1281009</v>
      </c>
      <c r="N7">
        <v>1223099</v>
      </c>
      <c r="O7">
        <v>1212320</v>
      </c>
      <c r="P7">
        <f t="shared" ref="P7:P20" si="0">SUM(D7:O7)</f>
        <v>15638911</v>
      </c>
      <c r="Q7" t="str">
        <f>_xlfn.XLOOKUP(MAX(D7:O7),D7:O7,$D$6:$O$6)</f>
        <v>Month of AUG</v>
      </c>
    </row>
    <row r="8" spans="2:17">
      <c r="B8" t="s">
        <v>28</v>
      </c>
      <c r="C8" t="s">
        <v>0</v>
      </c>
      <c r="D8">
        <v>137057</v>
      </c>
      <c r="E8">
        <v>170196</v>
      </c>
      <c r="F8">
        <v>192634</v>
      </c>
      <c r="G8">
        <v>285601</v>
      </c>
      <c r="H8">
        <v>380905</v>
      </c>
      <c r="I8">
        <v>470045</v>
      </c>
      <c r="J8">
        <v>396833</v>
      </c>
      <c r="K8">
        <v>518407</v>
      </c>
      <c r="L8">
        <v>424374</v>
      </c>
      <c r="M8">
        <v>381612</v>
      </c>
      <c r="N8">
        <v>178786</v>
      </c>
      <c r="O8">
        <v>131100</v>
      </c>
      <c r="P8">
        <f t="shared" si="0"/>
        <v>3667550</v>
      </c>
      <c r="Q8" t="str">
        <f>_xlfn.XLOOKUP(MAX(D8:O8),D8:O8,$D$6:$O$6)</f>
        <v>Month of AUG</v>
      </c>
    </row>
    <row r="9" spans="2:17">
      <c r="B9" t="s">
        <v>28</v>
      </c>
      <c r="C9" t="s">
        <v>26</v>
      </c>
      <c r="D9">
        <v>277128</v>
      </c>
      <c r="E9">
        <v>302834</v>
      </c>
      <c r="F9">
        <v>431849</v>
      </c>
      <c r="G9">
        <v>358701</v>
      </c>
      <c r="H9">
        <v>228627</v>
      </c>
      <c r="I9">
        <v>159177</v>
      </c>
      <c r="J9">
        <v>149070</v>
      </c>
      <c r="K9">
        <v>135137</v>
      </c>
      <c r="L9">
        <v>150533</v>
      </c>
      <c r="M9">
        <v>222629</v>
      </c>
      <c r="N9">
        <v>316911</v>
      </c>
      <c r="O9">
        <v>325698</v>
      </c>
      <c r="P9">
        <f t="shared" si="0"/>
        <v>3058294</v>
      </c>
      <c r="Q9" t="str">
        <f t="shared" ref="Q9:Q20" si="1">_xlfn.XLOOKUP(MAX(D9:O9),D9:O9,$D$6:$O$6)</f>
        <v>Month of MAR</v>
      </c>
    </row>
    <row r="10" spans="2:17">
      <c r="B10" t="s">
        <v>28</v>
      </c>
      <c r="C10" t="s">
        <v>24</v>
      </c>
      <c r="D10">
        <v>204660</v>
      </c>
      <c r="E10">
        <v>204838</v>
      </c>
      <c r="F10">
        <v>256107</v>
      </c>
      <c r="G10">
        <v>258099</v>
      </c>
      <c r="H10">
        <v>257244</v>
      </c>
      <c r="I10">
        <v>256638</v>
      </c>
      <c r="J10">
        <v>357849</v>
      </c>
      <c r="K10">
        <v>255654</v>
      </c>
      <c r="L10">
        <v>259674</v>
      </c>
      <c r="M10">
        <v>309107</v>
      </c>
      <c r="N10">
        <v>207570</v>
      </c>
      <c r="O10">
        <v>207310</v>
      </c>
      <c r="P10">
        <f t="shared" si="0"/>
        <v>3034750</v>
      </c>
      <c r="Q10" t="str">
        <f t="shared" si="1"/>
        <v>Month of JUL</v>
      </c>
    </row>
    <row r="11" spans="2:17">
      <c r="B11" t="s">
        <v>28</v>
      </c>
      <c r="C11" t="s">
        <v>25</v>
      </c>
      <c r="D11">
        <v>164080</v>
      </c>
      <c r="E11">
        <v>159311</v>
      </c>
      <c r="F11">
        <v>172580</v>
      </c>
      <c r="G11">
        <v>193344</v>
      </c>
      <c r="H11">
        <v>198176</v>
      </c>
      <c r="I11">
        <v>236826</v>
      </c>
      <c r="J11">
        <v>272551</v>
      </c>
      <c r="K11">
        <v>219313</v>
      </c>
      <c r="L11">
        <v>175463</v>
      </c>
      <c r="M11">
        <v>191221</v>
      </c>
      <c r="N11">
        <v>183236</v>
      </c>
      <c r="O11">
        <v>170101</v>
      </c>
      <c r="P11">
        <f t="shared" si="0"/>
        <v>2336202</v>
      </c>
      <c r="Q11" t="str">
        <f t="shared" si="1"/>
        <v>Month of JUL</v>
      </c>
    </row>
    <row r="12" spans="2:17">
      <c r="B12" t="s">
        <v>23</v>
      </c>
      <c r="C12" t="s">
        <v>19</v>
      </c>
      <c r="D12">
        <v>355107</v>
      </c>
      <c r="E12">
        <v>358148</v>
      </c>
      <c r="F12">
        <v>504219</v>
      </c>
      <c r="G12">
        <v>443882</v>
      </c>
      <c r="H12">
        <v>574158</v>
      </c>
      <c r="I12">
        <v>660420</v>
      </c>
      <c r="J12">
        <v>621633</v>
      </c>
      <c r="K12">
        <v>507303</v>
      </c>
      <c r="L12">
        <v>477261</v>
      </c>
      <c r="M12">
        <v>420595</v>
      </c>
      <c r="N12">
        <v>354381</v>
      </c>
      <c r="O12">
        <v>408048</v>
      </c>
      <c r="P12">
        <f t="shared" si="0"/>
        <v>5685155</v>
      </c>
      <c r="Q12" t="str">
        <f t="shared" si="1"/>
        <v>Month of JUN</v>
      </c>
    </row>
    <row r="13" spans="2:17">
      <c r="B13" t="s">
        <v>23</v>
      </c>
      <c r="C13" t="s">
        <v>22</v>
      </c>
      <c r="D13">
        <v>357457</v>
      </c>
      <c r="E13">
        <v>366346</v>
      </c>
      <c r="F13">
        <v>374656</v>
      </c>
      <c r="G13">
        <v>271226</v>
      </c>
      <c r="H13">
        <v>204206</v>
      </c>
      <c r="I13">
        <v>193026</v>
      </c>
      <c r="J13">
        <v>185896</v>
      </c>
      <c r="K13">
        <v>173367</v>
      </c>
      <c r="L13">
        <v>147270</v>
      </c>
      <c r="M13">
        <v>153852</v>
      </c>
      <c r="N13">
        <v>202975</v>
      </c>
      <c r="O13">
        <v>272882</v>
      </c>
      <c r="P13">
        <f t="shared" si="0"/>
        <v>2903159</v>
      </c>
      <c r="Q13" t="str">
        <f t="shared" si="1"/>
        <v>Month of MAR</v>
      </c>
    </row>
    <row r="14" spans="2:17">
      <c r="B14" t="s">
        <v>23</v>
      </c>
      <c r="C14" t="s">
        <v>21</v>
      </c>
      <c r="D14">
        <v>151584</v>
      </c>
      <c r="E14">
        <v>187363</v>
      </c>
      <c r="F14">
        <v>242357</v>
      </c>
      <c r="G14">
        <v>203907</v>
      </c>
      <c r="H14">
        <v>223204</v>
      </c>
      <c r="I14">
        <v>204447</v>
      </c>
      <c r="J14">
        <v>233352</v>
      </c>
      <c r="K14">
        <v>190068</v>
      </c>
      <c r="L14">
        <v>159502</v>
      </c>
      <c r="M14">
        <v>169750</v>
      </c>
      <c r="N14">
        <v>91349</v>
      </c>
      <c r="O14">
        <v>65192</v>
      </c>
      <c r="P14">
        <f t="shared" si="0"/>
        <v>2122075</v>
      </c>
      <c r="Q14" t="str">
        <f t="shared" si="1"/>
        <v>Month of MAR</v>
      </c>
    </row>
    <row r="15" spans="2:17">
      <c r="B15" t="s">
        <v>23</v>
      </c>
      <c r="C15" t="s">
        <v>20</v>
      </c>
      <c r="D15">
        <v>139538</v>
      </c>
      <c r="E15">
        <v>156859</v>
      </c>
      <c r="F15">
        <v>136512</v>
      </c>
      <c r="G15">
        <v>132171</v>
      </c>
      <c r="H15">
        <v>91086</v>
      </c>
      <c r="I15">
        <v>85214</v>
      </c>
      <c r="J15">
        <v>80773</v>
      </c>
      <c r="K15">
        <v>86642</v>
      </c>
      <c r="L15">
        <v>61057</v>
      </c>
      <c r="M15">
        <v>44197</v>
      </c>
      <c r="N15">
        <v>64825</v>
      </c>
      <c r="O15">
        <v>76319</v>
      </c>
      <c r="P15">
        <f t="shared" si="0"/>
        <v>1155193</v>
      </c>
      <c r="Q15" t="str">
        <f t="shared" si="1"/>
        <v>Month of FEB</v>
      </c>
    </row>
    <row r="16" spans="2:17">
      <c r="B16" t="s">
        <v>23</v>
      </c>
      <c r="C16" t="s">
        <v>18</v>
      </c>
      <c r="D16">
        <v>74260</v>
      </c>
      <c r="E16">
        <v>75136</v>
      </c>
      <c r="F16">
        <v>95177</v>
      </c>
      <c r="G16">
        <v>92158</v>
      </c>
      <c r="H16">
        <v>96230</v>
      </c>
      <c r="I16">
        <v>112138</v>
      </c>
      <c r="J16">
        <v>135732</v>
      </c>
      <c r="K16">
        <v>91107</v>
      </c>
      <c r="L16">
        <v>80000</v>
      </c>
      <c r="M16">
        <v>90054</v>
      </c>
      <c r="N16">
        <v>81632</v>
      </c>
      <c r="O16">
        <v>78599</v>
      </c>
      <c r="P16">
        <f t="shared" si="0"/>
        <v>1102223</v>
      </c>
      <c r="Q16" t="str">
        <f t="shared" si="1"/>
        <v>Month of JUL</v>
      </c>
    </row>
    <row r="17" spans="2:17">
      <c r="B17" t="s">
        <v>17</v>
      </c>
      <c r="C17" t="s">
        <v>14</v>
      </c>
      <c r="D17">
        <v>345077</v>
      </c>
      <c r="E17">
        <v>331560</v>
      </c>
      <c r="F17">
        <v>452734</v>
      </c>
      <c r="G17">
        <v>505452</v>
      </c>
      <c r="H17">
        <v>565450</v>
      </c>
      <c r="I17">
        <v>653473</v>
      </c>
      <c r="J17">
        <v>595177</v>
      </c>
      <c r="K17">
        <v>529591</v>
      </c>
      <c r="L17">
        <v>531104</v>
      </c>
      <c r="M17">
        <v>469811</v>
      </c>
      <c r="N17">
        <v>323244</v>
      </c>
      <c r="O17">
        <v>275553</v>
      </c>
      <c r="P17">
        <f t="shared" si="0"/>
        <v>5578226</v>
      </c>
      <c r="Q17" t="str">
        <f t="shared" si="1"/>
        <v>Month of JUN</v>
      </c>
    </row>
    <row r="18" spans="2:17">
      <c r="B18" t="s">
        <v>17</v>
      </c>
      <c r="C18" t="s">
        <v>16</v>
      </c>
      <c r="D18">
        <v>92212</v>
      </c>
      <c r="E18">
        <v>124091</v>
      </c>
      <c r="F18">
        <v>182052</v>
      </c>
      <c r="G18">
        <v>108984</v>
      </c>
      <c r="H18">
        <v>92601</v>
      </c>
      <c r="I18">
        <v>84768</v>
      </c>
      <c r="J18">
        <v>84575</v>
      </c>
      <c r="K18">
        <v>48242</v>
      </c>
      <c r="L18">
        <v>54672</v>
      </c>
      <c r="M18">
        <v>53764</v>
      </c>
      <c r="N18">
        <v>93445</v>
      </c>
      <c r="O18">
        <v>109456</v>
      </c>
      <c r="P18">
        <f t="shared" si="0"/>
        <v>1128862</v>
      </c>
      <c r="Q18" t="str">
        <f t="shared" si="1"/>
        <v>Month of MAR</v>
      </c>
    </row>
    <row r="19" spans="2:17">
      <c r="B19" t="s">
        <v>17</v>
      </c>
      <c r="C19" t="s">
        <v>15</v>
      </c>
      <c r="D19">
        <v>2673</v>
      </c>
      <c r="E19">
        <v>3061</v>
      </c>
      <c r="F19">
        <v>4114</v>
      </c>
      <c r="G19">
        <v>9416</v>
      </c>
      <c r="H19">
        <v>15517</v>
      </c>
      <c r="I19">
        <v>24829</v>
      </c>
      <c r="J19">
        <v>18648</v>
      </c>
      <c r="K19">
        <v>19705</v>
      </c>
      <c r="L19">
        <v>25092</v>
      </c>
      <c r="M19">
        <v>15358</v>
      </c>
      <c r="N19">
        <v>2521</v>
      </c>
      <c r="O19">
        <v>1181</v>
      </c>
      <c r="P19">
        <f t="shared" si="0"/>
        <v>142115</v>
      </c>
      <c r="Q19" t="str">
        <f t="shared" si="1"/>
        <v>Month of SEP</v>
      </c>
    </row>
    <row r="20" spans="2:17">
      <c r="B20" t="s">
        <v>17</v>
      </c>
      <c r="C20" t="s">
        <v>13</v>
      </c>
      <c r="D20">
        <v>7391</v>
      </c>
      <c r="E20">
        <v>6741</v>
      </c>
      <c r="F20">
        <v>5163</v>
      </c>
      <c r="G20">
        <v>3145</v>
      </c>
      <c r="H20">
        <v>2839</v>
      </c>
      <c r="I20">
        <v>950</v>
      </c>
      <c r="J20">
        <v>682</v>
      </c>
      <c r="K20">
        <v>1991</v>
      </c>
      <c r="L20">
        <v>2925</v>
      </c>
      <c r="M20">
        <v>4788</v>
      </c>
      <c r="N20">
        <v>5133</v>
      </c>
      <c r="O20">
        <v>5926</v>
      </c>
      <c r="P20">
        <f t="shared" si="0"/>
        <v>47674</v>
      </c>
      <c r="Q20" t="str">
        <f t="shared" si="1"/>
        <v>Month of JAN</v>
      </c>
    </row>
    <row r="21" spans="2:17">
      <c r="C21" s="2"/>
      <c r="D21" s="2"/>
      <c r="E21" s="2"/>
      <c r="F21" s="2"/>
      <c r="G21" s="2"/>
      <c r="H21" s="2"/>
      <c r="I21" s="2"/>
      <c r="J21" s="2"/>
    </row>
  </sheetData>
  <sortState xmlns:xlrd2="http://schemas.microsoft.com/office/spreadsheetml/2017/richdata2" ref="B7:P20">
    <sortCondition ref="B7:B20"/>
    <sortCondition descending="1" ref="P7:P20"/>
  </sortState>
  <phoneticPr fontId="4" type="noConversion"/>
  <pageMargins left="0.5" right="0.5" top="0.5" bottom="1.09792007874016" header="0.5" footer="0.5"/>
  <pageSetup orientation="portrait" horizontalDpi="300" verticalDpi="300" r:id="rId1"/>
  <headerFooter alignWithMargins="0">
    <oddFooter>&amp;L&amp;"Arial,Regular"&amp;10 3/6/2023 12:58:39 PM 
&amp;"-,Regular"&amp;F 
&amp;"-,Regular"Page &amp;P of &amp;N</oddFooter>
  </headerFooter>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4</vt:i4>
      </vt:variant>
    </vt:vector>
  </HeadingPairs>
  <TitlesOfParts>
    <vt:vector size="4" baseType="lpstr">
      <vt:lpstr>Dashboard</vt:lpstr>
      <vt:lpstr>VisitorsPerPark</vt:lpstr>
      <vt:lpstr>MonthlyTrend</vt:lpstr>
      <vt:lpstr>Visitation By State and By Park</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JS</cp:lastModifiedBy>
  <cp:lastPrinted>2023-05-09T20:06:08Z</cp:lastPrinted>
  <dcterms:created xsi:type="dcterms:W3CDTF">2023-03-06T21:27:48Z</dcterms:created>
  <dcterms:modified xsi:type="dcterms:W3CDTF">2023-05-09T20:09:56Z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