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3.xml" ContentType="application/vnd.openxmlformats-officedocument.spreadsheetml.comments+xml"/>
  <Override PartName="/xl/pivotTables/pivotTable4.xml" ContentType="application/vnd.openxmlformats-officedocument.spreadsheetml.pivot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krish\Downloads\"/>
    </mc:Choice>
  </mc:AlternateContent>
  <xr:revisionPtr revIDLastSave="0" documentId="13_ncr:1_{FA80B866-C674-405A-A8D5-E88D1FC81456}" xr6:coauthVersionLast="47" xr6:coauthVersionMax="47" xr10:uidLastSave="{00000000-0000-0000-0000-000000000000}"/>
  <bookViews>
    <workbookView xWindow="-120" yWindow="-120" windowWidth="20730" windowHeight="11160" firstSheet="3" activeTab="9" xr2:uid="{00000000-000D-0000-FFFF-FFFF00000000}"/>
  </bookViews>
  <sheets>
    <sheet name="Sheet2" sheetId="4" r:id="rId1"/>
    <sheet name="1980Challenge" sheetId="1" r:id="rId2"/>
    <sheet name="top V engine cars" sheetId="5" r:id="rId3"/>
    <sheet name="percentage of active cars" sheetId="2" r:id="rId4"/>
    <sheet name="Task 1" sheetId="6" r:id="rId5"/>
    <sheet name="Task 2" sheetId="7" r:id="rId6"/>
    <sheet name="Task 3" sheetId="8" r:id="rId7"/>
    <sheet name="Task 4" sheetId="13" r:id="rId8"/>
    <sheet name="Task 5" sheetId="14" r:id="rId9"/>
    <sheet name="Task 6" sheetId="15" r:id="rId10"/>
  </sheets>
  <definedNames>
    <definedName name="_xlnm._FilterDatabase" localSheetId="1" hidden="1">'1980Challenge'!$A$1:$M$34</definedName>
    <definedName name="_xlnm._FilterDatabase" localSheetId="5" hidden="1">'Task 2'!$A$1:$L$1</definedName>
    <definedName name="_xlnm._FilterDatabase" localSheetId="6" hidden="1">'Task 3'!$A$1:$N$33</definedName>
    <definedName name="_xlnm._FilterDatabase" localSheetId="8" hidden="1">'Task 5'!$A$1:$O$33</definedName>
    <definedName name="_xlnm._FilterDatabase" localSheetId="9" hidden="1">'Task 6'!$A$1:$G$1</definedName>
  </definedNames>
  <calcPr calcId="191029"/>
  <pivotCaches>
    <pivotCache cacheId="0" r:id="rId11"/>
    <pivotCache cacheId="25" r:id="rId12"/>
    <pivotCache cacheId="28" r:id="rId13"/>
    <pivotCache cacheId="31" r:id="rId1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48576" i="15" l="1"/>
  <c r="G3" i="15"/>
  <c r="G4" i="15"/>
  <c r="G2" i="15"/>
  <c r="B3" i="15"/>
  <c r="B4" i="15"/>
  <c r="E3" i="15"/>
  <c r="E4" i="15"/>
  <c r="E2" i="15"/>
  <c r="B2" i="15"/>
  <c r="E43" i="14"/>
  <c r="E44" i="14"/>
  <c r="E45" i="14"/>
  <c r="B43" i="14"/>
  <c r="B44" i="14"/>
  <c r="B45" i="14"/>
  <c r="C39" i="14"/>
  <c r="C38" i="14"/>
  <c r="N28" i="14"/>
  <c r="M28" i="14"/>
  <c r="N23" i="14"/>
  <c r="M23" i="14"/>
  <c r="N11" i="14"/>
  <c r="M11" i="14"/>
  <c r="N8" i="14"/>
  <c r="M8" i="14"/>
  <c r="N24" i="14"/>
  <c r="M24" i="14"/>
  <c r="N3" i="14"/>
  <c r="M3" i="14"/>
  <c r="N29" i="14"/>
  <c r="M29" i="14"/>
  <c r="N5" i="14"/>
  <c r="M5" i="14"/>
  <c r="N14" i="14"/>
  <c r="M14" i="14"/>
  <c r="N2" i="14"/>
  <c r="M2" i="14"/>
  <c r="N10" i="14"/>
  <c r="M10" i="14"/>
  <c r="N20" i="14"/>
  <c r="M20" i="14"/>
  <c r="N18" i="14"/>
  <c r="M18" i="14"/>
  <c r="N15" i="14"/>
  <c r="M15" i="14"/>
  <c r="N16" i="14"/>
  <c r="M16" i="14"/>
  <c r="N17" i="14"/>
  <c r="M17" i="14"/>
  <c r="N19" i="14"/>
  <c r="M19" i="14"/>
  <c r="N7" i="14"/>
  <c r="M7" i="14"/>
  <c r="N13" i="14"/>
  <c r="M13" i="14"/>
  <c r="N6" i="14"/>
  <c r="M6" i="14"/>
  <c r="N4" i="14"/>
  <c r="M4" i="14"/>
  <c r="N26" i="14"/>
  <c r="M26" i="14"/>
  <c r="N21" i="14"/>
  <c r="M21" i="14"/>
  <c r="N31" i="14"/>
  <c r="M31" i="14"/>
  <c r="N22" i="14"/>
  <c r="M22" i="14"/>
  <c r="N9" i="14"/>
  <c r="M9" i="14"/>
  <c r="N27" i="14"/>
  <c r="M27" i="14"/>
  <c r="N25" i="14"/>
  <c r="M25" i="14"/>
  <c r="N33" i="14"/>
  <c r="M33" i="14"/>
  <c r="N30" i="14"/>
  <c r="M30" i="14"/>
  <c r="N32" i="14"/>
  <c r="M32" i="14"/>
  <c r="N12" i="14"/>
  <c r="M12" i="14"/>
  <c r="N33" i="13"/>
  <c r="M33" i="13"/>
  <c r="N32" i="13"/>
  <c r="M32" i="13"/>
  <c r="N31" i="13"/>
  <c r="M31" i="13"/>
  <c r="N30" i="13"/>
  <c r="M30" i="13"/>
  <c r="N29" i="13"/>
  <c r="M29" i="13"/>
  <c r="N28" i="13"/>
  <c r="M28" i="13"/>
  <c r="N27" i="13"/>
  <c r="M27" i="13"/>
  <c r="N26" i="13"/>
  <c r="M26" i="13"/>
  <c r="N25" i="13"/>
  <c r="M25" i="13"/>
  <c r="N24" i="13"/>
  <c r="M24" i="13"/>
  <c r="N23" i="13"/>
  <c r="M23" i="13"/>
  <c r="N22" i="13"/>
  <c r="M22" i="13"/>
  <c r="N21" i="13"/>
  <c r="M21" i="13"/>
  <c r="N20" i="13"/>
  <c r="M20" i="13"/>
  <c r="N19" i="13"/>
  <c r="M19" i="13"/>
  <c r="N18" i="13"/>
  <c r="M18" i="13"/>
  <c r="N17" i="13"/>
  <c r="M17" i="13"/>
  <c r="N16" i="13"/>
  <c r="M16" i="13"/>
  <c r="N15" i="13"/>
  <c r="M15" i="13"/>
  <c r="N14" i="13"/>
  <c r="M14" i="13"/>
  <c r="N13" i="13"/>
  <c r="M13" i="13"/>
  <c r="N12" i="13"/>
  <c r="M12" i="13"/>
  <c r="N11" i="13"/>
  <c r="M11" i="13"/>
  <c r="N10" i="13"/>
  <c r="M10" i="13"/>
  <c r="N9" i="13"/>
  <c r="M9" i="13"/>
  <c r="N8" i="13"/>
  <c r="M8" i="13"/>
  <c r="N7" i="13"/>
  <c r="M7" i="13"/>
  <c r="N6" i="13"/>
  <c r="M6" i="13"/>
  <c r="N5" i="13"/>
  <c r="M5" i="13"/>
  <c r="N4" i="13"/>
  <c r="M4" i="13"/>
  <c r="N3" i="13"/>
  <c r="M3" i="13"/>
  <c r="N2" i="13"/>
  <c r="M2" i="13"/>
  <c r="N5" i="8"/>
  <c r="N28" i="8"/>
  <c r="N13" i="8"/>
  <c r="N26" i="8"/>
  <c r="N14" i="8"/>
  <c r="N16" i="8"/>
  <c r="N30" i="8"/>
  <c r="N8" i="8"/>
  <c r="N23" i="8"/>
  <c r="N31" i="8"/>
  <c r="N2" i="8"/>
  <c r="N15" i="8"/>
  <c r="N25" i="8"/>
  <c r="N20" i="8"/>
  <c r="N19" i="8"/>
  <c r="N18" i="8"/>
  <c r="N21" i="8"/>
  <c r="N17" i="8"/>
  <c r="N22" i="8"/>
  <c r="N11" i="8"/>
  <c r="N9" i="8"/>
  <c r="N32" i="8"/>
  <c r="N29" i="8"/>
  <c r="N6" i="8"/>
  <c r="N12" i="8"/>
  <c r="N7" i="8"/>
  <c r="N33" i="8"/>
  <c r="N27" i="8"/>
  <c r="N4" i="8"/>
  <c r="N10" i="8"/>
  <c r="N3" i="8"/>
  <c r="N24" i="8"/>
  <c r="M5" i="8"/>
  <c r="M3" i="8"/>
  <c r="M10" i="8"/>
  <c r="M4" i="8"/>
  <c r="M27" i="8"/>
  <c r="M33" i="8"/>
  <c r="M7" i="8"/>
  <c r="M12" i="8"/>
  <c r="M6" i="8"/>
  <c r="M29" i="8"/>
  <c r="M32" i="8"/>
  <c r="M9" i="8"/>
  <c r="M11" i="8"/>
  <c r="M22" i="8"/>
  <c r="M17" i="8"/>
  <c r="M21" i="8"/>
  <c r="M18" i="8"/>
  <c r="M19" i="8"/>
  <c r="M20" i="8"/>
  <c r="M25" i="8"/>
  <c r="M15" i="8"/>
  <c r="M2" i="8"/>
  <c r="M31" i="8"/>
  <c r="M23" i="8"/>
  <c r="M8" i="8"/>
  <c r="M30" i="8"/>
  <c r="M16" i="8"/>
  <c r="M14" i="8"/>
  <c r="M26" i="8"/>
  <c r="M13" i="8"/>
  <c r="M28" i="8"/>
  <c r="M24" i="8"/>
  <c r="M34" i="7"/>
  <c r="B34" i="7"/>
  <c r="M2" i="7"/>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C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Jaya Pandey</author>
  </authors>
  <commentList>
    <comment ref="B1" authorId="0" shapeId="0" xr:uid="{00000000-0006-0000-0100-000001000000}">
      <text>
        <r>
          <rPr>
            <b/>
            <sz val="9"/>
            <color indexed="81"/>
            <rFont val="Tahoma"/>
            <charset val="1"/>
          </rPr>
          <t>Jaya Pandey:</t>
        </r>
        <r>
          <rPr>
            <sz val="9"/>
            <color indexed="81"/>
            <rFont val="Tahoma"/>
            <charset val="1"/>
          </rPr>
          <t xml:space="preserve">
Miles per Gallon </t>
        </r>
      </text>
    </comment>
    <comment ref="C1" authorId="0" shapeId="0" xr:uid="{00000000-0006-0000-0100-000002000000}">
      <text>
        <r>
          <rPr>
            <b/>
            <sz val="9"/>
            <color indexed="81"/>
            <rFont val="Tahoma"/>
            <charset val="1"/>
          </rPr>
          <t>Jaya Pandey:</t>
        </r>
        <r>
          <rPr>
            <sz val="9"/>
            <color indexed="81"/>
            <rFont val="Tahoma"/>
            <charset val="1"/>
          </rPr>
          <t xml:space="preserve">
No. of cylinders </t>
        </r>
      </text>
    </comment>
    <comment ref="D1" authorId="0" shapeId="0" xr:uid="{00000000-0006-0000-0100-000003000000}">
      <text>
        <r>
          <rPr>
            <b/>
            <sz val="9"/>
            <color indexed="81"/>
            <rFont val="Tahoma"/>
            <charset val="1"/>
          </rPr>
          <t>Jaya Pandey:</t>
        </r>
        <r>
          <rPr>
            <sz val="9"/>
            <color indexed="81"/>
            <rFont val="Tahoma"/>
            <charset val="1"/>
          </rPr>
          <t xml:space="preserve">
Displacement, in cubic inches</t>
        </r>
      </text>
    </comment>
    <comment ref="E1" authorId="0" shapeId="0" xr:uid="{00000000-0006-0000-0100-000004000000}">
      <text>
        <r>
          <rPr>
            <b/>
            <sz val="9"/>
            <color indexed="81"/>
            <rFont val="Tahoma"/>
            <charset val="1"/>
          </rPr>
          <t>Jaya Pandey:</t>
        </r>
        <r>
          <rPr>
            <sz val="9"/>
            <color indexed="81"/>
            <rFont val="Tahoma"/>
            <charset val="1"/>
          </rPr>
          <t xml:space="preserve">
HorsePower</t>
        </r>
      </text>
    </comment>
    <comment ref="F1" authorId="0" shapeId="0" xr:uid="{00000000-0006-0000-0100-000005000000}">
      <text>
        <r>
          <rPr>
            <b/>
            <sz val="9"/>
            <color indexed="81"/>
            <rFont val="Tahoma"/>
            <charset val="1"/>
          </rPr>
          <t>Jaya Pandey:</t>
        </r>
        <r>
          <rPr>
            <sz val="9"/>
            <color indexed="81"/>
            <rFont val="Tahoma"/>
            <charset val="1"/>
          </rPr>
          <t xml:space="preserve">
diveshaft ratio</t>
        </r>
      </text>
    </comment>
    <comment ref="G1" authorId="0" shapeId="0" xr:uid="{00000000-0006-0000-0100-000006000000}">
      <text>
        <r>
          <rPr>
            <b/>
            <sz val="9"/>
            <color indexed="81"/>
            <rFont val="Tahoma"/>
            <charset val="1"/>
          </rPr>
          <t>Jaya Pandey:</t>
        </r>
        <r>
          <rPr>
            <sz val="9"/>
            <color indexed="81"/>
            <rFont val="Tahoma"/>
            <charset val="1"/>
          </rPr>
          <t xml:space="preserve">
1/4 mile time; a measure of acceleration</t>
        </r>
      </text>
    </comment>
    <comment ref="H1" authorId="0" shapeId="0" xr:uid="{00000000-0006-0000-0100-000007000000}">
      <text>
        <r>
          <rPr>
            <b/>
            <sz val="9"/>
            <color indexed="81"/>
            <rFont val="Tahoma"/>
            <family val="2"/>
          </rPr>
          <t>Jaya Pandey:</t>
        </r>
        <r>
          <rPr>
            <sz val="9"/>
            <color indexed="81"/>
            <rFont val="Tahoma"/>
            <family val="2"/>
          </rPr>
          <t xml:space="preserve">
Quarter miles per sec</t>
        </r>
      </text>
    </comment>
    <comment ref="I1" authorId="0" shapeId="0" xr:uid="{00000000-0006-0000-0100-000008000000}">
      <text>
        <r>
          <rPr>
            <b/>
            <sz val="9"/>
            <color indexed="81"/>
            <rFont val="Tahoma"/>
            <charset val="1"/>
          </rPr>
          <t>Jaya Pandey:</t>
        </r>
        <r>
          <rPr>
            <sz val="9"/>
            <color indexed="81"/>
            <rFont val="Tahoma"/>
            <charset val="1"/>
          </rPr>
          <t xml:space="preserve">
0: V shape engine cars
1: Straight engine cars</t>
        </r>
      </text>
    </comment>
    <comment ref="J1" authorId="0" shapeId="0" xr:uid="{00000000-0006-0000-0100-000009000000}">
      <text>
        <r>
          <rPr>
            <b/>
            <sz val="9"/>
            <color indexed="81"/>
            <rFont val="Tahoma"/>
            <charset val="1"/>
          </rPr>
          <t>Jaya Pandey:</t>
        </r>
        <r>
          <rPr>
            <sz val="9"/>
            <color indexed="81"/>
            <rFont val="Tahoma"/>
            <charset val="1"/>
          </rPr>
          <t xml:space="preserve">
Transmission; 
0: auto 
1: manual</t>
        </r>
      </text>
    </comment>
    <comment ref="K1" authorId="0" shapeId="0" xr:uid="{00000000-0006-0000-0100-00000A000000}">
      <text>
        <r>
          <rPr>
            <b/>
            <sz val="9"/>
            <color indexed="81"/>
            <rFont val="Tahoma"/>
            <charset val="1"/>
          </rPr>
          <t>Jaya Pandey:</t>
        </r>
        <r>
          <rPr>
            <sz val="9"/>
            <color indexed="81"/>
            <rFont val="Tahoma"/>
            <charset val="1"/>
          </rPr>
          <t xml:space="preserve">
No of Gears</t>
        </r>
      </text>
    </comment>
    <comment ref="L1" authorId="0" shapeId="0" xr:uid="{00000000-0006-0000-0100-00000B000000}">
      <text>
        <r>
          <rPr>
            <b/>
            <sz val="9"/>
            <color indexed="81"/>
            <rFont val="Tahoma"/>
            <charset val="1"/>
          </rPr>
          <t>Jaya Pandey:</t>
        </r>
        <r>
          <rPr>
            <sz val="9"/>
            <color indexed="81"/>
            <rFont val="Tahoma"/>
            <charset val="1"/>
          </rPr>
          <t xml:space="preserve">
No of carburetors.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Jaya Pandey</author>
  </authors>
  <commentList>
    <comment ref="B1" authorId="0" shapeId="0" xr:uid="{049979AE-44FD-4E62-ACD3-D3D11AB55155}">
      <text>
        <r>
          <rPr>
            <b/>
            <sz val="9"/>
            <color indexed="81"/>
            <rFont val="Tahoma"/>
            <charset val="1"/>
          </rPr>
          <t>Jaya Pandey:</t>
        </r>
        <r>
          <rPr>
            <sz val="9"/>
            <color indexed="81"/>
            <rFont val="Tahoma"/>
            <charset val="1"/>
          </rPr>
          <t xml:space="preserve">
Miles per Gallon </t>
        </r>
      </text>
    </comment>
    <comment ref="C1" authorId="0" shapeId="0" xr:uid="{87BBDB2D-C712-458A-9AF9-0BD14D50A40C}">
      <text>
        <r>
          <rPr>
            <b/>
            <sz val="9"/>
            <color indexed="81"/>
            <rFont val="Tahoma"/>
            <charset val="1"/>
          </rPr>
          <t>Jaya Pandey:</t>
        </r>
        <r>
          <rPr>
            <sz val="9"/>
            <color indexed="81"/>
            <rFont val="Tahoma"/>
            <charset val="1"/>
          </rPr>
          <t xml:space="preserve">
No. of cylinders </t>
        </r>
      </text>
    </comment>
    <comment ref="D1" authorId="0" shapeId="0" xr:uid="{1540D8C1-88EC-4987-8EDD-3538E49907AB}">
      <text>
        <r>
          <rPr>
            <b/>
            <sz val="9"/>
            <color indexed="81"/>
            <rFont val="Tahoma"/>
            <charset val="1"/>
          </rPr>
          <t>Jaya Pandey:</t>
        </r>
        <r>
          <rPr>
            <sz val="9"/>
            <color indexed="81"/>
            <rFont val="Tahoma"/>
            <charset val="1"/>
          </rPr>
          <t xml:space="preserve">
Displacement, in cubic inches</t>
        </r>
      </text>
    </comment>
    <comment ref="E1" authorId="0" shapeId="0" xr:uid="{6BE45DBB-AB35-416F-9477-7A2121853433}">
      <text>
        <r>
          <rPr>
            <b/>
            <sz val="9"/>
            <color indexed="81"/>
            <rFont val="Tahoma"/>
            <charset val="1"/>
          </rPr>
          <t>Jaya Pandey:</t>
        </r>
        <r>
          <rPr>
            <sz val="9"/>
            <color indexed="81"/>
            <rFont val="Tahoma"/>
            <charset val="1"/>
          </rPr>
          <t xml:space="preserve">
HorsePower</t>
        </r>
      </text>
    </comment>
    <comment ref="F1" authorId="0" shapeId="0" xr:uid="{39B73D23-0CB2-4DF1-99AB-796CFC16F377}">
      <text>
        <r>
          <rPr>
            <b/>
            <sz val="9"/>
            <color indexed="81"/>
            <rFont val="Tahoma"/>
            <charset val="1"/>
          </rPr>
          <t>Jaya Pandey:</t>
        </r>
        <r>
          <rPr>
            <sz val="9"/>
            <color indexed="81"/>
            <rFont val="Tahoma"/>
            <charset val="1"/>
          </rPr>
          <t xml:space="preserve">
diveshaft ratio</t>
        </r>
      </text>
    </comment>
    <comment ref="G1" authorId="0" shapeId="0" xr:uid="{23F62959-DCEB-48FB-904F-8EC4498D9D31}">
      <text>
        <r>
          <rPr>
            <b/>
            <sz val="9"/>
            <color indexed="81"/>
            <rFont val="Tahoma"/>
            <charset val="1"/>
          </rPr>
          <t>Jaya Pandey:</t>
        </r>
        <r>
          <rPr>
            <sz val="9"/>
            <color indexed="81"/>
            <rFont val="Tahoma"/>
            <charset val="1"/>
          </rPr>
          <t xml:space="preserve">
1/4 mile time; a measure of acceleration</t>
        </r>
      </text>
    </comment>
    <comment ref="H1" authorId="0" shapeId="0" xr:uid="{7E8A645C-66B0-4C3F-A90D-321A9B400351}">
      <text>
        <r>
          <rPr>
            <b/>
            <sz val="9"/>
            <color indexed="81"/>
            <rFont val="Tahoma"/>
            <family val="2"/>
          </rPr>
          <t>Jaya Pandey:</t>
        </r>
        <r>
          <rPr>
            <sz val="9"/>
            <color indexed="81"/>
            <rFont val="Tahoma"/>
            <family val="2"/>
          </rPr>
          <t xml:space="preserve">
Quarter miles per sec</t>
        </r>
      </text>
    </comment>
    <comment ref="I1" authorId="0" shapeId="0" xr:uid="{C591AA05-4E04-4097-9504-49F6FA5F2E88}">
      <text>
        <r>
          <rPr>
            <b/>
            <sz val="9"/>
            <color indexed="81"/>
            <rFont val="Tahoma"/>
            <charset val="1"/>
          </rPr>
          <t>Jaya Pandey:</t>
        </r>
        <r>
          <rPr>
            <sz val="9"/>
            <color indexed="81"/>
            <rFont val="Tahoma"/>
            <charset val="1"/>
          </rPr>
          <t xml:space="preserve">
0: V shape engine cars
1: Straight engine cars</t>
        </r>
      </text>
    </comment>
    <comment ref="J1" authorId="0" shapeId="0" xr:uid="{FC74A7B4-E43B-43E4-A64B-98E1FF162EE5}">
      <text>
        <r>
          <rPr>
            <b/>
            <sz val="9"/>
            <color indexed="81"/>
            <rFont val="Tahoma"/>
            <charset val="1"/>
          </rPr>
          <t>Jaya Pandey:</t>
        </r>
        <r>
          <rPr>
            <sz val="9"/>
            <color indexed="81"/>
            <rFont val="Tahoma"/>
            <charset val="1"/>
          </rPr>
          <t xml:space="preserve">
Transmission; 
0: auto 
1: manual</t>
        </r>
      </text>
    </comment>
    <comment ref="K1" authorId="0" shapeId="0" xr:uid="{9CD56844-04BC-494F-BE07-23CFCC463D10}">
      <text>
        <r>
          <rPr>
            <b/>
            <sz val="9"/>
            <color indexed="81"/>
            <rFont val="Tahoma"/>
            <charset val="1"/>
          </rPr>
          <t>Jaya Pandey:</t>
        </r>
        <r>
          <rPr>
            <sz val="9"/>
            <color indexed="81"/>
            <rFont val="Tahoma"/>
            <charset val="1"/>
          </rPr>
          <t xml:space="preserve">
No of Gears</t>
        </r>
      </text>
    </comment>
    <comment ref="L1" authorId="0" shapeId="0" xr:uid="{6F1502FD-D6DA-45CB-B12E-4002568A6364}">
      <text>
        <r>
          <rPr>
            <b/>
            <sz val="9"/>
            <color indexed="81"/>
            <rFont val="Tahoma"/>
            <charset val="1"/>
          </rPr>
          <t>Jaya Pandey:</t>
        </r>
        <r>
          <rPr>
            <sz val="9"/>
            <color indexed="81"/>
            <rFont val="Tahoma"/>
            <charset val="1"/>
          </rPr>
          <t xml:space="preserve">
No of carburetors.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Jaya Pandey</author>
  </authors>
  <commentList>
    <comment ref="B1" authorId="0" shapeId="0" xr:uid="{8433043D-0B5D-48D0-9F90-FA20F64D5259}">
      <text>
        <r>
          <rPr>
            <b/>
            <sz val="9"/>
            <color indexed="81"/>
            <rFont val="Tahoma"/>
            <charset val="1"/>
          </rPr>
          <t>Jaya Pandey:</t>
        </r>
        <r>
          <rPr>
            <sz val="9"/>
            <color indexed="81"/>
            <rFont val="Tahoma"/>
            <charset val="1"/>
          </rPr>
          <t xml:space="preserve">
Miles per Gallon </t>
        </r>
      </text>
    </comment>
    <comment ref="C1" authorId="0" shapeId="0" xr:uid="{74E3F6EE-E6F2-4C3A-AEF7-243BF6994042}">
      <text>
        <r>
          <rPr>
            <b/>
            <sz val="9"/>
            <color indexed="81"/>
            <rFont val="Tahoma"/>
            <charset val="1"/>
          </rPr>
          <t>Jaya Pandey:</t>
        </r>
        <r>
          <rPr>
            <sz val="9"/>
            <color indexed="81"/>
            <rFont val="Tahoma"/>
            <charset val="1"/>
          </rPr>
          <t xml:space="preserve">
No. of cylinders </t>
        </r>
      </text>
    </comment>
    <comment ref="D1" authorId="0" shapeId="0" xr:uid="{86045CC8-8A2B-49F2-AC66-C83E4F6D228E}">
      <text>
        <r>
          <rPr>
            <b/>
            <sz val="9"/>
            <color indexed="81"/>
            <rFont val="Tahoma"/>
            <charset val="1"/>
          </rPr>
          <t>Jaya Pandey:</t>
        </r>
        <r>
          <rPr>
            <sz val="9"/>
            <color indexed="81"/>
            <rFont val="Tahoma"/>
            <charset val="1"/>
          </rPr>
          <t xml:space="preserve">
Displacement, in cubic inches</t>
        </r>
      </text>
    </comment>
    <comment ref="E1" authorId="0" shapeId="0" xr:uid="{158169AC-67FD-451C-9D10-99C5F1B958F2}">
      <text>
        <r>
          <rPr>
            <b/>
            <sz val="9"/>
            <color indexed="81"/>
            <rFont val="Tahoma"/>
            <charset val="1"/>
          </rPr>
          <t>Jaya Pandey:</t>
        </r>
        <r>
          <rPr>
            <sz val="9"/>
            <color indexed="81"/>
            <rFont val="Tahoma"/>
            <charset val="1"/>
          </rPr>
          <t xml:space="preserve">
HorsePower</t>
        </r>
      </text>
    </comment>
    <comment ref="F1" authorId="0" shapeId="0" xr:uid="{D7F5912F-A449-407B-8E0A-67238BE6D8B3}">
      <text>
        <r>
          <rPr>
            <b/>
            <sz val="9"/>
            <color indexed="81"/>
            <rFont val="Tahoma"/>
            <charset val="1"/>
          </rPr>
          <t>Jaya Pandey:</t>
        </r>
        <r>
          <rPr>
            <sz val="9"/>
            <color indexed="81"/>
            <rFont val="Tahoma"/>
            <charset val="1"/>
          </rPr>
          <t xml:space="preserve">
diveshaft ratio</t>
        </r>
      </text>
    </comment>
    <comment ref="G1" authorId="0" shapeId="0" xr:uid="{5944E25D-69D6-460F-80C7-CD226E62AAC5}">
      <text>
        <r>
          <rPr>
            <b/>
            <sz val="9"/>
            <color indexed="81"/>
            <rFont val="Tahoma"/>
            <charset val="1"/>
          </rPr>
          <t>Jaya Pandey:</t>
        </r>
        <r>
          <rPr>
            <sz val="9"/>
            <color indexed="81"/>
            <rFont val="Tahoma"/>
            <charset val="1"/>
          </rPr>
          <t xml:space="preserve">
1/4 mile time; a measure of acceleration</t>
        </r>
      </text>
    </comment>
    <comment ref="H1" authorId="0" shapeId="0" xr:uid="{302E0B88-98C8-4373-BB13-CC620DDD6534}">
      <text>
        <r>
          <rPr>
            <b/>
            <sz val="9"/>
            <color indexed="81"/>
            <rFont val="Tahoma"/>
            <family val="2"/>
          </rPr>
          <t>Jaya Pandey:</t>
        </r>
        <r>
          <rPr>
            <sz val="9"/>
            <color indexed="81"/>
            <rFont val="Tahoma"/>
            <family val="2"/>
          </rPr>
          <t xml:space="preserve">
Quarter miles per sec</t>
        </r>
      </text>
    </comment>
    <comment ref="I1" authorId="0" shapeId="0" xr:uid="{DA09C38C-1C08-46B0-9B13-7B4573055275}">
      <text>
        <r>
          <rPr>
            <b/>
            <sz val="9"/>
            <color indexed="81"/>
            <rFont val="Tahoma"/>
            <charset val="1"/>
          </rPr>
          <t>Jaya Pandey:</t>
        </r>
        <r>
          <rPr>
            <sz val="9"/>
            <color indexed="81"/>
            <rFont val="Tahoma"/>
            <charset val="1"/>
          </rPr>
          <t xml:space="preserve">
0: V shape engine cars
1: Straight engine cars</t>
        </r>
      </text>
    </comment>
    <comment ref="J1" authorId="0" shapeId="0" xr:uid="{95D18FA8-3149-4F2E-A808-32201287CC53}">
      <text>
        <r>
          <rPr>
            <b/>
            <sz val="9"/>
            <color indexed="81"/>
            <rFont val="Tahoma"/>
            <charset val="1"/>
          </rPr>
          <t>Jaya Pandey:</t>
        </r>
        <r>
          <rPr>
            <sz val="9"/>
            <color indexed="81"/>
            <rFont val="Tahoma"/>
            <charset val="1"/>
          </rPr>
          <t xml:space="preserve">
Transmission; 
0: auto 
1: manual</t>
        </r>
      </text>
    </comment>
    <comment ref="K1" authorId="0" shapeId="0" xr:uid="{D37F8C5A-F0FA-4F1A-814B-11DED03E0FD2}">
      <text>
        <r>
          <rPr>
            <b/>
            <sz val="9"/>
            <color indexed="81"/>
            <rFont val="Tahoma"/>
            <charset val="1"/>
          </rPr>
          <t>Jaya Pandey:</t>
        </r>
        <r>
          <rPr>
            <sz val="9"/>
            <color indexed="81"/>
            <rFont val="Tahoma"/>
            <charset val="1"/>
          </rPr>
          <t xml:space="preserve">
No of Gears</t>
        </r>
      </text>
    </comment>
    <comment ref="L1" authorId="0" shapeId="0" xr:uid="{EBEA14E8-45AF-45FF-8B21-E3A210A25B0D}">
      <text>
        <r>
          <rPr>
            <b/>
            <sz val="9"/>
            <color indexed="81"/>
            <rFont val="Tahoma"/>
            <charset val="1"/>
          </rPr>
          <t>Jaya Pandey:</t>
        </r>
        <r>
          <rPr>
            <sz val="9"/>
            <color indexed="81"/>
            <rFont val="Tahoma"/>
            <charset val="1"/>
          </rPr>
          <t xml:space="preserve">
No of carburetors.</t>
        </r>
      </text>
    </comment>
    <comment ref="B35" authorId="0" shapeId="0" xr:uid="{1BC1E6A3-B39F-4F8D-8944-17E2C6814670}">
      <text>
        <r>
          <rPr>
            <b/>
            <sz val="9"/>
            <color indexed="81"/>
            <rFont val="Tahoma"/>
            <charset val="1"/>
          </rPr>
          <t>Jaya Pandey:</t>
        </r>
        <r>
          <rPr>
            <sz val="9"/>
            <color indexed="81"/>
            <rFont val="Tahoma"/>
            <charset val="1"/>
          </rPr>
          <t xml:space="preserve">
Miles per Gallon </t>
        </r>
      </text>
    </comment>
    <comment ref="C35" authorId="0" shapeId="0" xr:uid="{0FFF7D52-A173-4160-8D83-ECDA2E39568D}">
      <text>
        <r>
          <rPr>
            <b/>
            <sz val="9"/>
            <color indexed="81"/>
            <rFont val="Tahoma"/>
            <charset val="1"/>
          </rPr>
          <t>Jaya Pandey:</t>
        </r>
        <r>
          <rPr>
            <sz val="9"/>
            <color indexed="81"/>
            <rFont val="Tahoma"/>
            <charset val="1"/>
          </rPr>
          <t xml:space="preserve">
No. of cylinders </t>
        </r>
      </text>
    </comment>
    <comment ref="D35" authorId="0" shapeId="0" xr:uid="{7D954303-29C0-48B3-AB31-84C79EE9C72C}">
      <text>
        <r>
          <rPr>
            <b/>
            <sz val="9"/>
            <color indexed="81"/>
            <rFont val="Tahoma"/>
            <charset val="1"/>
          </rPr>
          <t>Jaya Pandey:</t>
        </r>
        <r>
          <rPr>
            <sz val="9"/>
            <color indexed="81"/>
            <rFont val="Tahoma"/>
            <charset val="1"/>
          </rPr>
          <t xml:space="preserve">
Displacement, in cubic inches</t>
        </r>
      </text>
    </comment>
    <comment ref="E35" authorId="0" shapeId="0" xr:uid="{7D6AE907-78EF-491A-84BC-4CC273036906}">
      <text>
        <r>
          <rPr>
            <b/>
            <sz val="9"/>
            <color indexed="81"/>
            <rFont val="Tahoma"/>
            <charset val="1"/>
          </rPr>
          <t>Jaya Pandey:</t>
        </r>
        <r>
          <rPr>
            <sz val="9"/>
            <color indexed="81"/>
            <rFont val="Tahoma"/>
            <charset val="1"/>
          </rPr>
          <t xml:space="preserve">
HorsePower</t>
        </r>
      </text>
    </comment>
    <comment ref="F35" authorId="0" shapeId="0" xr:uid="{71AFF524-44B6-48AF-83DC-C36000640579}">
      <text>
        <r>
          <rPr>
            <b/>
            <sz val="9"/>
            <color indexed="81"/>
            <rFont val="Tahoma"/>
            <charset val="1"/>
          </rPr>
          <t>Jaya Pandey:</t>
        </r>
        <r>
          <rPr>
            <sz val="9"/>
            <color indexed="81"/>
            <rFont val="Tahoma"/>
            <charset val="1"/>
          </rPr>
          <t xml:space="preserve">
diveshaft ratio</t>
        </r>
      </text>
    </comment>
    <comment ref="G35" authorId="0" shapeId="0" xr:uid="{91EB9D73-D164-4155-B5D2-1DFDD5B5E761}">
      <text>
        <r>
          <rPr>
            <b/>
            <sz val="9"/>
            <color indexed="81"/>
            <rFont val="Tahoma"/>
            <charset val="1"/>
          </rPr>
          <t>Jaya Pandey:</t>
        </r>
        <r>
          <rPr>
            <sz val="9"/>
            <color indexed="81"/>
            <rFont val="Tahoma"/>
            <charset val="1"/>
          </rPr>
          <t xml:space="preserve">
1/4 mile time; a measure of acceleration</t>
        </r>
      </text>
    </comment>
    <comment ref="H35" authorId="0" shapeId="0" xr:uid="{A02E99F4-E9E9-4114-8055-FE2D9D33DCE1}">
      <text>
        <r>
          <rPr>
            <b/>
            <sz val="9"/>
            <color indexed="81"/>
            <rFont val="Tahoma"/>
            <family val="2"/>
          </rPr>
          <t>Jaya Pandey:</t>
        </r>
        <r>
          <rPr>
            <sz val="9"/>
            <color indexed="81"/>
            <rFont val="Tahoma"/>
            <family val="2"/>
          </rPr>
          <t xml:space="preserve">
Quarter miles per sec</t>
        </r>
      </text>
    </comment>
    <comment ref="I35" authorId="0" shapeId="0" xr:uid="{75F0856E-52C5-4E26-8AE5-CB2466D71945}">
      <text>
        <r>
          <rPr>
            <b/>
            <sz val="9"/>
            <color indexed="81"/>
            <rFont val="Tahoma"/>
            <charset val="1"/>
          </rPr>
          <t>Jaya Pandey:</t>
        </r>
        <r>
          <rPr>
            <sz val="9"/>
            <color indexed="81"/>
            <rFont val="Tahoma"/>
            <charset val="1"/>
          </rPr>
          <t xml:space="preserve">
0: V shape engine cars
1: Straight engine cars</t>
        </r>
      </text>
    </comment>
    <comment ref="J35" authorId="0" shapeId="0" xr:uid="{07FA81F7-E348-4823-9544-203AAF7A8885}">
      <text>
        <r>
          <rPr>
            <b/>
            <sz val="9"/>
            <color indexed="81"/>
            <rFont val="Tahoma"/>
            <charset val="1"/>
          </rPr>
          <t>Jaya Pandey:</t>
        </r>
        <r>
          <rPr>
            <sz val="9"/>
            <color indexed="81"/>
            <rFont val="Tahoma"/>
            <charset val="1"/>
          </rPr>
          <t xml:space="preserve">
Transmission; 
0: auto 
1: manual</t>
        </r>
      </text>
    </comment>
    <comment ref="K35" authorId="0" shapeId="0" xr:uid="{C197C52D-EDC5-4B02-805C-2766141E56F6}">
      <text>
        <r>
          <rPr>
            <b/>
            <sz val="9"/>
            <color indexed="81"/>
            <rFont val="Tahoma"/>
            <charset val="1"/>
          </rPr>
          <t>Jaya Pandey:</t>
        </r>
        <r>
          <rPr>
            <sz val="9"/>
            <color indexed="81"/>
            <rFont val="Tahoma"/>
            <charset val="1"/>
          </rPr>
          <t xml:space="preserve">
No of Gears</t>
        </r>
      </text>
    </comment>
    <comment ref="L35" authorId="0" shapeId="0" xr:uid="{67881DCA-59E5-4FCE-B62A-7A89FE7A565F}">
      <text>
        <r>
          <rPr>
            <b/>
            <sz val="9"/>
            <color indexed="81"/>
            <rFont val="Tahoma"/>
            <charset val="1"/>
          </rPr>
          <t>Jaya Pandey:</t>
        </r>
        <r>
          <rPr>
            <sz val="9"/>
            <color indexed="81"/>
            <rFont val="Tahoma"/>
            <charset val="1"/>
          </rPr>
          <t xml:space="preserve">
No of carburetors.</t>
        </r>
      </text>
    </comment>
    <comment ref="B55" authorId="0" shapeId="0" xr:uid="{A54139DA-25F0-4DCF-8790-BA32B9BDC870}">
      <text>
        <r>
          <rPr>
            <b/>
            <sz val="9"/>
            <color indexed="81"/>
            <rFont val="Tahoma"/>
            <charset val="1"/>
          </rPr>
          <t>Jaya Pandey:</t>
        </r>
        <r>
          <rPr>
            <sz val="9"/>
            <color indexed="81"/>
            <rFont val="Tahoma"/>
            <charset val="1"/>
          </rPr>
          <t xml:space="preserve">
Miles per Gallon </t>
        </r>
      </text>
    </comment>
    <comment ref="C55" authorId="0" shapeId="0" xr:uid="{C1DFF90A-1674-4F55-8BB8-954FE8530890}">
      <text>
        <r>
          <rPr>
            <b/>
            <sz val="9"/>
            <color indexed="81"/>
            <rFont val="Tahoma"/>
            <charset val="1"/>
          </rPr>
          <t>Jaya Pandey:</t>
        </r>
        <r>
          <rPr>
            <sz val="9"/>
            <color indexed="81"/>
            <rFont val="Tahoma"/>
            <charset val="1"/>
          </rPr>
          <t xml:space="preserve">
No. of cylinders </t>
        </r>
      </text>
    </comment>
    <comment ref="D55" authorId="0" shapeId="0" xr:uid="{5B1A52E5-29F4-476B-B8BE-31C6F8ECBF79}">
      <text>
        <r>
          <rPr>
            <b/>
            <sz val="9"/>
            <color indexed="81"/>
            <rFont val="Tahoma"/>
            <charset val="1"/>
          </rPr>
          <t>Jaya Pandey:</t>
        </r>
        <r>
          <rPr>
            <sz val="9"/>
            <color indexed="81"/>
            <rFont val="Tahoma"/>
            <charset val="1"/>
          </rPr>
          <t xml:space="preserve">
Displacement, in cubic inches</t>
        </r>
      </text>
    </comment>
    <comment ref="E55" authorId="0" shapeId="0" xr:uid="{71B4C75A-A401-420A-8483-1DA3BC80E973}">
      <text>
        <r>
          <rPr>
            <b/>
            <sz val="9"/>
            <color indexed="81"/>
            <rFont val="Tahoma"/>
            <charset val="1"/>
          </rPr>
          <t>Jaya Pandey:</t>
        </r>
        <r>
          <rPr>
            <sz val="9"/>
            <color indexed="81"/>
            <rFont val="Tahoma"/>
            <charset val="1"/>
          </rPr>
          <t xml:space="preserve">
HorsePower</t>
        </r>
      </text>
    </comment>
    <comment ref="F55" authorId="0" shapeId="0" xr:uid="{D19B3897-B241-4B10-B210-12F2C6936942}">
      <text>
        <r>
          <rPr>
            <b/>
            <sz val="9"/>
            <color indexed="81"/>
            <rFont val="Tahoma"/>
            <charset val="1"/>
          </rPr>
          <t>Jaya Pandey:</t>
        </r>
        <r>
          <rPr>
            <sz val="9"/>
            <color indexed="81"/>
            <rFont val="Tahoma"/>
            <charset val="1"/>
          </rPr>
          <t xml:space="preserve">
diveshaft ratio</t>
        </r>
      </text>
    </comment>
    <comment ref="G55" authorId="0" shapeId="0" xr:uid="{8E7C5DB2-65E8-47C7-88DF-46AD1DD631C9}">
      <text>
        <r>
          <rPr>
            <b/>
            <sz val="9"/>
            <color indexed="81"/>
            <rFont val="Tahoma"/>
            <charset val="1"/>
          </rPr>
          <t>Jaya Pandey:</t>
        </r>
        <r>
          <rPr>
            <sz val="9"/>
            <color indexed="81"/>
            <rFont val="Tahoma"/>
            <charset val="1"/>
          </rPr>
          <t xml:space="preserve">
1/4 mile time; a measure of acceleration</t>
        </r>
      </text>
    </comment>
    <comment ref="H55" authorId="0" shapeId="0" xr:uid="{06EFA4A7-A7D3-4B15-B4E6-92D60F39C365}">
      <text>
        <r>
          <rPr>
            <b/>
            <sz val="9"/>
            <color indexed="81"/>
            <rFont val="Tahoma"/>
            <family val="2"/>
          </rPr>
          <t>Jaya Pandey:</t>
        </r>
        <r>
          <rPr>
            <sz val="9"/>
            <color indexed="81"/>
            <rFont val="Tahoma"/>
            <family val="2"/>
          </rPr>
          <t xml:space="preserve">
Quarter miles per sec</t>
        </r>
      </text>
    </comment>
    <comment ref="I55" authorId="0" shapeId="0" xr:uid="{C42C0FB4-03ED-445E-8391-C7FA49333038}">
      <text>
        <r>
          <rPr>
            <b/>
            <sz val="9"/>
            <color indexed="81"/>
            <rFont val="Tahoma"/>
            <charset val="1"/>
          </rPr>
          <t>Jaya Pandey:</t>
        </r>
        <r>
          <rPr>
            <sz val="9"/>
            <color indexed="81"/>
            <rFont val="Tahoma"/>
            <charset val="1"/>
          </rPr>
          <t xml:space="preserve">
0: V shape engine cars
1: Straight engine cars</t>
        </r>
      </text>
    </comment>
    <comment ref="J55" authorId="0" shapeId="0" xr:uid="{CB268E40-7427-465E-9DD3-218FBD8928F8}">
      <text>
        <r>
          <rPr>
            <b/>
            <sz val="9"/>
            <color indexed="81"/>
            <rFont val="Tahoma"/>
            <charset val="1"/>
          </rPr>
          <t>Jaya Pandey:</t>
        </r>
        <r>
          <rPr>
            <sz val="9"/>
            <color indexed="81"/>
            <rFont val="Tahoma"/>
            <charset val="1"/>
          </rPr>
          <t xml:space="preserve">
Transmission; 
0: auto 
1: manual</t>
        </r>
      </text>
    </comment>
    <comment ref="K55" authorId="0" shapeId="0" xr:uid="{20D70923-A26D-4567-B026-33CEB8B6B4DB}">
      <text>
        <r>
          <rPr>
            <b/>
            <sz val="9"/>
            <color indexed="81"/>
            <rFont val="Tahoma"/>
            <charset val="1"/>
          </rPr>
          <t>Jaya Pandey:</t>
        </r>
        <r>
          <rPr>
            <sz val="9"/>
            <color indexed="81"/>
            <rFont val="Tahoma"/>
            <charset val="1"/>
          </rPr>
          <t xml:space="preserve">
No of Gears</t>
        </r>
      </text>
    </comment>
    <comment ref="L55" authorId="0" shapeId="0" xr:uid="{EBC3C913-CADC-414A-A49B-A983FAFFE1A3}">
      <text>
        <r>
          <rPr>
            <b/>
            <sz val="9"/>
            <color indexed="81"/>
            <rFont val="Tahoma"/>
            <charset val="1"/>
          </rPr>
          <t>Jaya Pandey:</t>
        </r>
        <r>
          <rPr>
            <sz val="9"/>
            <color indexed="81"/>
            <rFont val="Tahoma"/>
            <charset val="1"/>
          </rPr>
          <t xml:space="preserve">
No of carburetors.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Jaya Pandey</author>
  </authors>
  <commentList>
    <comment ref="B1" authorId="0" shapeId="0" xr:uid="{3256EECC-C690-4B21-98BA-4CE8B61B9AD7}">
      <text>
        <r>
          <rPr>
            <b/>
            <sz val="9"/>
            <color indexed="81"/>
            <rFont val="Tahoma"/>
            <charset val="1"/>
          </rPr>
          <t>Jaya Pandey:</t>
        </r>
        <r>
          <rPr>
            <sz val="9"/>
            <color indexed="81"/>
            <rFont val="Tahoma"/>
            <charset val="1"/>
          </rPr>
          <t xml:space="preserve">
Miles per Gallon </t>
        </r>
      </text>
    </comment>
    <comment ref="C1" authorId="0" shapeId="0" xr:uid="{DE69C0A0-81C0-45AC-A7E5-8DBE431B74A7}">
      <text>
        <r>
          <rPr>
            <b/>
            <sz val="9"/>
            <color indexed="81"/>
            <rFont val="Tahoma"/>
            <charset val="1"/>
          </rPr>
          <t>Jaya Pandey:</t>
        </r>
        <r>
          <rPr>
            <sz val="9"/>
            <color indexed="81"/>
            <rFont val="Tahoma"/>
            <charset val="1"/>
          </rPr>
          <t xml:space="preserve">
No. of cylinders </t>
        </r>
      </text>
    </comment>
    <comment ref="D1" authorId="0" shapeId="0" xr:uid="{FEEBC587-629D-451C-96AC-5AE76EF53F30}">
      <text>
        <r>
          <rPr>
            <b/>
            <sz val="9"/>
            <color indexed="81"/>
            <rFont val="Tahoma"/>
            <charset val="1"/>
          </rPr>
          <t>Jaya Pandey:</t>
        </r>
        <r>
          <rPr>
            <sz val="9"/>
            <color indexed="81"/>
            <rFont val="Tahoma"/>
            <charset val="1"/>
          </rPr>
          <t xml:space="preserve">
Displacement, in cubic inches</t>
        </r>
      </text>
    </comment>
    <comment ref="E1" authorId="0" shapeId="0" xr:uid="{AE3BF572-EE19-4FF4-9CA9-70B1F1A2807D}">
      <text>
        <r>
          <rPr>
            <b/>
            <sz val="9"/>
            <color indexed="81"/>
            <rFont val="Tahoma"/>
            <charset val="1"/>
          </rPr>
          <t>Jaya Pandey:</t>
        </r>
        <r>
          <rPr>
            <sz val="9"/>
            <color indexed="81"/>
            <rFont val="Tahoma"/>
            <charset val="1"/>
          </rPr>
          <t xml:space="preserve">
HorsePower</t>
        </r>
      </text>
    </comment>
    <comment ref="F1" authorId="0" shapeId="0" xr:uid="{BD89BF03-C04E-4A88-AFB5-F470A794EFA0}">
      <text>
        <r>
          <rPr>
            <b/>
            <sz val="9"/>
            <color indexed="81"/>
            <rFont val="Tahoma"/>
            <charset val="1"/>
          </rPr>
          <t>Jaya Pandey:</t>
        </r>
        <r>
          <rPr>
            <sz val="9"/>
            <color indexed="81"/>
            <rFont val="Tahoma"/>
            <charset val="1"/>
          </rPr>
          <t xml:space="preserve">
diveshaft ratio</t>
        </r>
      </text>
    </comment>
    <comment ref="G1" authorId="0" shapeId="0" xr:uid="{B6C1493D-93BC-4C09-87DE-4A7AB0D098A9}">
      <text>
        <r>
          <rPr>
            <b/>
            <sz val="9"/>
            <color indexed="81"/>
            <rFont val="Tahoma"/>
            <charset val="1"/>
          </rPr>
          <t>Jaya Pandey:</t>
        </r>
        <r>
          <rPr>
            <sz val="9"/>
            <color indexed="81"/>
            <rFont val="Tahoma"/>
            <charset val="1"/>
          </rPr>
          <t xml:space="preserve">
1/4 mile time; a measure of acceleration</t>
        </r>
      </text>
    </comment>
    <comment ref="H1" authorId="0" shapeId="0" xr:uid="{01720F1D-B5BC-406A-9888-398623725184}">
      <text>
        <r>
          <rPr>
            <b/>
            <sz val="9"/>
            <color indexed="81"/>
            <rFont val="Tahoma"/>
            <family val="2"/>
          </rPr>
          <t>Jaya Pandey:</t>
        </r>
        <r>
          <rPr>
            <sz val="9"/>
            <color indexed="81"/>
            <rFont val="Tahoma"/>
            <family val="2"/>
          </rPr>
          <t xml:space="preserve">
Quarter miles per sec</t>
        </r>
      </text>
    </comment>
    <comment ref="I1" authorId="0" shapeId="0" xr:uid="{64F424EA-212A-40F5-9F05-76FCA77A83D4}">
      <text>
        <r>
          <rPr>
            <b/>
            <sz val="9"/>
            <color indexed="81"/>
            <rFont val="Tahoma"/>
            <charset val="1"/>
          </rPr>
          <t>Jaya Pandey:</t>
        </r>
        <r>
          <rPr>
            <sz val="9"/>
            <color indexed="81"/>
            <rFont val="Tahoma"/>
            <charset val="1"/>
          </rPr>
          <t xml:space="preserve">
0: V shape engine cars
1: Straight engine cars</t>
        </r>
      </text>
    </comment>
    <comment ref="J1" authorId="0" shapeId="0" xr:uid="{A45A9C4E-D3C0-4BA3-B3F1-F24076B38E59}">
      <text>
        <r>
          <rPr>
            <b/>
            <sz val="9"/>
            <color indexed="81"/>
            <rFont val="Tahoma"/>
            <charset val="1"/>
          </rPr>
          <t>Jaya Pandey:</t>
        </r>
        <r>
          <rPr>
            <sz val="9"/>
            <color indexed="81"/>
            <rFont val="Tahoma"/>
            <charset val="1"/>
          </rPr>
          <t xml:space="preserve">
Transmission; 
0: auto 
1: manual</t>
        </r>
      </text>
    </comment>
    <comment ref="K1" authorId="0" shapeId="0" xr:uid="{242EF8D6-4055-407A-A5A2-57AFCC1CDFF9}">
      <text>
        <r>
          <rPr>
            <b/>
            <sz val="9"/>
            <color indexed="81"/>
            <rFont val="Tahoma"/>
            <charset val="1"/>
          </rPr>
          <t>Jaya Pandey:</t>
        </r>
        <r>
          <rPr>
            <sz val="9"/>
            <color indexed="81"/>
            <rFont val="Tahoma"/>
            <charset val="1"/>
          </rPr>
          <t xml:space="preserve">
No of Gears</t>
        </r>
      </text>
    </comment>
    <comment ref="L1" authorId="0" shapeId="0" xr:uid="{8FAC22A3-209E-4D31-9087-F6A135668490}">
      <text>
        <r>
          <rPr>
            <b/>
            <sz val="9"/>
            <color indexed="81"/>
            <rFont val="Tahoma"/>
            <charset val="1"/>
          </rPr>
          <t>Jaya Pandey:</t>
        </r>
        <r>
          <rPr>
            <sz val="9"/>
            <color indexed="81"/>
            <rFont val="Tahoma"/>
            <charset val="1"/>
          </rPr>
          <t xml:space="preserve">
No of carburetors.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Jaya Pandey</author>
  </authors>
  <commentList>
    <comment ref="B1" authorId="0" shapeId="0" xr:uid="{3C64C9B7-9CF6-474E-8739-F0DAB4586CDA}">
      <text>
        <r>
          <rPr>
            <b/>
            <sz val="9"/>
            <color indexed="81"/>
            <rFont val="Tahoma"/>
            <charset val="1"/>
          </rPr>
          <t>Jaya Pandey:</t>
        </r>
        <r>
          <rPr>
            <sz val="9"/>
            <color indexed="81"/>
            <rFont val="Tahoma"/>
            <charset val="1"/>
          </rPr>
          <t xml:space="preserve">
Miles per Gallon </t>
        </r>
      </text>
    </comment>
    <comment ref="C1" authorId="0" shapeId="0" xr:uid="{75B2F630-7760-4724-8EFC-DC219033ADF3}">
      <text>
        <r>
          <rPr>
            <b/>
            <sz val="9"/>
            <color indexed="81"/>
            <rFont val="Tahoma"/>
            <charset val="1"/>
          </rPr>
          <t>Jaya Pandey:</t>
        </r>
        <r>
          <rPr>
            <sz val="9"/>
            <color indexed="81"/>
            <rFont val="Tahoma"/>
            <charset val="1"/>
          </rPr>
          <t xml:space="preserve">
No. of cylinders </t>
        </r>
      </text>
    </comment>
    <comment ref="D1" authorId="0" shapeId="0" xr:uid="{02839CEC-B20E-4A40-9DAC-D6E8E89C6163}">
      <text>
        <r>
          <rPr>
            <b/>
            <sz val="9"/>
            <color indexed="81"/>
            <rFont val="Tahoma"/>
            <charset val="1"/>
          </rPr>
          <t>Jaya Pandey:</t>
        </r>
        <r>
          <rPr>
            <sz val="9"/>
            <color indexed="81"/>
            <rFont val="Tahoma"/>
            <charset val="1"/>
          </rPr>
          <t xml:space="preserve">
Displacement, in cubic inches</t>
        </r>
      </text>
    </comment>
    <comment ref="E1" authorId="0" shapeId="0" xr:uid="{9A9CA8AB-4AAA-433D-B37B-9222DDD42655}">
      <text>
        <r>
          <rPr>
            <b/>
            <sz val="9"/>
            <color indexed="81"/>
            <rFont val="Tahoma"/>
            <charset val="1"/>
          </rPr>
          <t>Jaya Pandey:</t>
        </r>
        <r>
          <rPr>
            <sz val="9"/>
            <color indexed="81"/>
            <rFont val="Tahoma"/>
            <charset val="1"/>
          </rPr>
          <t xml:space="preserve">
HorsePower</t>
        </r>
      </text>
    </comment>
    <comment ref="F1" authorId="0" shapeId="0" xr:uid="{7BE36761-B2B1-4CFC-9FDF-CBB7818152DE}">
      <text>
        <r>
          <rPr>
            <b/>
            <sz val="9"/>
            <color indexed="81"/>
            <rFont val="Tahoma"/>
            <charset val="1"/>
          </rPr>
          <t>Jaya Pandey:</t>
        </r>
        <r>
          <rPr>
            <sz val="9"/>
            <color indexed="81"/>
            <rFont val="Tahoma"/>
            <charset val="1"/>
          </rPr>
          <t xml:space="preserve">
diveshaft ratio</t>
        </r>
      </text>
    </comment>
    <comment ref="G1" authorId="0" shapeId="0" xr:uid="{1D012F41-E035-4892-96C8-E9E68772C0B7}">
      <text>
        <r>
          <rPr>
            <b/>
            <sz val="9"/>
            <color indexed="81"/>
            <rFont val="Tahoma"/>
            <charset val="1"/>
          </rPr>
          <t>Jaya Pandey:</t>
        </r>
        <r>
          <rPr>
            <sz val="9"/>
            <color indexed="81"/>
            <rFont val="Tahoma"/>
            <charset val="1"/>
          </rPr>
          <t xml:space="preserve">
1/4 mile time; a measure of acceleration</t>
        </r>
      </text>
    </comment>
    <comment ref="H1" authorId="0" shapeId="0" xr:uid="{CFE6FBFB-6229-483B-9421-0691D65C3658}">
      <text>
        <r>
          <rPr>
            <b/>
            <sz val="9"/>
            <color indexed="81"/>
            <rFont val="Tahoma"/>
            <family val="2"/>
          </rPr>
          <t>Jaya Pandey:</t>
        </r>
        <r>
          <rPr>
            <sz val="9"/>
            <color indexed="81"/>
            <rFont val="Tahoma"/>
            <family val="2"/>
          </rPr>
          <t xml:space="preserve">
Quarter miles per sec</t>
        </r>
      </text>
    </comment>
    <comment ref="I1" authorId="0" shapeId="0" xr:uid="{35D77BB2-AD72-4A0A-9E5E-126F98A7C2E9}">
      <text>
        <r>
          <rPr>
            <b/>
            <sz val="9"/>
            <color indexed="81"/>
            <rFont val="Tahoma"/>
            <charset val="1"/>
          </rPr>
          <t>Jaya Pandey:</t>
        </r>
        <r>
          <rPr>
            <sz val="9"/>
            <color indexed="81"/>
            <rFont val="Tahoma"/>
            <charset val="1"/>
          </rPr>
          <t xml:space="preserve">
0: V shape engine cars
1: Straight engine cars</t>
        </r>
      </text>
    </comment>
    <comment ref="J1" authorId="0" shapeId="0" xr:uid="{46EE0C3A-8C24-4A56-8434-98BFD0E58B01}">
      <text>
        <r>
          <rPr>
            <b/>
            <sz val="9"/>
            <color indexed="81"/>
            <rFont val="Tahoma"/>
            <charset val="1"/>
          </rPr>
          <t>Jaya Pandey:</t>
        </r>
        <r>
          <rPr>
            <sz val="9"/>
            <color indexed="81"/>
            <rFont val="Tahoma"/>
            <charset val="1"/>
          </rPr>
          <t xml:space="preserve">
Transmission; 
0: auto 
1: manual</t>
        </r>
      </text>
    </comment>
    <comment ref="K1" authorId="0" shapeId="0" xr:uid="{B193E08B-F098-45F8-A302-10980C74F5BA}">
      <text>
        <r>
          <rPr>
            <b/>
            <sz val="9"/>
            <color indexed="81"/>
            <rFont val="Tahoma"/>
            <charset val="1"/>
          </rPr>
          <t>Jaya Pandey:</t>
        </r>
        <r>
          <rPr>
            <sz val="9"/>
            <color indexed="81"/>
            <rFont val="Tahoma"/>
            <charset val="1"/>
          </rPr>
          <t xml:space="preserve">
No of Gears</t>
        </r>
      </text>
    </comment>
    <comment ref="L1" authorId="0" shapeId="0" xr:uid="{051354F0-5905-42A9-87B4-7391619FDB99}">
      <text>
        <r>
          <rPr>
            <b/>
            <sz val="9"/>
            <color indexed="81"/>
            <rFont val="Tahoma"/>
            <charset val="1"/>
          </rPr>
          <t>Jaya Pandey:</t>
        </r>
        <r>
          <rPr>
            <sz val="9"/>
            <color indexed="81"/>
            <rFont val="Tahoma"/>
            <charset val="1"/>
          </rPr>
          <t xml:space="preserve">
No of carburetors.</t>
        </r>
      </text>
    </comment>
  </commentList>
</comments>
</file>

<file path=xl/sharedStrings.xml><?xml version="1.0" encoding="utf-8"?>
<sst xmlns="http://schemas.openxmlformats.org/spreadsheetml/2006/main" count="393" uniqueCount="93">
  <si>
    <t>mpg</t>
  </si>
  <si>
    <t>cyl</t>
  </si>
  <si>
    <t>disp</t>
  </si>
  <si>
    <t>hp</t>
  </si>
  <si>
    <t>drat</t>
  </si>
  <si>
    <t>qsec</t>
  </si>
  <si>
    <t>vs</t>
  </si>
  <si>
    <t>am</t>
  </si>
  <si>
    <t>gear</t>
  </si>
  <si>
    <t>carb</t>
  </si>
  <si>
    <t>Mazda RX4</t>
  </si>
  <si>
    <t>Mazda RX4 Wag</t>
  </si>
  <si>
    <t>Datsun 710</t>
  </si>
  <si>
    <t>Hornet 4 Drive</t>
  </si>
  <si>
    <t>Hornet Sportabout</t>
  </si>
  <si>
    <t>Valiant</t>
  </si>
  <si>
    <t>Duster 360</t>
  </si>
  <si>
    <t>Merc 240D</t>
  </si>
  <si>
    <t>Merc 230</t>
  </si>
  <si>
    <t>Merc 280</t>
  </si>
  <si>
    <t>Merc 280C</t>
  </si>
  <si>
    <t>Merc 450SE</t>
  </si>
  <si>
    <t>Merc 450SL</t>
  </si>
  <si>
    <t>Merc 450SLC</t>
  </si>
  <si>
    <t>Cadillac Fleetwood</t>
  </si>
  <si>
    <t>Lincoln Continental</t>
  </si>
  <si>
    <t>Chrysler Imperial</t>
  </si>
  <si>
    <t>Fiat 128</t>
  </si>
  <si>
    <t>Honda Civic</t>
  </si>
  <si>
    <t>Toyota Corolla</t>
  </si>
  <si>
    <t>Toyota Corona</t>
  </si>
  <si>
    <t>Dodge Challenger</t>
  </si>
  <si>
    <t>AMC Javelin</t>
  </si>
  <si>
    <t>Camaro Z28</t>
  </si>
  <si>
    <t>Pontiac Firebird</t>
  </si>
  <si>
    <t>Fiat X1-9</t>
  </si>
  <si>
    <t>Porsche 914-2</t>
  </si>
  <si>
    <t>Lotus Europa</t>
  </si>
  <si>
    <t>Ford Pantera L</t>
  </si>
  <si>
    <t>Ferrari Dino</t>
  </si>
  <si>
    <t>Maserati Bora</t>
  </si>
  <si>
    <t>Volvo 142E</t>
  </si>
  <si>
    <t>Muscle cars</t>
  </si>
  <si>
    <t>Row Labels</t>
  </si>
  <si>
    <t>(blank)</t>
  </si>
  <si>
    <t>Grand Total</t>
  </si>
  <si>
    <t>Average of hp</t>
  </si>
  <si>
    <t>Average of disp</t>
  </si>
  <si>
    <t>Average of qsec</t>
  </si>
  <si>
    <t>Average of carb</t>
  </si>
  <si>
    <t>Average of cyl</t>
  </si>
  <si>
    <t>car_name</t>
  </si>
  <si>
    <t>Los Angeles</t>
  </si>
  <si>
    <t>Chicago</t>
  </si>
  <si>
    <t>Houston</t>
  </si>
  <si>
    <t>San Diego</t>
  </si>
  <si>
    <t>Dallas</t>
  </si>
  <si>
    <t>Austin</t>
  </si>
  <si>
    <t>Columbus</t>
  </si>
  <si>
    <t>Seattle</t>
  </si>
  <si>
    <t>Washington</t>
  </si>
  <si>
    <t>City:</t>
  </si>
  <si>
    <t>Wt</t>
  </si>
  <si>
    <t>Task 1</t>
  </si>
  <si>
    <t>What specifications would you suggest Smith look for buying his dream car?</t>
  </si>
  <si>
    <t xml:space="preserve">As Smith is looking forward for the muscle car (Drag racer). Drag races are the short
distance races approx quarter of a mile. Following specification will be recommended
1. Maximum quarter miles per sec 
2. Maximum horse power
3. Minimum Miles per gallon
4. Maximum number of cylinder
5. V Shape Engine
6. Maximum number of carborator
</t>
  </si>
  <si>
    <t>Task 2</t>
  </si>
  <si>
    <t>How would you arrange the data based on those parameters?</t>
  </si>
  <si>
    <t>hp/Wt</t>
  </si>
  <si>
    <t>Average</t>
  </si>
  <si>
    <t xml:space="preserve">As we are looking for the muscle car which are also used for the drag racing .Merc 280C is car with maximum speed (22.9)in the first quarter.
which is appropriate for the drag racing . </t>
  </si>
  <si>
    <t>q/sec^2</t>
  </si>
  <si>
    <t>Task 3</t>
  </si>
  <si>
    <t>Average of hp/Wt</t>
  </si>
  <si>
    <t>Average of q/sec^2</t>
  </si>
  <si>
    <t>How do you think the power &amp; weight of the car would affect acceleration?</t>
  </si>
  <si>
    <t>Straigth Engine</t>
  </si>
  <si>
    <t>V Engine</t>
  </si>
  <si>
    <t>From Above observation we can conclude as the number of carborator increase the aveage of the ratio of horse power with respect to the weight increase which shows the decrease in the average on the acceleration . 
The is some sudden increase acceleration when the number of carborators are 8 (only one condition is available in
the entire data set).</t>
  </si>
  <si>
    <t>Task 4</t>
  </si>
  <si>
    <t>It is well-known fact amongst the auto mobile enthusiast that "V" configuration engines are more powerful than the strainght configuration 
engines.Can you validate this?</t>
  </si>
  <si>
    <t>As we can observe for the above pivot table the average horse power of the "V" configuration engine is greater then the horse power
 of the straight engine configuration .</t>
  </si>
  <si>
    <t>Task 5</t>
  </si>
  <si>
    <t>Smith is only intrested in knowing  about the high performance "V" engine car in his city &amp; he wants to buy one of them?</t>
  </si>
  <si>
    <t>Average of active cars</t>
  </si>
  <si>
    <t>Car Name</t>
  </si>
  <si>
    <t>Quarter miles per second</t>
  </si>
  <si>
    <t>Availability</t>
  </si>
  <si>
    <t>As we can see there are 3 car with "V" engine configuration and available in dalla where smith lives .
Names as  follows:
Pontiac Firebird
AMC Javelin
Lincoln Continental</t>
  </si>
  <si>
    <t>Task 6</t>
  </si>
  <si>
    <t>Smith wants to know about the most readily available muscle car in the city?
Can you recommend one for him with the most horse power?</t>
  </si>
  <si>
    <t>HP</t>
  </si>
  <si>
    <t>As we can see from the above table the Lincoln Continental is the muscle car having 
maximum 215 horse power .which I'll be recommending to smith.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</si>
</sst>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b/>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35">
    <xf numFmtId="0" fontId="0" fillId="0" borderId="0" xfId="0"/>
    <xf numFmtId="0" fontId="0" fillId="0" borderId="10" xfId="0" applyBorder="1" applyAlignment="1">
      <alignment horizontal="center"/>
    </xf>
    <xf numFmtId="0" fontId="18" fillId="0" borderId="0" xfId="42" applyFill="1"/>
    <xf numFmtId="0" fontId="0" fillId="0" borderId="11" xfId="0"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0" fillId="33" borderId="10" xfId="0" applyFill="1" applyBorder="1" applyAlignment="1">
      <alignment horizontal="center"/>
    </xf>
    <xf numFmtId="0" fontId="0" fillId="0" borderId="0" xfId="0" applyAlignment="1">
      <alignment horizontal="center"/>
    </xf>
    <xf numFmtId="0" fontId="23" fillId="34" borderId="0" xfId="42" applyFont="1" applyFill="1" applyAlignment="1">
      <alignment horizontal="center"/>
    </xf>
    <xf numFmtId="0" fontId="16" fillId="34" borderId="10" xfId="0" applyFont="1" applyFill="1" applyBorder="1" applyAlignment="1">
      <alignment horizontal="center"/>
    </xf>
    <xf numFmtId="0" fontId="16" fillId="0" borderId="0" xfId="0" applyFont="1"/>
    <xf numFmtId="0" fontId="23" fillId="34" borderId="10" xfId="42" applyFont="1" applyFill="1" applyBorder="1" applyAlignment="1">
      <alignment horizontal="center"/>
    </xf>
    <xf numFmtId="0" fontId="16" fillId="0" borderId="11" xfId="0" applyFont="1" applyFill="1" applyBorder="1" applyAlignment="1">
      <alignment horizontal="center"/>
    </xf>
    <xf numFmtId="0" fontId="16" fillId="0" borderId="0" xfId="0" applyFont="1" applyAlignment="1">
      <alignment horizontal="left" vertical="center"/>
    </xf>
    <xf numFmtId="0" fontId="0" fillId="0" borderId="0" xfId="0" applyAlignment="1">
      <alignment horizontal="left" vertical="top" wrapText="1"/>
    </xf>
    <xf numFmtId="0" fontId="0" fillId="0" borderId="0" xfId="0" applyAlignment="1">
      <alignment horizontal="left" vertical="top"/>
    </xf>
    <xf numFmtId="0" fontId="0" fillId="0" borderId="0" xfId="0" applyBorder="1" applyAlignment="1">
      <alignment horizontal="center"/>
    </xf>
    <xf numFmtId="0" fontId="0" fillId="33" borderId="0" xfId="0" applyFill="1" applyBorder="1" applyAlignment="1">
      <alignment horizontal="center"/>
    </xf>
    <xf numFmtId="0" fontId="0" fillId="0" borderId="10" xfId="0" applyFill="1" applyBorder="1"/>
    <xf numFmtId="0" fontId="0" fillId="0" borderId="0" xfId="0" applyBorder="1"/>
    <xf numFmtId="0" fontId="16" fillId="0" borderId="0" xfId="0" applyFont="1" applyFill="1" applyBorder="1" applyAlignment="1">
      <alignment horizontal="center"/>
    </xf>
    <xf numFmtId="0" fontId="16" fillId="33" borderId="12" xfId="0" applyFont="1" applyFill="1" applyBorder="1" applyAlignment="1">
      <alignment horizontal="center"/>
    </xf>
    <xf numFmtId="0" fontId="16" fillId="0" borderId="0" xfId="0" applyFont="1" applyAlignment="1">
      <alignment horizontal="left" vertical="top"/>
    </xf>
    <xf numFmtId="0" fontId="16" fillId="0" borderId="0" xfId="0" applyFont="1" applyAlignment="1">
      <alignment horizontal="center"/>
    </xf>
    <xf numFmtId="0" fontId="16" fillId="0" borderId="0" xfId="0" applyFont="1" applyAlignment="1">
      <alignment horizontal="left" vertical="top" wrapText="1"/>
    </xf>
    <xf numFmtId="0" fontId="0" fillId="34" borderId="10" xfId="0" applyFill="1" applyBorder="1" applyAlignment="1">
      <alignment horizontal="center"/>
    </xf>
    <xf numFmtId="0" fontId="16" fillId="0" borderId="10" xfId="0" applyFont="1" applyBorder="1" applyAlignment="1">
      <alignment horizontal="center"/>
    </xf>
    <xf numFmtId="0" fontId="0" fillId="0" borderId="10" xfId="0" applyBorder="1" applyAlignment="1">
      <alignment horizontal="center"/>
    </xf>
    <xf numFmtId="0" fontId="16" fillId="34" borderId="10" xfId="0" applyFont="1" applyFill="1" applyBorder="1" applyAlignment="1">
      <alignment horizontal="center" vertical="center"/>
    </xf>
    <xf numFmtId="0" fontId="16" fillId="34" borderId="10" xfId="0" applyFont="1" applyFill="1"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 Pandey" refreshedDate="44342.714917476849" createdVersion="6" refreshedVersion="6" minRefreshableVersion="3" recordCount="33" xr:uid="{00000000-000A-0000-FFFF-FFFF01000000}">
  <cacheSource type="worksheet">
    <worksheetSource ref="A1:L34" sheet="1980Challenge"/>
  </cacheSource>
  <cacheFields count="14">
    <cacheField name="Muscle cars" numFmtId="0">
      <sharedItems containsBlank="1" count="33">
        <s v="Maserati Bora"/>
        <s v="Ford Pantera L"/>
        <s v="Lotus Europa"/>
        <s v="Duster 360"/>
        <s v="Camaro Z28"/>
        <s v="Ferrari Dino"/>
        <s v="Hornet Sportabout"/>
        <s v="Merc 450SL"/>
        <s v="Merc 450SLC"/>
        <s v="Pontiac Firebird"/>
        <s v="Merc 450SE"/>
        <s v="AMC Javelin"/>
        <s v="Chrysler Imperial"/>
        <s v="Dodge Challenger"/>
        <s v="Porsche 914-2"/>
        <s v="Mazda RX4"/>
        <s v="Datsun 710"/>
        <s v="Lincoln Continental"/>
        <s v="Toyota Corona"/>
        <s v="Volvo 142E"/>
        <s v="Cadillac Fleetwood"/>
        <s v="Mazda RX4 Wag"/>
        <s v="Merc 280C"/>
        <s v="Merc 280"/>
        <s v="Toyota Corolla"/>
        <s v="Hornet 4 Drive"/>
        <s v="Fiat X1-9"/>
        <s v="Honda Civic"/>
        <s v="Valiant"/>
        <s v="Merc 230"/>
        <s v="Fiat 128"/>
        <s v="Merc 240D"/>
        <m/>
      </sharedItems>
    </cacheField>
    <cacheField name="mpg" numFmtId="0">
      <sharedItems containsString="0" containsBlank="1" containsNumber="1" minValue="10.4" maxValue="301"/>
    </cacheField>
    <cacheField name="cyl" numFmtId="0">
      <sharedItems containsSemiMixedTypes="0" containsString="0" containsNumber="1" minValue="4" maxValue="8"/>
    </cacheField>
    <cacheField name="disp" numFmtId="0">
      <sharedItems containsString="0" containsBlank="1" containsNumber="1" minValue="71.099999999999994" maxValue="472"/>
    </cacheField>
    <cacheField name="hp" numFmtId="0">
      <sharedItems containsString="0" containsBlank="1" containsNumber="1" containsInteger="1" minValue="52" maxValue="335" count="23">
        <n v="335"/>
        <n v="264"/>
        <n v="113"/>
        <n v="245"/>
        <n v="175"/>
        <n v="180"/>
        <n v="150"/>
        <n v="230"/>
        <n v="91"/>
        <n v="110"/>
        <n v="93"/>
        <n v="215"/>
        <n v="97"/>
        <n v="109"/>
        <n v="205"/>
        <n v="123"/>
        <n v="65"/>
        <n v="66"/>
        <n v="52"/>
        <n v="105"/>
        <n v="95"/>
        <n v="62"/>
        <m/>
      </sharedItems>
    </cacheField>
    <cacheField name="drat" numFmtId="0">
      <sharedItems containsString="0" containsBlank="1" containsNumber="1" minValue="2.76" maxValue="4.93"/>
    </cacheField>
    <cacheField name="wt" numFmtId="0">
      <sharedItems containsString="0" containsBlank="1" containsNumber="1" minValue="1.5129999999999999" maxValue="5.4240000000000004"/>
    </cacheField>
    <cacheField name="qsec" numFmtId="0">
      <sharedItems containsString="0" containsBlank="1" containsNumber="1" minValue="14.5" maxValue="22.9"/>
    </cacheField>
    <cacheField name="vs" numFmtId="0">
      <sharedItems containsString="0" containsBlank="1" containsNumber="1" containsInteger="1" minValue="0" maxValue="1" count="3">
        <n v="0"/>
        <n v="1"/>
        <m/>
      </sharedItems>
    </cacheField>
    <cacheField name="am" numFmtId="0">
      <sharedItems containsString="0" containsBlank="1" containsNumber="1" containsInteger="1" minValue="0" maxValue="1"/>
    </cacheField>
    <cacheField name="gear" numFmtId="0">
      <sharedItems containsString="0" containsBlank="1" containsNumber="1" containsInteger="1" minValue="3" maxValue="5"/>
    </cacheField>
    <cacheField name="carb" numFmtId="0">
      <sharedItems containsString="0" containsBlank="1" containsNumber="1" containsInteger="1" minValue="1" maxValue="8"/>
    </cacheField>
    <cacheField name="mpg to Hp ratio" numFmtId="0">
      <sharedItems containsString="0" containsBlank="1" containsNumber="1" minValue="4.4776119000000003E-2" maxValue="0.58461538499999999"/>
    </cacheField>
    <cacheField name="Kms" numFmtId="0">
      <sharedItems containsString="0" containsBlank="1" containsNumber="1" minValue="16.64" maxValue="54.2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negi" refreshedDate="44572.907789930556" createdVersion="7" refreshedVersion="7" minRefreshableVersion="3" recordCount="18" xr:uid="{3124C58C-681B-4075-9A64-8B84EA887F28}">
  <cacheSource type="worksheet">
    <worksheetSource ref="A35:N53" sheet="Task 3"/>
  </cacheSource>
  <cacheFields count="14">
    <cacheField name="Muscle cars" numFmtId="0">
      <sharedItems/>
    </cacheField>
    <cacheField name="mpg" numFmtId="0">
      <sharedItems containsSemiMixedTypes="0" containsString="0" containsNumber="1" minValue="10.4" maxValue="30.1"/>
    </cacheField>
    <cacheField name="cyl" numFmtId="0">
      <sharedItems containsSemiMixedTypes="0" containsString="0" containsNumber="1" containsInteger="1" minValue="4" maxValue="8"/>
    </cacheField>
    <cacheField name="disp" numFmtId="0">
      <sharedItems containsSemiMixedTypes="0" containsString="0" containsNumber="1" minValue="120.3" maxValue="472"/>
    </cacheField>
    <cacheField name="hp" numFmtId="0">
      <sharedItems containsSemiMixedTypes="0" containsString="0" containsNumber="1" containsInteger="1" minValue="91" maxValue="335"/>
    </cacheField>
    <cacheField name="drat" numFmtId="0">
      <sharedItems containsSemiMixedTypes="0" containsString="0" containsNumber="1" minValue="2.76" maxValue="4.43"/>
    </cacheField>
    <cacheField name="Wt" numFmtId="0">
      <sharedItems containsSemiMixedTypes="0" containsString="0" containsNumber="1" minValue="2140" maxValue="5424"/>
    </cacheField>
    <cacheField name="qsec" numFmtId="0">
      <sharedItems containsSemiMixedTypes="0" containsString="0" containsNumber="1" minValue="14.5" maxValue="20.010000000000002"/>
    </cacheField>
    <cacheField name="vs" numFmtId="0">
      <sharedItems containsSemiMixedTypes="0" containsString="0" containsNumber="1" containsInteger="1" minValue="0" maxValue="0"/>
    </cacheField>
    <cacheField name="am" numFmtId="0">
      <sharedItems containsSemiMixedTypes="0" containsString="0" containsNumber="1" containsInteger="1" minValue="0" maxValue="1"/>
    </cacheField>
    <cacheField name="gear" numFmtId="0">
      <sharedItems containsSemiMixedTypes="0" containsString="0" containsNumber="1" containsInteger="1" minValue="3" maxValue="5"/>
    </cacheField>
    <cacheField name="carb" numFmtId="0">
      <sharedItems containsSemiMixedTypes="0" containsString="0" containsNumber="1" containsInteger="1" minValue="2" maxValue="8" count="5">
        <n v="2"/>
        <n v="3"/>
        <n v="4"/>
        <n v="8"/>
        <n v="6"/>
      </sharedItems>
    </cacheField>
    <cacheField name="hp/Wt" numFmtId="0">
      <sharedItems containsSemiMixedTypes="0" containsString="0" containsNumber="1" minValue="3.826086956521739E-2" maxValue="9.3837535014005602E-2"/>
    </cacheField>
    <cacheField name="q/sec^2" numFmtId="0">
      <sharedItems containsSemiMixedTypes="0" containsString="0" containsNumber="1" minValue="0.24166666666666667" maxValue="0.3335000000000000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negi" refreshedDate="44572.909239236113" createdVersion="7" refreshedVersion="7" minRefreshableVersion="3" recordCount="14" xr:uid="{76E96A22-E4B3-4329-9857-AD11249E0A68}">
  <cacheSource type="worksheet">
    <worksheetSource ref="A55:N69" sheet="Task 3"/>
  </cacheSource>
  <cacheFields count="14">
    <cacheField name="Muscle cars" numFmtId="0">
      <sharedItems/>
    </cacheField>
    <cacheField name="mpg" numFmtId="0">
      <sharedItems containsSemiMixedTypes="0" containsString="0" containsNumber="1" minValue="17.8" maxValue="33.9"/>
    </cacheField>
    <cacheField name="cyl" numFmtId="0">
      <sharedItems containsSemiMixedTypes="0" containsString="0" containsNumber="1" containsInteger="1" minValue="4" maxValue="6"/>
    </cacheField>
    <cacheField name="disp" numFmtId="0">
      <sharedItems containsSemiMixedTypes="0" containsString="0" containsNumber="1" minValue="71.099999999999994" maxValue="258"/>
    </cacheField>
    <cacheField name="hp" numFmtId="0">
      <sharedItems containsSemiMixedTypes="0" containsString="0" containsNumber="1" containsInteger="1" minValue="52" maxValue="123"/>
    </cacheField>
    <cacheField name="drat" numFmtId="0">
      <sharedItems containsSemiMixedTypes="0" containsString="0" containsNumber="1" minValue="2.76" maxValue="4.93"/>
    </cacheField>
    <cacheField name="Wt" numFmtId="0">
      <sharedItems containsSemiMixedTypes="0" containsString="0" containsNumber="1" containsInteger="1" minValue="1513" maxValue="3460"/>
    </cacheField>
    <cacheField name="qsec" numFmtId="0">
      <sharedItems containsSemiMixedTypes="0" containsString="0" containsNumber="1" minValue="15.5" maxValue="22.9"/>
    </cacheField>
    <cacheField name="vs" numFmtId="0">
      <sharedItems containsSemiMixedTypes="0" containsString="0" containsNumber="1" containsInteger="1" minValue="1" maxValue="1"/>
    </cacheField>
    <cacheField name="am" numFmtId="0">
      <sharedItems containsSemiMixedTypes="0" containsString="0" containsNumber="1" containsInteger="1" minValue="0" maxValue="1"/>
    </cacheField>
    <cacheField name="gear" numFmtId="0">
      <sharedItems containsSemiMixedTypes="0" containsString="0" containsNumber="1" containsInteger="1" minValue="3" maxValue="5"/>
    </cacheField>
    <cacheField name="carb" numFmtId="0">
      <sharedItems containsSemiMixedTypes="0" containsString="0" containsNumber="1" containsInteger="1" minValue="1" maxValue="4" count="3">
        <n v="4"/>
        <n v="1"/>
        <n v="2"/>
      </sharedItems>
    </cacheField>
    <cacheField name="hp/Wt" numFmtId="0">
      <sharedItems containsSemiMixedTypes="0" containsString="0" containsNumber="1" minValue="1.9435736677115987E-2" maxValue="7.4686054196959686E-2"/>
    </cacheField>
    <cacheField name="q/sec^2" numFmtId="0">
      <sharedItems containsSemiMixedTypes="0" containsString="0" containsNumber="1" minValue="0.25833333333333336" maxValue="0.3816666666666666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negi" refreshedDate="44572.928962152779" createdVersion="7" refreshedVersion="7" minRefreshableVersion="3" recordCount="32" xr:uid="{BC8BC432-9C6B-47F9-A9EE-BCCA7F616073}">
  <cacheSource type="worksheet">
    <worksheetSource ref="A1:N33" sheet="Task 4"/>
  </cacheSource>
  <cacheFields count="14">
    <cacheField name="Muscle cars" numFmtId="0">
      <sharedItems/>
    </cacheField>
    <cacheField name="mpg" numFmtId="0">
      <sharedItems containsSemiMixedTypes="0" containsString="0" containsNumber="1" minValue="10.4" maxValue="33.9"/>
    </cacheField>
    <cacheField name="cyl" numFmtId="0">
      <sharedItems containsSemiMixedTypes="0" containsString="0" containsNumber="1" containsInteger="1" minValue="4" maxValue="8"/>
    </cacheField>
    <cacheField name="disp" numFmtId="0">
      <sharedItems containsSemiMixedTypes="0" containsString="0" containsNumber="1" minValue="71.099999999999994" maxValue="472"/>
    </cacheField>
    <cacheField name="hp" numFmtId="0">
      <sharedItems containsSemiMixedTypes="0" containsString="0" containsNumber="1" containsInteger="1" minValue="52" maxValue="335"/>
    </cacheField>
    <cacheField name="drat" numFmtId="0">
      <sharedItems containsSemiMixedTypes="0" containsString="0" containsNumber="1" minValue="2.76" maxValue="4.93"/>
    </cacheField>
    <cacheField name="Wt" numFmtId="0">
      <sharedItems containsSemiMixedTypes="0" containsString="0" containsNumber="1" minValue="1513" maxValue="5424"/>
    </cacheField>
    <cacheField name="qsec" numFmtId="0">
      <sharedItems containsSemiMixedTypes="0" containsString="0" containsNumber="1" minValue="14.5" maxValue="22.9"/>
    </cacheField>
    <cacheField name="vs" numFmtId="0">
      <sharedItems containsSemiMixedTypes="0" containsString="0" containsNumber="1" containsInteger="1" minValue="0" maxValue="1" count="2">
        <n v="0"/>
        <n v="1"/>
      </sharedItems>
    </cacheField>
    <cacheField name="am" numFmtId="0">
      <sharedItems containsSemiMixedTypes="0" containsString="0" containsNumber="1" containsInteger="1" minValue="0" maxValue="1"/>
    </cacheField>
    <cacheField name="gear" numFmtId="0">
      <sharedItems containsSemiMixedTypes="0" containsString="0" containsNumber="1" containsInteger="1" minValue="3" maxValue="5"/>
    </cacheField>
    <cacheField name="carb" numFmtId="0">
      <sharedItems containsSemiMixedTypes="0" containsString="0" containsNumber="1" containsInteger="1" minValue="1" maxValue="8"/>
    </cacheField>
    <cacheField name="hp/Wt" numFmtId="0">
      <sharedItems containsSemiMixedTypes="0" containsString="0" containsNumber="1" minValue="1.9435736677115987E-2" maxValue="9.3837535014005602E-2"/>
    </cacheField>
    <cacheField name="q/sec^2" numFmtId="0">
      <sharedItems containsSemiMixedTypes="0" containsString="0" containsNumber="1" minValue="0.24166666666666667" maxValue="0.3816666666666666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
  <r>
    <x v="0"/>
    <n v="301"/>
    <n v="8"/>
    <n v="301"/>
    <x v="0"/>
    <n v="3.54"/>
    <n v="3.57"/>
    <n v="14.6"/>
    <x v="0"/>
    <n v="1"/>
    <n v="5"/>
    <n v="8"/>
    <n v="4.4776119000000003E-2"/>
    <n v="24"/>
  </r>
  <r>
    <x v="1"/>
    <n v="15.8"/>
    <n v="8"/>
    <n v="351"/>
    <x v="1"/>
    <n v="4.22"/>
    <n v="3.17"/>
    <n v="14.5"/>
    <x v="0"/>
    <n v="1"/>
    <n v="5"/>
    <n v="4"/>
    <n v="5.9848485E-2"/>
    <n v="25.28"/>
  </r>
  <r>
    <x v="2"/>
    <n v="30.4"/>
    <n v="4"/>
    <n v="95.1"/>
    <x v="2"/>
    <n v="3.77"/>
    <n v="1.5129999999999999"/>
    <n v="16.899999999999999"/>
    <x v="1"/>
    <n v="1"/>
    <n v="5"/>
    <n v="2"/>
    <n v="0.269026549"/>
    <n v="48.64"/>
  </r>
  <r>
    <x v="3"/>
    <n v="14.3"/>
    <n v="8"/>
    <n v="360"/>
    <x v="3"/>
    <n v="3.21"/>
    <n v="3.57"/>
    <n v="15.84"/>
    <x v="0"/>
    <n v="0"/>
    <n v="3"/>
    <n v="4"/>
    <n v="5.8367347E-2"/>
    <n v="22.88"/>
  </r>
  <r>
    <x v="4"/>
    <n v="13.3"/>
    <n v="8"/>
    <n v="350"/>
    <x v="3"/>
    <n v="3.73"/>
    <n v="3.84"/>
    <n v="15.41"/>
    <x v="0"/>
    <n v="0"/>
    <n v="3"/>
    <n v="4"/>
    <n v="5.4285713999999999E-2"/>
    <n v="21.28"/>
  </r>
  <r>
    <x v="5"/>
    <n v="19.7"/>
    <n v="6"/>
    <n v="145"/>
    <x v="4"/>
    <n v="3.62"/>
    <n v="2.77"/>
    <n v="15.5"/>
    <x v="0"/>
    <n v="1"/>
    <n v="5"/>
    <n v="6"/>
    <n v="0.112571429"/>
    <n v="31.52"/>
  </r>
  <r>
    <x v="6"/>
    <n v="18.7"/>
    <n v="8"/>
    <n v="360"/>
    <x v="4"/>
    <n v="3.15"/>
    <n v="3.44"/>
    <n v="17.02"/>
    <x v="0"/>
    <n v="0"/>
    <n v="3"/>
    <n v="2"/>
    <n v="0.106857143"/>
    <n v="29.92"/>
  </r>
  <r>
    <x v="7"/>
    <n v="17.3"/>
    <n v="8"/>
    <n v="275.8"/>
    <x v="5"/>
    <n v="3.07"/>
    <n v="3.73"/>
    <n v="17.600000000000001"/>
    <x v="0"/>
    <n v="0"/>
    <n v="3"/>
    <n v="3"/>
    <n v="9.6111110999999999E-2"/>
    <n v="27.68"/>
  </r>
  <r>
    <x v="8"/>
    <n v="15.2"/>
    <n v="8"/>
    <n v="275.8"/>
    <x v="5"/>
    <n v="3.07"/>
    <n v="3.78"/>
    <n v="18"/>
    <x v="0"/>
    <n v="0"/>
    <n v="3"/>
    <n v="3"/>
    <n v="8.4444443999999994E-2"/>
    <n v="24.32"/>
  </r>
  <r>
    <x v="9"/>
    <n v="19.2"/>
    <n v="8"/>
    <n v="400"/>
    <x v="4"/>
    <n v="3.08"/>
    <n v="3.8450000000000002"/>
    <n v="17.05"/>
    <x v="0"/>
    <n v="0"/>
    <n v="3"/>
    <n v="2"/>
    <n v="0.10971428599999999"/>
    <n v="30.72"/>
  </r>
  <r>
    <x v="10"/>
    <n v="16.399999999999999"/>
    <n v="8"/>
    <n v="275.8"/>
    <x v="5"/>
    <n v="3.07"/>
    <n v="4.07"/>
    <n v="17.399999999999999"/>
    <x v="0"/>
    <n v="0"/>
    <n v="3"/>
    <n v="3"/>
    <n v="9.1111110999999995E-2"/>
    <n v="26.24"/>
  </r>
  <r>
    <x v="11"/>
    <n v="15.2"/>
    <n v="8"/>
    <n v="304"/>
    <x v="6"/>
    <n v="3.15"/>
    <n v="3.4350000000000001"/>
    <n v="17.3"/>
    <x v="0"/>
    <n v="0"/>
    <n v="3"/>
    <n v="2"/>
    <n v="0.101333333"/>
    <n v="24.32"/>
  </r>
  <r>
    <x v="12"/>
    <n v="14.7"/>
    <n v="8"/>
    <n v="440"/>
    <x v="7"/>
    <n v="3.23"/>
    <n v="5.3449999999999998"/>
    <n v="17.420000000000002"/>
    <x v="0"/>
    <n v="0"/>
    <n v="3"/>
    <n v="4"/>
    <n v="6.3913043000000003E-2"/>
    <n v="23.52"/>
  </r>
  <r>
    <x v="13"/>
    <n v="15.5"/>
    <n v="8"/>
    <n v="318"/>
    <x v="6"/>
    <n v="2.76"/>
    <n v="3.52"/>
    <n v="16.87"/>
    <x v="0"/>
    <n v="0"/>
    <n v="3"/>
    <n v="2"/>
    <n v="0.103333333"/>
    <n v="24.8"/>
  </r>
  <r>
    <x v="14"/>
    <n v="26"/>
    <n v="4"/>
    <n v="120.3"/>
    <x v="8"/>
    <n v="4.43"/>
    <n v="2.14"/>
    <n v="16.7"/>
    <x v="0"/>
    <n v="1"/>
    <n v="5"/>
    <n v="2"/>
    <n v="0.28571428599999998"/>
    <n v="41.6"/>
  </r>
  <r>
    <x v="15"/>
    <n v="21"/>
    <n v="6"/>
    <n v="160"/>
    <x v="9"/>
    <n v="3.9"/>
    <n v="2.62"/>
    <n v="16.46"/>
    <x v="0"/>
    <n v="1"/>
    <n v="4"/>
    <n v="4"/>
    <n v="0.190909091"/>
    <n v="33.6"/>
  </r>
  <r>
    <x v="16"/>
    <n v="22.8"/>
    <n v="4"/>
    <n v="108"/>
    <x v="10"/>
    <n v="3.85"/>
    <n v="2.3199999999999998"/>
    <n v="18.61"/>
    <x v="1"/>
    <n v="1"/>
    <n v="4"/>
    <n v="1"/>
    <n v="0.24516129"/>
    <n v="36.479999999999997"/>
  </r>
  <r>
    <x v="17"/>
    <n v="10.4"/>
    <n v="8"/>
    <n v="460"/>
    <x v="11"/>
    <n v="3"/>
    <n v="5.4240000000000004"/>
    <n v="17.82"/>
    <x v="0"/>
    <n v="0"/>
    <n v="3"/>
    <n v="4"/>
    <n v="4.8372092999999998E-2"/>
    <n v="16.64"/>
  </r>
  <r>
    <x v="18"/>
    <n v="21.5"/>
    <n v="4"/>
    <n v="120.1"/>
    <x v="12"/>
    <n v="3.7"/>
    <n v="2.4649999999999999"/>
    <n v="20.010000000000002"/>
    <x v="1"/>
    <n v="0"/>
    <n v="3"/>
    <n v="1"/>
    <n v="0.22164948500000001"/>
    <n v="34.4"/>
  </r>
  <r>
    <x v="19"/>
    <n v="21.4"/>
    <n v="4"/>
    <n v="121"/>
    <x v="13"/>
    <n v="4.1100000000000003"/>
    <n v="2.78"/>
    <n v="18.600000000000001"/>
    <x v="1"/>
    <n v="1"/>
    <n v="4"/>
    <n v="2"/>
    <n v="0.196330275"/>
    <n v="34.24"/>
  </r>
  <r>
    <x v="20"/>
    <n v="10.4"/>
    <n v="8"/>
    <n v="472"/>
    <x v="14"/>
    <n v="2.93"/>
    <n v="5.25"/>
    <n v="17.98"/>
    <x v="0"/>
    <n v="0"/>
    <n v="3"/>
    <n v="4"/>
    <n v="5.0731707000000001E-2"/>
    <n v="16.64"/>
  </r>
  <r>
    <x v="21"/>
    <n v="21"/>
    <n v="6"/>
    <n v="160"/>
    <x v="9"/>
    <n v="3.9"/>
    <n v="2.875"/>
    <n v="17.02"/>
    <x v="0"/>
    <n v="1"/>
    <n v="4"/>
    <n v="4"/>
    <n v="0.190909091"/>
    <n v="33.6"/>
  </r>
  <r>
    <x v="22"/>
    <n v="17.8"/>
    <n v="6"/>
    <n v="167.6"/>
    <x v="15"/>
    <n v="3.92"/>
    <n v="3.44"/>
    <n v="18.899999999999999"/>
    <x v="1"/>
    <n v="0"/>
    <n v="4"/>
    <n v="4"/>
    <n v="0.144715447"/>
    <n v="28.48"/>
  </r>
  <r>
    <x v="23"/>
    <n v="19.2"/>
    <n v="6"/>
    <n v="167.6"/>
    <x v="15"/>
    <n v="3.92"/>
    <n v="3.44"/>
    <n v="18.3"/>
    <x v="1"/>
    <n v="0"/>
    <n v="4"/>
    <n v="4"/>
    <n v="0.156097561"/>
    <n v="30.72"/>
  </r>
  <r>
    <x v="24"/>
    <n v="33.9"/>
    <n v="4"/>
    <n v="71.099999999999994"/>
    <x v="16"/>
    <n v="4.22"/>
    <n v="1.835"/>
    <n v="19.899999999999999"/>
    <x v="1"/>
    <n v="1"/>
    <n v="4"/>
    <n v="1"/>
    <n v="0.52153846199999998"/>
    <n v="54.24"/>
  </r>
  <r>
    <x v="25"/>
    <n v="21.4"/>
    <n v="6"/>
    <n v="258"/>
    <x v="9"/>
    <n v="3.08"/>
    <n v="3.2149999999999999"/>
    <n v="19.440000000000001"/>
    <x v="1"/>
    <n v="0"/>
    <n v="3"/>
    <n v="1"/>
    <n v="0.19454545500000001"/>
    <n v="34.24"/>
  </r>
  <r>
    <x v="26"/>
    <n v="27.3"/>
    <n v="4"/>
    <n v="79"/>
    <x v="17"/>
    <n v="4.08"/>
    <n v="1.9350000000000001"/>
    <n v="18.899999999999999"/>
    <x v="1"/>
    <n v="1"/>
    <n v="4"/>
    <n v="1"/>
    <n v="0.41363636399999998"/>
    <n v="43.68"/>
  </r>
  <r>
    <x v="27"/>
    <n v="30.4"/>
    <n v="4"/>
    <n v="75.7"/>
    <x v="18"/>
    <n v="4.93"/>
    <n v="1.615"/>
    <n v="18.52"/>
    <x v="1"/>
    <n v="1"/>
    <n v="4"/>
    <n v="2"/>
    <n v="0.58461538499999999"/>
    <n v="48.64"/>
  </r>
  <r>
    <x v="28"/>
    <n v="18.100000000000001"/>
    <n v="6"/>
    <n v="225"/>
    <x v="19"/>
    <n v="2.76"/>
    <n v="3.46"/>
    <n v="20.22"/>
    <x v="1"/>
    <n v="0"/>
    <n v="3"/>
    <n v="1"/>
    <n v="0.172380952"/>
    <n v="28.96"/>
  </r>
  <r>
    <x v="29"/>
    <n v="22.8"/>
    <n v="4"/>
    <n v="140.80000000000001"/>
    <x v="20"/>
    <n v="3.92"/>
    <n v="3.15"/>
    <n v="22.9"/>
    <x v="1"/>
    <n v="0"/>
    <n v="4"/>
    <n v="2"/>
    <n v="0.24"/>
    <n v="36.479999999999997"/>
  </r>
  <r>
    <x v="30"/>
    <n v="32.4"/>
    <n v="4"/>
    <n v="78.7"/>
    <x v="17"/>
    <n v="4.08"/>
    <n v="2.2000000000000002"/>
    <n v="19.47"/>
    <x v="1"/>
    <n v="1"/>
    <n v="4"/>
    <n v="1"/>
    <n v="0.49090909100000002"/>
    <n v="51.84"/>
  </r>
  <r>
    <x v="31"/>
    <n v="24.4"/>
    <n v="4"/>
    <n v="146.69999999999999"/>
    <x v="21"/>
    <n v="3.69"/>
    <n v="3.19"/>
    <n v="20"/>
    <x v="1"/>
    <n v="0"/>
    <n v="4"/>
    <n v="2"/>
    <n v="0.393548387"/>
    <n v="39.04"/>
  </r>
  <r>
    <x v="32"/>
    <m/>
    <n v="6.1875"/>
    <m/>
    <x v="22"/>
    <m/>
    <m/>
    <m/>
    <x v="2"/>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s v="Pontiac Firebird"/>
    <n v="19.2"/>
    <n v="8"/>
    <n v="400"/>
    <n v="175"/>
    <n v="3.08"/>
    <n v="3845"/>
    <n v="20.010000000000002"/>
    <n v="0"/>
    <n v="0"/>
    <n v="3"/>
    <x v="0"/>
    <n v="4.5513654096228866E-2"/>
    <n v="0.33350000000000002"/>
  </r>
  <r>
    <s v="Merc 450SE"/>
    <n v="16.399999999999999"/>
    <n v="8"/>
    <n v="275.8"/>
    <n v="180"/>
    <n v="3.07"/>
    <n v="4070.0000000000005"/>
    <n v="19.899999999999999"/>
    <n v="0"/>
    <n v="0"/>
    <n v="3"/>
    <x v="1"/>
    <n v="4.4226044226044224E-2"/>
    <n v="0.33166666666666667"/>
  </r>
  <r>
    <s v="Dodge Challenger"/>
    <n v="15.5"/>
    <n v="8"/>
    <n v="318"/>
    <n v="150"/>
    <n v="2.76"/>
    <n v="3520"/>
    <n v="19.47"/>
    <n v="0"/>
    <n v="0"/>
    <n v="3"/>
    <x v="0"/>
    <n v="4.261363636363636E-2"/>
    <n v="0.32449999999999996"/>
  </r>
  <r>
    <s v="Hornet Sportabout"/>
    <n v="18.7"/>
    <n v="8"/>
    <n v="360"/>
    <n v="175"/>
    <n v="3.15"/>
    <n v="3440"/>
    <n v="18.899999999999999"/>
    <n v="0"/>
    <n v="0"/>
    <n v="3"/>
    <x v="0"/>
    <n v="5.0872093023255814E-2"/>
    <n v="0.315"/>
  </r>
  <r>
    <s v="Mazda RX4 Wag"/>
    <n v="21"/>
    <n v="6"/>
    <n v="160"/>
    <n v="110"/>
    <n v="3.9"/>
    <n v="2875"/>
    <n v="18.899999999999999"/>
    <n v="0"/>
    <n v="1"/>
    <n v="4"/>
    <x v="2"/>
    <n v="3.826086956521739E-2"/>
    <n v="0.315"/>
  </r>
  <r>
    <s v="Maserati Bora"/>
    <n v="30.1"/>
    <n v="8"/>
    <n v="301"/>
    <n v="335"/>
    <n v="3.54"/>
    <n v="3570"/>
    <n v="18.600000000000001"/>
    <n v="0"/>
    <n v="1"/>
    <n v="5"/>
    <x v="3"/>
    <n v="9.3837535014005602E-2"/>
    <n v="0.31"/>
  </r>
  <r>
    <s v="AMC Javelin"/>
    <n v="15.2"/>
    <n v="8"/>
    <n v="304"/>
    <n v="150"/>
    <n v="3.15"/>
    <n v="3435"/>
    <n v="18.52"/>
    <n v="0"/>
    <n v="0"/>
    <n v="3"/>
    <x v="0"/>
    <n v="4.3668122270742356E-2"/>
    <n v="0.30866666666666664"/>
  </r>
  <r>
    <s v="Lincoln Continental"/>
    <n v="10.4"/>
    <n v="8"/>
    <n v="460"/>
    <n v="215"/>
    <n v="3"/>
    <n v="5424"/>
    <n v="18"/>
    <n v="0"/>
    <n v="0"/>
    <n v="3"/>
    <x v="2"/>
    <n v="3.9638643067846605E-2"/>
    <n v="0.3"/>
  </r>
  <r>
    <s v="Mazda RX4"/>
    <n v="21"/>
    <n v="6"/>
    <n v="160"/>
    <n v="110"/>
    <n v="3.9"/>
    <n v="2620"/>
    <n v="17.82"/>
    <n v="0"/>
    <n v="1"/>
    <n v="4"/>
    <x v="2"/>
    <n v="4.1984732824427481E-2"/>
    <n v="0.29699999999999999"/>
  </r>
  <r>
    <s v="Porsche 914-2"/>
    <n v="26"/>
    <n v="4"/>
    <n v="120.3"/>
    <n v="91"/>
    <n v="4.43"/>
    <n v="2140"/>
    <n v="17.420000000000002"/>
    <n v="0"/>
    <n v="1"/>
    <n v="5"/>
    <x v="0"/>
    <n v="4.2523364485981312E-2"/>
    <n v="0.29033333333333339"/>
  </r>
  <r>
    <s v="Merc 450SLC"/>
    <n v="15.2"/>
    <n v="8"/>
    <n v="275.8"/>
    <n v="180"/>
    <n v="3.07"/>
    <n v="3780"/>
    <n v="17.3"/>
    <n v="0"/>
    <n v="0"/>
    <n v="3"/>
    <x v="1"/>
    <n v="4.7619047619047616E-2"/>
    <n v="0.28833333333333333"/>
  </r>
  <r>
    <s v="Chrysler Imperial"/>
    <n v="14.7"/>
    <n v="8"/>
    <n v="440"/>
    <n v="270"/>
    <n v="3.23"/>
    <n v="5345"/>
    <n v="17.05"/>
    <n v="0"/>
    <n v="0"/>
    <n v="3"/>
    <x v="2"/>
    <n v="5.0514499532273154E-2"/>
    <n v="0.28416666666666668"/>
  </r>
  <r>
    <s v="Camaro Z28"/>
    <n v="13.3"/>
    <n v="8"/>
    <n v="350"/>
    <n v="245"/>
    <n v="3.73"/>
    <n v="3840"/>
    <n v="16.899999999999999"/>
    <n v="0"/>
    <n v="0"/>
    <n v="3"/>
    <x v="2"/>
    <n v="6.3802083333333329E-2"/>
    <n v="0.28166666666666662"/>
  </r>
  <r>
    <s v="Cadillac Fleetwood"/>
    <n v="10.4"/>
    <n v="8"/>
    <n v="472"/>
    <n v="230"/>
    <n v="2.93"/>
    <n v="5000"/>
    <n v="16.87"/>
    <n v="0"/>
    <n v="0"/>
    <n v="3"/>
    <x v="2"/>
    <n v="4.5999999999999999E-2"/>
    <n v="0.28116666666666668"/>
  </r>
  <r>
    <s v="Ferrari Dino"/>
    <n v="19.7"/>
    <n v="6"/>
    <n v="145"/>
    <n v="175"/>
    <n v="3.62"/>
    <n v="2770"/>
    <n v="16.7"/>
    <n v="0"/>
    <n v="1"/>
    <n v="5"/>
    <x v="4"/>
    <n v="6.3176895306859202E-2"/>
    <n v="0.27833333333333332"/>
  </r>
  <r>
    <s v="Merc 450SL"/>
    <n v="17.3"/>
    <n v="8"/>
    <n v="275.8"/>
    <n v="180"/>
    <n v="3.07"/>
    <n v="3730"/>
    <n v="15.41"/>
    <n v="0"/>
    <n v="0"/>
    <n v="3"/>
    <x v="1"/>
    <n v="4.8257372654155493E-2"/>
    <n v="0.25683333333333336"/>
  </r>
  <r>
    <s v="Ford Pantera L"/>
    <n v="15.8"/>
    <n v="8"/>
    <n v="351"/>
    <n v="264"/>
    <n v="4.22"/>
    <n v="3170"/>
    <n v="14.6"/>
    <n v="0"/>
    <n v="1"/>
    <n v="5"/>
    <x v="2"/>
    <n v="8.3280757097791799E-2"/>
    <n v="0.24333333333333332"/>
  </r>
  <r>
    <s v="Duster 360"/>
    <n v="14.3"/>
    <n v="8"/>
    <n v="360"/>
    <n v="245"/>
    <n v="3.21"/>
    <n v="3570"/>
    <n v="14.5"/>
    <n v="0"/>
    <n v="0"/>
    <n v="3"/>
    <x v="2"/>
    <n v="6.8627450980392163E-2"/>
    <n v="0.2416666666666666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s v="Merc 280C"/>
    <n v="17.8"/>
    <n v="6"/>
    <n v="167.6"/>
    <n v="123"/>
    <n v="3.92"/>
    <n v="3440"/>
    <n v="22.9"/>
    <n v="1"/>
    <n v="0"/>
    <n v="4"/>
    <x v="0"/>
    <n v="3.5755813953488369E-2"/>
    <n v="0.38166666666666665"/>
  </r>
  <r>
    <s v="Fiat X1-9"/>
    <n v="27.3"/>
    <n v="4"/>
    <n v="79"/>
    <n v="66"/>
    <n v="4.08"/>
    <n v="1935"/>
    <n v="20.22"/>
    <n v="1"/>
    <n v="1"/>
    <n v="4"/>
    <x v="1"/>
    <n v="3.4108527131782945E-2"/>
    <n v="0.33699999999999997"/>
  </r>
  <r>
    <s v="Toyota Corolla"/>
    <n v="33.9"/>
    <n v="4"/>
    <n v="71.099999999999994"/>
    <n v="65"/>
    <n v="4.22"/>
    <n v="1835"/>
    <n v="20"/>
    <n v="1"/>
    <n v="1"/>
    <n v="4"/>
    <x v="1"/>
    <n v="3.5422343324250684E-2"/>
    <n v="0.33333333333333331"/>
  </r>
  <r>
    <s v="Valiant"/>
    <n v="18.100000000000001"/>
    <n v="6"/>
    <n v="225"/>
    <n v="105"/>
    <n v="2.76"/>
    <n v="3460"/>
    <n v="19.440000000000001"/>
    <n v="1"/>
    <n v="0"/>
    <n v="3"/>
    <x v="1"/>
    <n v="3.0346820809248554E-2"/>
    <n v="0.32400000000000001"/>
  </r>
  <r>
    <s v="Merc 230"/>
    <n v="22.8"/>
    <n v="4"/>
    <n v="140.80000000000001"/>
    <n v="95"/>
    <n v="3.92"/>
    <n v="3150"/>
    <n v="18.61"/>
    <n v="1"/>
    <n v="0"/>
    <n v="4"/>
    <x v="2"/>
    <n v="3.0158730158730159E-2"/>
    <n v="0.31016666666666665"/>
  </r>
  <r>
    <s v="Merc 280"/>
    <n v="19.2"/>
    <n v="6"/>
    <n v="167.6"/>
    <n v="123"/>
    <n v="3.92"/>
    <n v="3440"/>
    <n v="18.3"/>
    <n v="1"/>
    <n v="0"/>
    <n v="4"/>
    <x v="0"/>
    <n v="3.5755813953488369E-2"/>
    <n v="0.30499999999999999"/>
  </r>
  <r>
    <s v="Datsun 710"/>
    <n v="22.8"/>
    <n v="4"/>
    <n v="108"/>
    <n v="93"/>
    <n v="3.85"/>
    <n v="2320"/>
    <n v="17.98"/>
    <n v="1"/>
    <n v="1"/>
    <n v="4"/>
    <x v="1"/>
    <n v="4.0086206896551721E-2"/>
    <n v="0.29966666666666669"/>
  </r>
  <r>
    <s v="Toyota Corona"/>
    <n v="21.5"/>
    <n v="4"/>
    <n v="120.1"/>
    <n v="97"/>
    <n v="3.7"/>
    <n v="2465"/>
    <n v="17.600000000000001"/>
    <n v="1"/>
    <n v="0"/>
    <n v="3"/>
    <x v="1"/>
    <n v="3.9350912778904665E-2"/>
    <n v="0.29333333333333333"/>
  </r>
  <r>
    <s v="Volvo 142E"/>
    <n v="21.4"/>
    <n v="4"/>
    <n v="121"/>
    <n v="109"/>
    <n v="4.1100000000000003"/>
    <n v="2780"/>
    <n v="17.399999999999999"/>
    <n v="1"/>
    <n v="1"/>
    <n v="4"/>
    <x v="2"/>
    <n v="3.920863309352518E-2"/>
    <n v="0.28999999999999998"/>
  </r>
  <r>
    <s v="Honda Civic"/>
    <n v="30.4"/>
    <n v="4"/>
    <n v="75.7"/>
    <n v="52"/>
    <n v="4.93"/>
    <n v="1615"/>
    <n v="17.02"/>
    <n v="1"/>
    <n v="1"/>
    <n v="4"/>
    <x v="2"/>
    <n v="3.219814241486068E-2"/>
    <n v="0.28366666666666668"/>
  </r>
  <r>
    <s v="Fiat 128"/>
    <n v="32.4"/>
    <n v="4"/>
    <n v="78.7"/>
    <n v="66"/>
    <n v="4.08"/>
    <n v="2200"/>
    <n v="17.02"/>
    <n v="1"/>
    <n v="1"/>
    <n v="4"/>
    <x v="1"/>
    <n v="0.03"/>
    <n v="0.28366666666666668"/>
  </r>
  <r>
    <s v="Merc 240D"/>
    <n v="24.4"/>
    <n v="4"/>
    <n v="146.69999999999999"/>
    <n v="62"/>
    <n v="3.69"/>
    <n v="3190"/>
    <n v="16.46"/>
    <n v="1"/>
    <n v="0"/>
    <n v="4"/>
    <x v="2"/>
    <n v="1.9435736677115987E-2"/>
    <n v="0.27433333333333337"/>
  </r>
  <r>
    <s v="Hornet 4 Drive"/>
    <n v="21.4"/>
    <n v="6"/>
    <n v="258"/>
    <n v="110"/>
    <n v="3.08"/>
    <n v="3215"/>
    <n v="15.84"/>
    <n v="1"/>
    <n v="0"/>
    <n v="3"/>
    <x v="1"/>
    <n v="3.4214618973561428E-2"/>
    <n v="0.26400000000000001"/>
  </r>
  <r>
    <s v="Lotus Europa"/>
    <n v="30.4"/>
    <n v="4"/>
    <n v="95.1"/>
    <n v="113"/>
    <n v="3.77"/>
    <n v="1513"/>
    <n v="15.5"/>
    <n v="1"/>
    <n v="1"/>
    <n v="5"/>
    <x v="2"/>
    <n v="7.4686054196959686E-2"/>
    <n v="0.2583333333333333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s v="Maserati Bora"/>
    <n v="30.1"/>
    <n v="8"/>
    <n v="301"/>
    <n v="335"/>
    <n v="3.54"/>
    <n v="3570"/>
    <n v="18.600000000000001"/>
    <x v="0"/>
    <n v="1"/>
    <n v="5"/>
    <n v="8"/>
    <n v="9.3837535014005602E-2"/>
    <n v="0.31"/>
  </r>
  <r>
    <s v="Ford Pantera L"/>
    <n v="15.8"/>
    <n v="8"/>
    <n v="351"/>
    <n v="264"/>
    <n v="4.22"/>
    <n v="3170"/>
    <n v="14.6"/>
    <x v="0"/>
    <n v="1"/>
    <n v="5"/>
    <n v="4"/>
    <n v="8.3280757097791799E-2"/>
    <n v="0.24333333333333332"/>
  </r>
  <r>
    <s v="Lotus Europa"/>
    <n v="30.4"/>
    <n v="4"/>
    <n v="95.1"/>
    <n v="113"/>
    <n v="3.77"/>
    <n v="1513"/>
    <n v="15.5"/>
    <x v="1"/>
    <n v="1"/>
    <n v="5"/>
    <n v="2"/>
    <n v="7.4686054196959686E-2"/>
    <n v="0.25833333333333336"/>
  </r>
  <r>
    <s v="Duster 360"/>
    <n v="14.3"/>
    <n v="8"/>
    <n v="360"/>
    <n v="245"/>
    <n v="3.21"/>
    <n v="3570"/>
    <n v="14.5"/>
    <x v="0"/>
    <n v="0"/>
    <n v="3"/>
    <n v="4"/>
    <n v="6.8627450980392163E-2"/>
    <n v="0.24166666666666667"/>
  </r>
  <r>
    <s v="Camaro Z28"/>
    <n v="13.3"/>
    <n v="8"/>
    <n v="350"/>
    <n v="245"/>
    <n v="3.73"/>
    <n v="3840"/>
    <n v="16.899999999999999"/>
    <x v="0"/>
    <n v="0"/>
    <n v="3"/>
    <n v="4"/>
    <n v="6.3802083333333329E-2"/>
    <n v="0.28166666666666662"/>
  </r>
  <r>
    <s v="Ferrari Dino"/>
    <n v="19.7"/>
    <n v="6"/>
    <n v="145"/>
    <n v="175"/>
    <n v="3.62"/>
    <n v="2770"/>
    <n v="16.7"/>
    <x v="0"/>
    <n v="1"/>
    <n v="5"/>
    <n v="6"/>
    <n v="6.3176895306859202E-2"/>
    <n v="0.27833333333333332"/>
  </r>
  <r>
    <s v="Hornet Sportabout"/>
    <n v="18.7"/>
    <n v="8"/>
    <n v="360"/>
    <n v="175"/>
    <n v="3.15"/>
    <n v="3440"/>
    <n v="18.899999999999999"/>
    <x v="0"/>
    <n v="0"/>
    <n v="3"/>
    <n v="2"/>
    <n v="5.0872093023255814E-2"/>
    <n v="0.315"/>
  </r>
  <r>
    <s v="Chrysler Imperial"/>
    <n v="14.7"/>
    <n v="8"/>
    <n v="440"/>
    <n v="270"/>
    <n v="3.23"/>
    <n v="5345"/>
    <n v="17.05"/>
    <x v="0"/>
    <n v="0"/>
    <n v="3"/>
    <n v="4"/>
    <n v="5.0514499532273154E-2"/>
    <n v="0.28416666666666668"/>
  </r>
  <r>
    <s v="Merc 450SL"/>
    <n v="17.3"/>
    <n v="8"/>
    <n v="275.8"/>
    <n v="180"/>
    <n v="3.07"/>
    <n v="3730"/>
    <n v="15.41"/>
    <x v="0"/>
    <n v="0"/>
    <n v="3"/>
    <n v="3"/>
    <n v="4.8257372654155493E-2"/>
    <n v="0.25683333333333336"/>
  </r>
  <r>
    <s v="Merc 450SLC"/>
    <n v="15.2"/>
    <n v="8"/>
    <n v="275.8"/>
    <n v="180"/>
    <n v="3.07"/>
    <n v="3780"/>
    <n v="17.3"/>
    <x v="0"/>
    <n v="0"/>
    <n v="3"/>
    <n v="3"/>
    <n v="4.7619047619047616E-2"/>
    <n v="0.28833333333333333"/>
  </r>
  <r>
    <s v="Cadillac Fleetwood"/>
    <n v="10.4"/>
    <n v="8"/>
    <n v="472"/>
    <n v="230"/>
    <n v="2.93"/>
    <n v="5000"/>
    <n v="16.87"/>
    <x v="0"/>
    <n v="0"/>
    <n v="3"/>
    <n v="4"/>
    <n v="4.5999999999999999E-2"/>
    <n v="0.28116666666666668"/>
  </r>
  <r>
    <s v="Pontiac Firebird"/>
    <n v="19.2"/>
    <n v="8"/>
    <n v="400"/>
    <n v="175"/>
    <n v="3.08"/>
    <n v="3845"/>
    <n v="20.010000000000002"/>
    <x v="0"/>
    <n v="0"/>
    <n v="3"/>
    <n v="2"/>
    <n v="4.5513654096228866E-2"/>
    <n v="0.33350000000000002"/>
  </r>
  <r>
    <s v="Merc 450SE"/>
    <n v="16.399999999999999"/>
    <n v="8"/>
    <n v="275.8"/>
    <n v="180"/>
    <n v="3.07"/>
    <n v="4070.0000000000005"/>
    <n v="19.899999999999999"/>
    <x v="0"/>
    <n v="0"/>
    <n v="3"/>
    <n v="3"/>
    <n v="4.4226044226044224E-2"/>
    <n v="0.33166666666666667"/>
  </r>
  <r>
    <s v="AMC Javelin"/>
    <n v="15.2"/>
    <n v="8"/>
    <n v="304"/>
    <n v="150"/>
    <n v="3.15"/>
    <n v="3435"/>
    <n v="18.52"/>
    <x v="0"/>
    <n v="0"/>
    <n v="3"/>
    <n v="2"/>
    <n v="4.3668122270742356E-2"/>
    <n v="0.30866666666666664"/>
  </r>
  <r>
    <s v="Dodge Challenger"/>
    <n v="15.5"/>
    <n v="8"/>
    <n v="318"/>
    <n v="150"/>
    <n v="2.76"/>
    <n v="3520"/>
    <n v="19.47"/>
    <x v="0"/>
    <n v="0"/>
    <n v="3"/>
    <n v="2"/>
    <n v="4.261363636363636E-2"/>
    <n v="0.32449999999999996"/>
  </r>
  <r>
    <s v="Porsche 914-2"/>
    <n v="26"/>
    <n v="4"/>
    <n v="120.3"/>
    <n v="91"/>
    <n v="4.43"/>
    <n v="2140"/>
    <n v="17.420000000000002"/>
    <x v="0"/>
    <n v="1"/>
    <n v="5"/>
    <n v="2"/>
    <n v="4.2523364485981312E-2"/>
    <n v="0.29033333333333339"/>
  </r>
  <r>
    <s v="Mazda RX4"/>
    <n v="21"/>
    <n v="6"/>
    <n v="160"/>
    <n v="110"/>
    <n v="3.9"/>
    <n v="2620"/>
    <n v="17.82"/>
    <x v="0"/>
    <n v="1"/>
    <n v="4"/>
    <n v="4"/>
    <n v="4.1984732824427481E-2"/>
    <n v="0.29699999999999999"/>
  </r>
  <r>
    <s v="Datsun 710"/>
    <n v="22.8"/>
    <n v="4"/>
    <n v="108"/>
    <n v="93"/>
    <n v="3.85"/>
    <n v="2320"/>
    <n v="17.98"/>
    <x v="1"/>
    <n v="1"/>
    <n v="4"/>
    <n v="1"/>
    <n v="4.0086206896551721E-2"/>
    <n v="0.29966666666666669"/>
  </r>
  <r>
    <s v="Lincoln Continental"/>
    <n v="10.4"/>
    <n v="8"/>
    <n v="460"/>
    <n v="215"/>
    <n v="3"/>
    <n v="5424"/>
    <n v="18"/>
    <x v="0"/>
    <n v="0"/>
    <n v="3"/>
    <n v="4"/>
    <n v="3.9638643067846605E-2"/>
    <n v="0.3"/>
  </r>
  <r>
    <s v="Toyota Corona"/>
    <n v="21.5"/>
    <n v="4"/>
    <n v="120.1"/>
    <n v="97"/>
    <n v="3.7"/>
    <n v="2465"/>
    <n v="17.600000000000001"/>
    <x v="1"/>
    <n v="0"/>
    <n v="3"/>
    <n v="1"/>
    <n v="3.9350912778904665E-2"/>
    <n v="0.29333333333333333"/>
  </r>
  <r>
    <s v="Volvo 142E"/>
    <n v="21.4"/>
    <n v="4"/>
    <n v="121"/>
    <n v="109"/>
    <n v="4.1100000000000003"/>
    <n v="2780"/>
    <n v="17.399999999999999"/>
    <x v="1"/>
    <n v="1"/>
    <n v="4"/>
    <n v="2"/>
    <n v="3.920863309352518E-2"/>
    <n v="0.28999999999999998"/>
  </r>
  <r>
    <s v="Mazda RX4 Wag"/>
    <n v="21"/>
    <n v="6"/>
    <n v="160"/>
    <n v="110"/>
    <n v="3.9"/>
    <n v="2875"/>
    <n v="18.899999999999999"/>
    <x v="0"/>
    <n v="1"/>
    <n v="4"/>
    <n v="4"/>
    <n v="3.826086956521739E-2"/>
    <n v="0.315"/>
  </r>
  <r>
    <s v="Merc 280C"/>
    <n v="17.8"/>
    <n v="6"/>
    <n v="167.6"/>
    <n v="123"/>
    <n v="3.92"/>
    <n v="3440"/>
    <n v="22.9"/>
    <x v="1"/>
    <n v="0"/>
    <n v="4"/>
    <n v="4"/>
    <n v="3.5755813953488369E-2"/>
    <n v="0.38166666666666665"/>
  </r>
  <r>
    <s v="Merc 280"/>
    <n v="19.2"/>
    <n v="6"/>
    <n v="167.6"/>
    <n v="123"/>
    <n v="3.92"/>
    <n v="3440"/>
    <n v="18.3"/>
    <x v="1"/>
    <n v="0"/>
    <n v="4"/>
    <n v="4"/>
    <n v="3.5755813953488369E-2"/>
    <n v="0.30499999999999999"/>
  </r>
  <r>
    <s v="Toyota Corolla"/>
    <n v="33.9"/>
    <n v="4"/>
    <n v="71.099999999999994"/>
    <n v="65"/>
    <n v="4.22"/>
    <n v="1835"/>
    <n v="20"/>
    <x v="1"/>
    <n v="1"/>
    <n v="4"/>
    <n v="1"/>
    <n v="3.5422343324250684E-2"/>
    <n v="0.33333333333333331"/>
  </r>
  <r>
    <s v="Hornet 4 Drive"/>
    <n v="21.4"/>
    <n v="6"/>
    <n v="258"/>
    <n v="110"/>
    <n v="3.08"/>
    <n v="3215"/>
    <n v="15.84"/>
    <x v="1"/>
    <n v="0"/>
    <n v="3"/>
    <n v="1"/>
    <n v="3.4214618973561428E-2"/>
    <n v="0.26400000000000001"/>
  </r>
  <r>
    <s v="Fiat X1-9"/>
    <n v="27.3"/>
    <n v="4"/>
    <n v="79"/>
    <n v="66"/>
    <n v="4.08"/>
    <n v="1935"/>
    <n v="20.22"/>
    <x v="1"/>
    <n v="1"/>
    <n v="4"/>
    <n v="1"/>
    <n v="3.4108527131782945E-2"/>
    <n v="0.33699999999999997"/>
  </r>
  <r>
    <s v="Honda Civic"/>
    <n v="30.4"/>
    <n v="4"/>
    <n v="75.7"/>
    <n v="52"/>
    <n v="4.93"/>
    <n v="1615"/>
    <n v="17.02"/>
    <x v="1"/>
    <n v="1"/>
    <n v="4"/>
    <n v="2"/>
    <n v="3.219814241486068E-2"/>
    <n v="0.28366666666666668"/>
  </r>
  <r>
    <s v="Valiant"/>
    <n v="18.100000000000001"/>
    <n v="6"/>
    <n v="225"/>
    <n v="105"/>
    <n v="2.76"/>
    <n v="3460"/>
    <n v="19.440000000000001"/>
    <x v="1"/>
    <n v="0"/>
    <n v="3"/>
    <n v="1"/>
    <n v="3.0346820809248554E-2"/>
    <n v="0.32400000000000001"/>
  </r>
  <r>
    <s v="Merc 230"/>
    <n v="22.8"/>
    <n v="4"/>
    <n v="140.80000000000001"/>
    <n v="95"/>
    <n v="3.92"/>
    <n v="3150"/>
    <n v="18.61"/>
    <x v="1"/>
    <n v="0"/>
    <n v="4"/>
    <n v="2"/>
    <n v="3.0158730158730159E-2"/>
    <n v="0.31016666666666665"/>
  </r>
  <r>
    <s v="Fiat 128"/>
    <n v="32.4"/>
    <n v="4"/>
    <n v="78.7"/>
    <n v="66"/>
    <n v="4.08"/>
    <n v="2200"/>
    <n v="17.02"/>
    <x v="1"/>
    <n v="1"/>
    <n v="4"/>
    <n v="1"/>
    <n v="0.03"/>
    <n v="0.28366666666666668"/>
  </r>
  <r>
    <s v="Merc 240D"/>
    <n v="24.4"/>
    <n v="4"/>
    <n v="146.69999999999999"/>
    <n v="62"/>
    <n v="3.69"/>
    <n v="3190"/>
    <n v="16.46"/>
    <x v="1"/>
    <n v="0"/>
    <n v="4"/>
    <n v="2"/>
    <n v="1.9435736677115987E-2"/>
    <n v="0.274333333333333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7" firstHeaderRow="0" firstDataRow="1" firstDataCol="1"/>
  <pivotFields count="14">
    <pivotField showAll="0">
      <items count="34">
        <item x="11"/>
        <item x="20"/>
        <item x="4"/>
        <item x="12"/>
        <item x="16"/>
        <item x="13"/>
        <item x="3"/>
        <item x="5"/>
        <item x="30"/>
        <item x="26"/>
        <item x="1"/>
        <item x="27"/>
        <item x="25"/>
        <item x="6"/>
        <item x="17"/>
        <item x="2"/>
        <item x="0"/>
        <item x="15"/>
        <item x="21"/>
        <item x="29"/>
        <item x="31"/>
        <item x="23"/>
        <item x="22"/>
        <item x="10"/>
        <item x="7"/>
        <item x="8"/>
        <item x="9"/>
        <item x="14"/>
        <item x="24"/>
        <item x="18"/>
        <item x="28"/>
        <item x="19"/>
        <item x="32"/>
        <item t="default"/>
      </items>
    </pivotField>
    <pivotField showAll="0"/>
    <pivotField dataField="1" showAll="0"/>
    <pivotField dataField="1" showAll="0"/>
    <pivotField dataField="1" showAll="0">
      <items count="24">
        <item x="18"/>
        <item x="21"/>
        <item x="16"/>
        <item x="17"/>
        <item x="8"/>
        <item x="10"/>
        <item x="20"/>
        <item x="12"/>
        <item x="19"/>
        <item x="13"/>
        <item x="9"/>
        <item x="2"/>
        <item x="15"/>
        <item x="6"/>
        <item x="4"/>
        <item x="5"/>
        <item x="14"/>
        <item x="11"/>
        <item x="7"/>
        <item x="3"/>
        <item x="1"/>
        <item x="0"/>
        <item x="22"/>
        <item t="default"/>
      </items>
    </pivotField>
    <pivotField showAll="0"/>
    <pivotField showAll="0"/>
    <pivotField dataField="1" showAll="0"/>
    <pivotField axis="axisRow" showAll="0">
      <items count="4">
        <item x="0"/>
        <item x="1"/>
        <item x="2"/>
        <item t="default"/>
      </items>
    </pivotField>
    <pivotField showAll="0"/>
    <pivotField showAll="0"/>
    <pivotField dataField="1" showAll="0"/>
    <pivotField showAll="0"/>
    <pivotField showAll="0"/>
  </pivotFields>
  <rowFields count="1">
    <field x="8"/>
  </rowFields>
  <rowItems count="4">
    <i>
      <x/>
    </i>
    <i>
      <x v="1"/>
    </i>
    <i>
      <x v="2"/>
    </i>
    <i t="grand">
      <x/>
    </i>
  </rowItems>
  <colFields count="1">
    <field x="-2"/>
  </colFields>
  <colItems count="5">
    <i>
      <x/>
    </i>
    <i i="1">
      <x v="1"/>
    </i>
    <i i="2">
      <x v="2"/>
    </i>
    <i i="3">
      <x v="3"/>
    </i>
    <i i="4">
      <x v="4"/>
    </i>
  </colItems>
  <dataFields count="5">
    <dataField name="Average of hp" fld="4" subtotal="average" baseField="8" baseItem="0"/>
    <dataField name="Average of cyl" fld="2" subtotal="average" baseField="8" baseItem="0"/>
    <dataField name="Average of disp" fld="3" subtotal="average" baseField="8" baseItem="0"/>
    <dataField name="Average of carb" fld="11" subtotal="average" baseField="8" baseItem="0"/>
    <dataField name="Average of qsec" fld="7" subtotal="average"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5BD921-6D0C-4EA4-B227-73A731A84D40}" name="PivotTable9"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76:G80" firstHeaderRow="0"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dataField="1" showAll="0"/>
    <pivotField dataField="1" showAll="0"/>
  </pivotFields>
  <rowFields count="1">
    <field x="11"/>
  </rowFields>
  <rowItems count="4">
    <i>
      <x/>
    </i>
    <i>
      <x v="1"/>
    </i>
    <i>
      <x v="2"/>
    </i>
    <i t="grand">
      <x/>
    </i>
  </rowItems>
  <colFields count="1">
    <field x="-2"/>
  </colFields>
  <colItems count="2">
    <i>
      <x/>
    </i>
    <i i="1">
      <x v="1"/>
    </i>
  </colItems>
  <dataFields count="2">
    <dataField name="Average of hp/Wt" fld="12" subtotal="average" baseField="11" baseItem="0"/>
    <dataField name="Average of q/sec^2" fld="13" subtotal="average"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394F0A-D86A-4FF6-9D84-F6C62459BB7D}" name="PivotTable8"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6:C82" firstHeaderRow="0"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1"/>
        <item x="2"/>
        <item x="4"/>
        <item x="3"/>
        <item t="default"/>
      </items>
    </pivotField>
    <pivotField dataField="1" showAll="0"/>
    <pivotField dataField="1" showAll="0"/>
  </pivotFields>
  <rowFields count="1">
    <field x="11"/>
  </rowFields>
  <rowItems count="6">
    <i>
      <x/>
    </i>
    <i>
      <x v="1"/>
    </i>
    <i>
      <x v="2"/>
    </i>
    <i>
      <x v="3"/>
    </i>
    <i>
      <x v="4"/>
    </i>
    <i t="grand">
      <x/>
    </i>
  </rowItems>
  <colFields count="1">
    <field x="-2"/>
  </colFields>
  <colItems count="2">
    <i>
      <x/>
    </i>
    <i i="1">
      <x v="1"/>
    </i>
  </colItems>
  <dataFields count="2">
    <dataField name="Average of hp/Wt" fld="12" subtotal="average" baseField="11" baseItem="0"/>
    <dataField name="Average of q/sec^2" fld="13" subtotal="average"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F35AD5-F80B-4044-B741-DC2686FE9909}" name="PivotTable10"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7:B40" firstHeaderRow="1" firstDataRow="1" firstDataCol="1"/>
  <pivotFields count="14">
    <pivotField showAll="0"/>
    <pivotField showAll="0"/>
    <pivotField showAll="0"/>
    <pivotField showAll="0"/>
    <pivotField dataField="1" showAll="0"/>
    <pivotField showAll="0"/>
    <pivotField showAll="0"/>
    <pivotField showAll="0"/>
    <pivotField axis="axisRow" showAll="0">
      <items count="3">
        <item x="0"/>
        <item x="1"/>
        <item t="default"/>
      </items>
    </pivotField>
    <pivotField showAll="0"/>
    <pivotField showAll="0"/>
    <pivotField showAll="0"/>
    <pivotField showAll="0"/>
    <pivotField showAll="0"/>
  </pivotFields>
  <rowFields count="1">
    <field x="8"/>
  </rowFields>
  <rowItems count="3">
    <i>
      <x/>
    </i>
    <i>
      <x v="1"/>
    </i>
    <i t="grand">
      <x/>
    </i>
  </rowItems>
  <colItems count="1">
    <i/>
  </colItems>
  <dataFields count="1">
    <dataField name="Average of hp" fld="4" subtotal="average"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AppData/Local/Microsoft/Windows/INetCache/Content.Outlook/OL9K6BF1/Description.doc"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AppData/Local/Microsoft/Windows/INetCache/Content.Outlook/OL9K6BF1/Description.doc"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AppData/Local/Microsoft/Windows/INetCache/Content.Outlook/OL9K6BF1/Description.doc" TargetMode="External"/></Relationships>
</file>

<file path=xl/worksheets/_rels/sheet7.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AppData\Local\Microsoft\Windows\INetCache\Content.Outlook\OL9K6BF1\Description.doc" TargetMode="External"/><Relationship Id="rId7" Type="http://schemas.openxmlformats.org/officeDocument/2006/relationships/vmlDrawing" Target="../drawings/vmlDrawing3.v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hyperlink" Target="..\..\..\..\..\..\AppData\Local\Microsoft\Windows\INetCache\Content.Outlook\OL9K6BF1\Description.doc" TargetMode="External"/><Relationship Id="rId4" Type="http://schemas.openxmlformats.org/officeDocument/2006/relationships/hyperlink" Target="..\..\..\..\..\..\AppData\Local\Microsoft\Windows\INetCache\Content.Outlook\OL9K6BF1\Description.doc"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AppData\Local\Microsoft\Windows\INetCache\Content.Outlook\OL9K6BF1\Description.doc" TargetMode="External"/><Relationship Id="rId1" Type="http://schemas.openxmlformats.org/officeDocument/2006/relationships/pivotTable" Target="../pivotTables/pivotTable4.xml"/><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AppData\Local\Microsoft\Windows\INetCache\Content.Outlook\OL9K6BF1\Description.do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7"/>
  <sheetViews>
    <sheetView workbookViewId="0">
      <selection activeCell="A4" sqref="A4"/>
    </sheetView>
  </sheetViews>
  <sheetFormatPr defaultRowHeight="15" x14ac:dyDescent="0.25"/>
  <cols>
    <col min="1" max="1" width="13.140625" customWidth="1"/>
    <col min="2" max="2" width="13.42578125" customWidth="1"/>
    <col min="3" max="3" width="13.5703125" customWidth="1"/>
    <col min="4" max="5" width="14.85546875" customWidth="1"/>
    <col min="6" max="6" width="15.140625" customWidth="1"/>
    <col min="7" max="7" width="13.28515625" customWidth="1"/>
    <col min="8" max="9" width="3" customWidth="1"/>
    <col min="10" max="23" width="4" customWidth="1"/>
    <col min="24" max="24" width="7.28515625" customWidth="1"/>
    <col min="25" max="25" width="11.28515625" bestFit="1" customWidth="1"/>
  </cols>
  <sheetData>
    <row r="3" spans="1:6" x14ac:dyDescent="0.25">
      <c r="A3" s="4" t="s">
        <v>43</v>
      </c>
      <c r="B3" t="s">
        <v>46</v>
      </c>
      <c r="C3" t="s">
        <v>50</v>
      </c>
      <c r="D3" t="s">
        <v>47</v>
      </c>
      <c r="E3" t="s">
        <v>49</v>
      </c>
      <c r="F3" t="s">
        <v>48</v>
      </c>
    </row>
    <row r="4" spans="1:6" x14ac:dyDescent="0.25">
      <c r="A4" s="5">
        <v>0</v>
      </c>
      <c r="B4" s="6">
        <v>189.72222222222223</v>
      </c>
      <c r="C4" s="6">
        <v>7.4444444444444446</v>
      </c>
      <c r="D4" s="6">
        <v>307.15000000000003</v>
      </c>
      <c r="E4" s="6">
        <v>3.6111111111111112</v>
      </c>
      <c r="F4" s="6">
        <v>16.693888888888893</v>
      </c>
    </row>
    <row r="5" spans="1:6" x14ac:dyDescent="0.25">
      <c r="A5" s="5">
        <v>1</v>
      </c>
      <c r="B5" s="6">
        <v>91.357142857142861</v>
      </c>
      <c r="C5" s="6">
        <v>4.5714285714285712</v>
      </c>
      <c r="D5" s="6">
        <v>132.45714285714286</v>
      </c>
      <c r="E5" s="6">
        <v>1.7857142857142858</v>
      </c>
      <c r="F5" s="6">
        <v>19.333571428571428</v>
      </c>
    </row>
    <row r="6" spans="1:6" x14ac:dyDescent="0.25">
      <c r="A6" s="5" t="s">
        <v>44</v>
      </c>
      <c r="B6" s="6"/>
      <c r="C6" s="6">
        <v>6.1875</v>
      </c>
      <c r="D6" s="6"/>
      <c r="E6" s="6"/>
      <c r="F6" s="6"/>
    </row>
    <row r="7" spans="1:6" x14ac:dyDescent="0.25">
      <c r="A7" s="5" t="s">
        <v>45</v>
      </c>
      <c r="B7" s="6">
        <v>146.6875</v>
      </c>
      <c r="C7" s="6">
        <v>6.1875</v>
      </c>
      <c r="D7" s="6">
        <v>230.72187500000007</v>
      </c>
      <c r="E7" s="6">
        <v>2.8125</v>
      </c>
      <c r="F7" s="6">
        <v>17.848749999999999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5B3AF-8ABF-471C-B11F-C087C0CDD0BE}">
  <dimension ref="A1:H1048576"/>
  <sheetViews>
    <sheetView tabSelected="1" workbookViewId="0">
      <selection activeCell="K14" sqref="K14"/>
    </sheetView>
  </sheetViews>
  <sheetFormatPr defaultRowHeight="15" x14ac:dyDescent="0.25"/>
  <cols>
    <col min="1" max="1" width="18.42578125" bestFit="1" customWidth="1"/>
  </cols>
  <sheetData>
    <row r="1" spans="1:8" x14ac:dyDescent="0.25">
      <c r="A1" s="30" t="s">
        <v>85</v>
      </c>
      <c r="B1" s="31" t="s">
        <v>86</v>
      </c>
      <c r="C1" s="31"/>
      <c r="D1" s="31"/>
      <c r="E1" s="31" t="s">
        <v>87</v>
      </c>
      <c r="F1" s="31"/>
      <c r="G1" s="30" t="s">
        <v>91</v>
      </c>
    </row>
    <row r="2" spans="1:8" x14ac:dyDescent="0.25">
      <c r="A2" s="32" t="s">
        <v>34</v>
      </c>
      <c r="B2" s="33">
        <f>VLOOKUP(A2,'Task 5'!A4:O15,8,FALSE)</f>
        <v>20.010000000000002</v>
      </c>
      <c r="C2" s="33"/>
      <c r="D2" s="33"/>
      <c r="E2" s="33">
        <f>VLOOKUP(A2,'Task 5'!A4:O15,15,FALSE)</f>
        <v>0.33</v>
      </c>
      <c r="F2" s="33"/>
      <c r="G2" s="32">
        <f>VLOOKUP(A2,'Task 5'!A4:O15,5,FALSE)</f>
        <v>175</v>
      </c>
      <c r="H2" s="34"/>
    </row>
    <row r="3" spans="1:8" x14ac:dyDescent="0.25">
      <c r="A3" s="32" t="s">
        <v>32</v>
      </c>
      <c r="B3" s="33">
        <f>VLOOKUP(A3,'Task 5'!A5:O16,8,FALSE)</f>
        <v>18.52</v>
      </c>
      <c r="C3" s="33"/>
      <c r="D3" s="33"/>
      <c r="E3" s="33">
        <f>VLOOKUP(A3,'Task 5'!A5:O16,15,FALSE)</f>
        <v>0.42</v>
      </c>
      <c r="F3" s="33"/>
      <c r="G3" s="32">
        <f>VLOOKUP(A3,'Task 5'!A5:O16,5,FALSE)</f>
        <v>150</v>
      </c>
      <c r="H3" s="34"/>
    </row>
    <row r="4" spans="1:8" x14ac:dyDescent="0.25">
      <c r="A4" s="32" t="s">
        <v>25</v>
      </c>
      <c r="B4" s="33">
        <f>VLOOKUP(A4,'Task 5'!A6:O17,8,FALSE)</f>
        <v>18</v>
      </c>
      <c r="C4" s="33"/>
      <c r="D4" s="33"/>
      <c r="E4" s="33">
        <f>VLOOKUP(A4,'Task 5'!A6:O17,15,FALSE)</f>
        <v>0.35</v>
      </c>
      <c r="F4" s="33"/>
      <c r="G4" s="32">
        <f>VLOOKUP(A4,'Task 5'!A6:O17,5,FALSE)</f>
        <v>215</v>
      </c>
      <c r="H4" s="34"/>
    </row>
    <row r="5" spans="1:8" x14ac:dyDescent="0.25">
      <c r="A5" s="34"/>
      <c r="B5" s="34"/>
      <c r="C5" s="34"/>
      <c r="D5" s="34"/>
      <c r="E5" s="34"/>
      <c r="F5" s="34"/>
      <c r="G5" s="34"/>
      <c r="H5" s="34"/>
    </row>
    <row r="6" spans="1:8" x14ac:dyDescent="0.25">
      <c r="A6" s="22" t="s">
        <v>89</v>
      </c>
    </row>
    <row r="7" spans="1:8" x14ac:dyDescent="0.25">
      <c r="A7" s="26" t="s">
        <v>90</v>
      </c>
      <c r="B7" s="24"/>
      <c r="C7" s="24"/>
      <c r="D7" s="24"/>
      <c r="E7" s="24"/>
      <c r="F7" s="24"/>
      <c r="G7" s="24"/>
    </row>
    <row r="8" spans="1:8" x14ac:dyDescent="0.25">
      <c r="A8" s="24"/>
      <c r="B8" s="24"/>
      <c r="C8" s="24"/>
      <c r="D8" s="24"/>
      <c r="E8" s="24"/>
      <c r="F8" s="24"/>
      <c r="G8" s="24"/>
    </row>
    <row r="9" spans="1:8" x14ac:dyDescent="0.25">
      <c r="A9" s="24"/>
      <c r="B9" s="24"/>
      <c r="C9" s="24"/>
      <c r="D9" s="24"/>
      <c r="E9" s="24"/>
      <c r="F9" s="24"/>
      <c r="G9" s="24"/>
    </row>
    <row r="10" spans="1:8" ht="5.25" customHeight="1" x14ac:dyDescent="0.25">
      <c r="A10" s="24"/>
      <c r="B10" s="24"/>
      <c r="C10" s="24"/>
      <c r="D10" s="24"/>
      <c r="E10" s="24"/>
      <c r="F10" s="24"/>
      <c r="G10" s="24"/>
    </row>
    <row r="11" spans="1:8" hidden="1" x14ac:dyDescent="0.25">
      <c r="A11" s="24"/>
      <c r="B11" s="24"/>
      <c r="C11" s="24"/>
      <c r="D11" s="24"/>
      <c r="E11" s="24"/>
      <c r="F11" s="24"/>
      <c r="G11" s="24"/>
    </row>
    <row r="12" spans="1:8" x14ac:dyDescent="0.25">
      <c r="A12" s="16" t="s">
        <v>92</v>
      </c>
      <c r="B12" s="17"/>
      <c r="C12" s="17"/>
      <c r="D12" s="17"/>
      <c r="E12" s="17"/>
      <c r="F12" s="17"/>
      <c r="G12" s="17"/>
      <c r="H12" s="17"/>
    </row>
    <row r="13" spans="1:8" x14ac:dyDescent="0.25">
      <c r="A13" s="17"/>
      <c r="B13" s="17"/>
      <c r="C13" s="17"/>
      <c r="D13" s="17"/>
      <c r="E13" s="17"/>
      <c r="F13" s="17"/>
      <c r="G13" s="17"/>
      <c r="H13" s="17"/>
    </row>
    <row r="14" spans="1:8" x14ac:dyDescent="0.25">
      <c r="A14" s="17"/>
      <c r="B14" s="17"/>
      <c r="C14" s="17"/>
      <c r="D14" s="17"/>
      <c r="E14" s="17"/>
      <c r="F14" s="17"/>
      <c r="G14" s="17"/>
      <c r="H14" s="17"/>
    </row>
    <row r="15" spans="1:8" x14ac:dyDescent="0.25">
      <c r="A15" s="17"/>
      <c r="B15" s="17"/>
      <c r="C15" s="17"/>
      <c r="D15" s="17"/>
      <c r="E15" s="17"/>
      <c r="F15" s="17"/>
      <c r="G15" s="17"/>
      <c r="H15" s="17"/>
    </row>
    <row r="1048576" spans="7:7" x14ac:dyDescent="0.25">
      <c r="G1048576">
        <f>MAX(G2:G1048575)</f>
        <v>215</v>
      </c>
    </row>
  </sheetData>
  <autoFilter ref="A1:G1" xr:uid="{A5D5B3AF-8ABF-471C-B11F-C087C0CDD0BE}">
    <filterColumn colId="1" showButton="0"/>
    <filterColumn colId="2" showButton="0"/>
    <filterColumn colId="4" showButton="0"/>
  </autoFilter>
  <mergeCells count="10">
    <mergeCell ref="B4:D4"/>
    <mergeCell ref="E4:F4"/>
    <mergeCell ref="A7:G11"/>
    <mergeCell ref="A12:H15"/>
    <mergeCell ref="B1:D1"/>
    <mergeCell ref="E1:F1"/>
    <mergeCell ref="B2:D2"/>
    <mergeCell ref="E2:F2"/>
    <mergeCell ref="B3:D3"/>
    <mergeCell ref="E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4"/>
  <sheetViews>
    <sheetView topLeftCell="A13" workbookViewId="0">
      <selection activeCell="Q10" sqref="Q10"/>
    </sheetView>
  </sheetViews>
  <sheetFormatPr defaultRowHeight="15" x14ac:dyDescent="0.25"/>
  <cols>
    <col min="1" max="1" width="18.42578125" style="1" bestFit="1" customWidth="1"/>
    <col min="2" max="3" width="9.140625" style="1"/>
    <col min="4" max="4" width="9.140625" style="8"/>
    <col min="5" max="12" width="9.140625" style="1"/>
    <col min="13" max="13" width="9.140625" style="9"/>
  </cols>
  <sheetData>
    <row r="1" spans="1:13" s="9" customFormat="1" x14ac:dyDescent="0.25">
      <c r="A1" s="10" t="s">
        <v>42</v>
      </c>
      <c r="B1" s="11" t="s">
        <v>0</v>
      </c>
      <c r="C1" s="11" t="s">
        <v>1</v>
      </c>
      <c r="D1" s="11" t="s">
        <v>2</v>
      </c>
      <c r="E1" s="11" t="s">
        <v>3</v>
      </c>
      <c r="F1" s="11" t="s">
        <v>4</v>
      </c>
      <c r="G1" s="11" t="s">
        <v>62</v>
      </c>
      <c r="H1" s="11" t="s">
        <v>5</v>
      </c>
      <c r="I1" s="11" t="s">
        <v>6</v>
      </c>
      <c r="J1" s="11" t="s">
        <v>7</v>
      </c>
      <c r="K1" s="11" t="s">
        <v>8</v>
      </c>
      <c r="L1" s="11" t="s">
        <v>9</v>
      </c>
      <c r="M1" s="3"/>
    </row>
    <row r="2" spans="1:13" x14ac:dyDescent="0.25">
      <c r="A2" s="1" t="s">
        <v>40</v>
      </c>
      <c r="B2" s="1">
        <v>30.1</v>
      </c>
      <c r="C2" s="1">
        <v>8</v>
      </c>
      <c r="D2" s="8">
        <v>301</v>
      </c>
      <c r="E2" s="1">
        <v>335</v>
      </c>
      <c r="F2" s="1">
        <v>3.54</v>
      </c>
      <c r="G2" s="1">
        <v>3570</v>
      </c>
      <c r="H2" s="1">
        <v>18.600000000000001</v>
      </c>
      <c r="I2" s="1">
        <v>0</v>
      </c>
      <c r="J2" s="1">
        <v>1</v>
      </c>
      <c r="K2" s="1">
        <v>5</v>
      </c>
      <c r="L2" s="1">
        <v>8</v>
      </c>
    </row>
    <row r="3" spans="1:13" x14ac:dyDescent="0.25">
      <c r="A3" s="1" t="s">
        <v>38</v>
      </c>
      <c r="B3" s="1">
        <v>15.8</v>
      </c>
      <c r="C3" s="1">
        <v>8</v>
      </c>
      <c r="D3" s="8">
        <v>351</v>
      </c>
      <c r="E3" s="1">
        <v>264</v>
      </c>
      <c r="F3" s="1">
        <v>4.22</v>
      </c>
      <c r="G3" s="1">
        <v>3170</v>
      </c>
      <c r="H3" s="1">
        <v>14.6</v>
      </c>
      <c r="I3" s="1">
        <v>0</v>
      </c>
      <c r="J3" s="1">
        <v>1</v>
      </c>
      <c r="K3" s="1">
        <v>5</v>
      </c>
      <c r="L3" s="1">
        <v>4</v>
      </c>
    </row>
    <row r="4" spans="1:13" x14ac:dyDescent="0.25">
      <c r="A4" s="1" t="s">
        <v>37</v>
      </c>
      <c r="B4" s="1">
        <v>30.4</v>
      </c>
      <c r="C4" s="1">
        <v>4</v>
      </c>
      <c r="D4" s="8">
        <v>95.1</v>
      </c>
      <c r="E4" s="1">
        <v>113</v>
      </c>
      <c r="F4" s="1">
        <v>3.77</v>
      </c>
      <c r="G4" s="1">
        <v>1513</v>
      </c>
      <c r="H4" s="1">
        <v>15.5</v>
      </c>
      <c r="I4" s="1">
        <v>1</v>
      </c>
      <c r="J4" s="1">
        <v>1</v>
      </c>
      <c r="K4" s="1">
        <v>5</v>
      </c>
      <c r="L4" s="1">
        <v>2</v>
      </c>
    </row>
    <row r="5" spans="1:13" x14ac:dyDescent="0.25">
      <c r="A5" s="1" t="s">
        <v>16</v>
      </c>
      <c r="B5" s="1">
        <v>14.3</v>
      </c>
      <c r="C5" s="1">
        <v>8</v>
      </c>
      <c r="D5" s="8">
        <v>360</v>
      </c>
      <c r="E5" s="1">
        <v>245</v>
      </c>
      <c r="F5" s="1">
        <v>3.21</v>
      </c>
      <c r="G5" s="1">
        <v>3570</v>
      </c>
      <c r="H5" s="1">
        <v>14.5</v>
      </c>
      <c r="I5" s="1">
        <v>0</v>
      </c>
      <c r="J5" s="1">
        <v>0</v>
      </c>
      <c r="K5" s="1">
        <v>3</v>
      </c>
      <c r="L5" s="1">
        <v>4</v>
      </c>
    </row>
    <row r="6" spans="1:13" x14ac:dyDescent="0.25">
      <c r="A6" s="1" t="s">
        <v>33</v>
      </c>
      <c r="B6" s="1">
        <v>13.3</v>
      </c>
      <c r="C6" s="1">
        <v>8</v>
      </c>
      <c r="D6" s="8">
        <v>350</v>
      </c>
      <c r="E6" s="1">
        <v>245</v>
      </c>
      <c r="F6" s="1">
        <v>3.73</v>
      </c>
      <c r="G6" s="1">
        <v>3840</v>
      </c>
      <c r="H6" s="1">
        <v>16.899999999999999</v>
      </c>
      <c r="I6" s="1">
        <v>0</v>
      </c>
      <c r="J6" s="1">
        <v>0</v>
      </c>
      <c r="K6" s="1">
        <v>3</v>
      </c>
      <c r="L6" s="1">
        <v>4</v>
      </c>
    </row>
    <row r="7" spans="1:13" x14ac:dyDescent="0.25">
      <c r="A7" s="1" t="s">
        <v>39</v>
      </c>
      <c r="B7" s="1">
        <v>19.7</v>
      </c>
      <c r="C7" s="1">
        <v>6</v>
      </c>
      <c r="D7" s="8">
        <v>145</v>
      </c>
      <c r="E7" s="1">
        <v>175</v>
      </c>
      <c r="F7" s="1">
        <v>3.62</v>
      </c>
      <c r="G7" s="1">
        <v>2770</v>
      </c>
      <c r="H7" s="1">
        <v>16.7</v>
      </c>
      <c r="I7" s="1">
        <v>0</v>
      </c>
      <c r="J7" s="1">
        <v>1</v>
      </c>
      <c r="K7" s="1">
        <v>5</v>
      </c>
      <c r="L7" s="1">
        <v>6</v>
      </c>
    </row>
    <row r="8" spans="1:13" x14ac:dyDescent="0.25">
      <c r="A8" s="1" t="s">
        <v>14</v>
      </c>
      <c r="B8" s="1">
        <v>18.7</v>
      </c>
      <c r="C8" s="1">
        <v>8</v>
      </c>
      <c r="D8" s="8">
        <v>360</v>
      </c>
      <c r="E8" s="1">
        <v>175</v>
      </c>
      <c r="F8" s="1">
        <v>3.15</v>
      </c>
      <c r="G8" s="1">
        <v>3440</v>
      </c>
      <c r="H8" s="1">
        <v>18.899999999999999</v>
      </c>
      <c r="I8" s="1">
        <v>0</v>
      </c>
      <c r="J8" s="1">
        <v>0</v>
      </c>
      <c r="K8" s="1">
        <v>3</v>
      </c>
      <c r="L8" s="1">
        <v>2</v>
      </c>
    </row>
    <row r="9" spans="1:13" x14ac:dyDescent="0.25">
      <c r="A9" s="1" t="s">
        <v>26</v>
      </c>
      <c r="B9" s="1">
        <v>14.7</v>
      </c>
      <c r="C9" s="1">
        <v>8</v>
      </c>
      <c r="D9" s="8">
        <v>440</v>
      </c>
      <c r="E9" s="1">
        <v>270</v>
      </c>
      <c r="F9" s="1">
        <v>3.23</v>
      </c>
      <c r="G9" s="1">
        <v>5345</v>
      </c>
      <c r="H9" s="1">
        <v>17.05</v>
      </c>
      <c r="I9" s="1">
        <v>0</v>
      </c>
      <c r="J9" s="1">
        <v>0</v>
      </c>
      <c r="K9" s="1">
        <v>3</v>
      </c>
      <c r="L9" s="1">
        <v>4</v>
      </c>
    </row>
    <row r="10" spans="1:13" x14ac:dyDescent="0.25">
      <c r="A10" s="1" t="s">
        <v>22</v>
      </c>
      <c r="B10" s="1">
        <v>17.3</v>
      </c>
      <c r="C10" s="1">
        <v>8</v>
      </c>
      <c r="D10" s="8">
        <v>275.8</v>
      </c>
      <c r="E10" s="1">
        <v>180</v>
      </c>
      <c r="F10" s="1">
        <v>3.07</v>
      </c>
      <c r="G10" s="1">
        <v>3730</v>
      </c>
      <c r="H10" s="1">
        <v>15.41</v>
      </c>
      <c r="I10" s="1">
        <v>0</v>
      </c>
      <c r="J10" s="1">
        <v>0</v>
      </c>
      <c r="K10" s="1">
        <v>3</v>
      </c>
      <c r="L10" s="1">
        <v>3</v>
      </c>
    </row>
    <row r="11" spans="1:13" x14ac:dyDescent="0.25">
      <c r="A11" s="1" t="s">
        <v>23</v>
      </c>
      <c r="B11" s="1">
        <v>15.2</v>
      </c>
      <c r="C11" s="1">
        <v>8</v>
      </c>
      <c r="D11" s="8">
        <v>275.8</v>
      </c>
      <c r="E11" s="1">
        <v>180</v>
      </c>
      <c r="F11" s="1">
        <v>3.07</v>
      </c>
      <c r="G11" s="1">
        <v>3780</v>
      </c>
      <c r="H11" s="1">
        <v>17.3</v>
      </c>
      <c r="I11" s="1">
        <v>0</v>
      </c>
      <c r="J11" s="1">
        <v>0</v>
      </c>
      <c r="K11" s="1">
        <v>3</v>
      </c>
      <c r="L11" s="1">
        <v>3</v>
      </c>
    </row>
    <row r="12" spans="1:13" x14ac:dyDescent="0.25">
      <c r="A12" s="1" t="s">
        <v>24</v>
      </c>
      <c r="B12" s="1">
        <v>10.4</v>
      </c>
      <c r="C12" s="1">
        <v>8</v>
      </c>
      <c r="D12" s="8">
        <v>472</v>
      </c>
      <c r="E12" s="1">
        <v>230</v>
      </c>
      <c r="F12" s="1">
        <v>2.93</v>
      </c>
      <c r="G12" s="1">
        <v>5000</v>
      </c>
      <c r="H12" s="1">
        <v>16.87</v>
      </c>
      <c r="I12" s="1">
        <v>0</v>
      </c>
      <c r="J12" s="1">
        <v>0</v>
      </c>
      <c r="K12" s="1">
        <v>3</v>
      </c>
      <c r="L12" s="1">
        <v>4</v>
      </c>
    </row>
    <row r="13" spans="1:13" x14ac:dyDescent="0.25">
      <c r="A13" s="1" t="s">
        <v>34</v>
      </c>
      <c r="B13" s="1">
        <v>19.2</v>
      </c>
      <c r="C13" s="1">
        <v>8</v>
      </c>
      <c r="D13" s="8">
        <v>400</v>
      </c>
      <c r="E13" s="1">
        <v>175</v>
      </c>
      <c r="F13" s="1">
        <v>3.08</v>
      </c>
      <c r="G13" s="1">
        <v>3845</v>
      </c>
      <c r="H13" s="1">
        <v>20.010000000000002</v>
      </c>
      <c r="I13" s="1">
        <v>0</v>
      </c>
      <c r="J13" s="1">
        <v>0</v>
      </c>
      <c r="K13" s="1">
        <v>3</v>
      </c>
      <c r="L13" s="1">
        <v>2</v>
      </c>
    </row>
    <row r="14" spans="1:13" x14ac:dyDescent="0.25">
      <c r="A14" s="1" t="s">
        <v>21</v>
      </c>
      <c r="B14" s="1">
        <v>16.399999999999999</v>
      </c>
      <c r="C14" s="1">
        <v>8</v>
      </c>
      <c r="D14" s="8">
        <v>275.8</v>
      </c>
      <c r="E14" s="1">
        <v>180</v>
      </c>
      <c r="F14" s="1">
        <v>3.07</v>
      </c>
      <c r="G14" s="1">
        <v>4070.0000000000005</v>
      </c>
      <c r="H14" s="1">
        <v>19.899999999999999</v>
      </c>
      <c r="I14" s="1">
        <v>0</v>
      </c>
      <c r="J14" s="1">
        <v>0</v>
      </c>
      <c r="K14" s="1">
        <v>3</v>
      </c>
      <c r="L14" s="1">
        <v>3</v>
      </c>
    </row>
    <row r="15" spans="1:13" x14ac:dyDescent="0.25">
      <c r="A15" s="1" t="s">
        <v>32</v>
      </c>
      <c r="B15" s="1">
        <v>15.2</v>
      </c>
      <c r="C15" s="1">
        <v>8</v>
      </c>
      <c r="D15" s="8">
        <v>304</v>
      </c>
      <c r="E15" s="1">
        <v>150</v>
      </c>
      <c r="F15" s="1">
        <v>3.15</v>
      </c>
      <c r="G15" s="1">
        <v>3435</v>
      </c>
      <c r="H15" s="1">
        <v>18.52</v>
      </c>
      <c r="I15" s="1">
        <v>0</v>
      </c>
      <c r="J15" s="1">
        <v>0</v>
      </c>
      <c r="K15" s="1">
        <v>3</v>
      </c>
      <c r="L15" s="1">
        <v>2</v>
      </c>
    </row>
    <row r="16" spans="1:13" x14ac:dyDescent="0.25">
      <c r="A16" s="1" t="s">
        <v>31</v>
      </c>
      <c r="B16" s="1">
        <v>15.5</v>
      </c>
      <c r="C16" s="1">
        <v>8</v>
      </c>
      <c r="D16" s="8">
        <v>318</v>
      </c>
      <c r="E16" s="1">
        <v>150</v>
      </c>
      <c r="F16" s="1">
        <v>2.76</v>
      </c>
      <c r="G16" s="1">
        <v>3520</v>
      </c>
      <c r="H16" s="1">
        <v>19.47</v>
      </c>
      <c r="I16" s="1">
        <v>0</v>
      </c>
      <c r="J16" s="1">
        <v>0</v>
      </c>
      <c r="K16" s="1">
        <v>3</v>
      </c>
      <c r="L16" s="1">
        <v>2</v>
      </c>
    </row>
    <row r="17" spans="1:12" x14ac:dyDescent="0.25">
      <c r="A17" s="1" t="s">
        <v>36</v>
      </c>
      <c r="B17" s="1">
        <v>26</v>
      </c>
      <c r="C17" s="1">
        <v>4</v>
      </c>
      <c r="D17" s="8">
        <v>120.3</v>
      </c>
      <c r="E17" s="1">
        <v>91</v>
      </c>
      <c r="F17" s="1">
        <v>4.43</v>
      </c>
      <c r="G17" s="1">
        <v>2140</v>
      </c>
      <c r="H17" s="1">
        <v>17.420000000000002</v>
      </c>
      <c r="I17" s="1">
        <v>0</v>
      </c>
      <c r="J17" s="1">
        <v>1</v>
      </c>
      <c r="K17" s="1">
        <v>5</v>
      </c>
      <c r="L17" s="1">
        <v>2</v>
      </c>
    </row>
    <row r="18" spans="1:12" x14ac:dyDescent="0.25">
      <c r="A18" s="1" t="s">
        <v>10</v>
      </c>
      <c r="B18" s="1">
        <v>21</v>
      </c>
      <c r="C18" s="1">
        <v>6</v>
      </c>
      <c r="D18" s="8">
        <v>160</v>
      </c>
      <c r="E18" s="1">
        <v>110</v>
      </c>
      <c r="F18" s="1">
        <v>3.9</v>
      </c>
      <c r="G18" s="1">
        <v>2620</v>
      </c>
      <c r="H18" s="1">
        <v>17.82</v>
      </c>
      <c r="I18" s="1">
        <v>0</v>
      </c>
      <c r="J18" s="1">
        <v>1</v>
      </c>
      <c r="K18" s="1">
        <v>4</v>
      </c>
      <c r="L18" s="1">
        <v>4</v>
      </c>
    </row>
    <row r="19" spans="1:12" x14ac:dyDescent="0.25">
      <c r="A19" s="1" t="s">
        <v>12</v>
      </c>
      <c r="B19" s="1">
        <v>22.8</v>
      </c>
      <c r="C19" s="1">
        <v>4</v>
      </c>
      <c r="D19" s="8">
        <v>108</v>
      </c>
      <c r="E19" s="1">
        <v>93</v>
      </c>
      <c r="F19" s="1">
        <v>3.85</v>
      </c>
      <c r="G19" s="1">
        <v>2320</v>
      </c>
      <c r="H19" s="1">
        <v>17.98</v>
      </c>
      <c r="I19" s="1">
        <v>1</v>
      </c>
      <c r="J19" s="1">
        <v>1</v>
      </c>
      <c r="K19" s="1">
        <v>4</v>
      </c>
      <c r="L19" s="1">
        <v>1</v>
      </c>
    </row>
    <row r="20" spans="1:12" x14ac:dyDescent="0.25">
      <c r="A20" s="1" t="s">
        <v>25</v>
      </c>
      <c r="B20" s="1">
        <v>10.4</v>
      </c>
      <c r="C20" s="1">
        <v>8</v>
      </c>
      <c r="D20" s="8">
        <v>460</v>
      </c>
      <c r="E20" s="1">
        <v>215</v>
      </c>
      <c r="F20" s="1">
        <v>3</v>
      </c>
      <c r="G20" s="1">
        <v>5424</v>
      </c>
      <c r="H20" s="1">
        <v>18</v>
      </c>
      <c r="I20" s="1">
        <v>0</v>
      </c>
      <c r="J20" s="1">
        <v>0</v>
      </c>
      <c r="K20" s="1">
        <v>3</v>
      </c>
      <c r="L20" s="1">
        <v>4</v>
      </c>
    </row>
    <row r="21" spans="1:12" x14ac:dyDescent="0.25">
      <c r="A21" s="1" t="s">
        <v>30</v>
      </c>
      <c r="B21" s="1">
        <v>21.5</v>
      </c>
      <c r="C21" s="1">
        <v>4</v>
      </c>
      <c r="D21" s="8">
        <v>120.1</v>
      </c>
      <c r="E21" s="1">
        <v>97</v>
      </c>
      <c r="F21" s="1">
        <v>3.7</v>
      </c>
      <c r="G21" s="1">
        <v>2465</v>
      </c>
      <c r="H21" s="1">
        <v>17.600000000000001</v>
      </c>
      <c r="I21" s="1">
        <v>1</v>
      </c>
      <c r="J21" s="1">
        <v>0</v>
      </c>
      <c r="K21" s="1">
        <v>3</v>
      </c>
      <c r="L21" s="1">
        <v>1</v>
      </c>
    </row>
    <row r="22" spans="1:12" x14ac:dyDescent="0.25">
      <c r="A22" s="1" t="s">
        <v>41</v>
      </c>
      <c r="B22" s="1">
        <v>21.4</v>
      </c>
      <c r="C22" s="1">
        <v>4</v>
      </c>
      <c r="D22" s="8">
        <v>121</v>
      </c>
      <c r="E22" s="1">
        <v>109</v>
      </c>
      <c r="F22" s="1">
        <v>4.1100000000000003</v>
      </c>
      <c r="G22" s="1">
        <v>2780</v>
      </c>
      <c r="H22" s="1">
        <v>17.399999999999999</v>
      </c>
      <c r="I22" s="1">
        <v>1</v>
      </c>
      <c r="J22" s="1">
        <v>1</v>
      </c>
      <c r="K22" s="1">
        <v>4</v>
      </c>
      <c r="L22" s="1">
        <v>2</v>
      </c>
    </row>
    <row r="23" spans="1:12" x14ac:dyDescent="0.25">
      <c r="A23" s="1" t="s">
        <v>11</v>
      </c>
      <c r="B23" s="1">
        <v>21</v>
      </c>
      <c r="C23" s="1">
        <v>6</v>
      </c>
      <c r="D23" s="8">
        <v>160</v>
      </c>
      <c r="E23" s="1">
        <v>110</v>
      </c>
      <c r="F23" s="1">
        <v>3.9</v>
      </c>
      <c r="G23" s="1">
        <v>2875</v>
      </c>
      <c r="H23" s="1">
        <v>18.899999999999999</v>
      </c>
      <c r="I23" s="1">
        <v>0</v>
      </c>
      <c r="J23" s="1">
        <v>1</v>
      </c>
      <c r="K23" s="1">
        <v>4</v>
      </c>
      <c r="L23" s="1">
        <v>4</v>
      </c>
    </row>
    <row r="24" spans="1:12" x14ac:dyDescent="0.25">
      <c r="A24" s="1" t="s">
        <v>20</v>
      </c>
      <c r="B24" s="1">
        <v>17.8</v>
      </c>
      <c r="C24" s="1">
        <v>6</v>
      </c>
      <c r="D24" s="8">
        <v>167.6</v>
      </c>
      <c r="E24" s="1">
        <v>123</v>
      </c>
      <c r="F24" s="1">
        <v>3.92</v>
      </c>
      <c r="G24" s="1">
        <v>3440</v>
      </c>
      <c r="H24" s="1">
        <v>22.9</v>
      </c>
      <c r="I24" s="1">
        <v>1</v>
      </c>
      <c r="J24" s="1">
        <v>0</v>
      </c>
      <c r="K24" s="1">
        <v>4</v>
      </c>
      <c r="L24" s="1">
        <v>4</v>
      </c>
    </row>
    <row r="25" spans="1:12" x14ac:dyDescent="0.25">
      <c r="A25" s="1" t="s">
        <v>19</v>
      </c>
      <c r="B25" s="1">
        <v>19.2</v>
      </c>
      <c r="C25" s="1">
        <v>6</v>
      </c>
      <c r="D25" s="8">
        <v>167.6</v>
      </c>
      <c r="E25" s="1">
        <v>123</v>
      </c>
      <c r="F25" s="1">
        <v>3.92</v>
      </c>
      <c r="G25" s="1">
        <v>3440</v>
      </c>
      <c r="H25" s="1">
        <v>18.3</v>
      </c>
      <c r="I25" s="1">
        <v>1</v>
      </c>
      <c r="J25" s="1">
        <v>0</v>
      </c>
      <c r="K25" s="1">
        <v>4</v>
      </c>
      <c r="L25" s="1">
        <v>4</v>
      </c>
    </row>
    <row r="26" spans="1:12" x14ac:dyDescent="0.25">
      <c r="A26" s="1" t="s">
        <v>29</v>
      </c>
      <c r="B26" s="1">
        <v>33.9</v>
      </c>
      <c r="C26" s="1">
        <v>4</v>
      </c>
      <c r="D26" s="8">
        <v>71.099999999999994</v>
      </c>
      <c r="E26" s="1">
        <v>65</v>
      </c>
      <c r="F26" s="1">
        <v>4.22</v>
      </c>
      <c r="G26" s="1">
        <v>1835</v>
      </c>
      <c r="H26" s="1">
        <v>20</v>
      </c>
      <c r="I26" s="1">
        <v>1</v>
      </c>
      <c r="J26" s="1">
        <v>1</v>
      </c>
      <c r="K26" s="1">
        <v>4</v>
      </c>
      <c r="L26" s="1">
        <v>1</v>
      </c>
    </row>
    <row r="27" spans="1:12" x14ac:dyDescent="0.25">
      <c r="A27" s="1" t="s">
        <v>13</v>
      </c>
      <c r="B27" s="1">
        <v>21.4</v>
      </c>
      <c r="C27" s="1">
        <v>6</v>
      </c>
      <c r="D27" s="8">
        <v>258</v>
      </c>
      <c r="E27" s="1">
        <v>110</v>
      </c>
      <c r="F27" s="1">
        <v>3.08</v>
      </c>
      <c r="G27" s="1">
        <v>3215</v>
      </c>
      <c r="H27" s="1">
        <v>15.84</v>
      </c>
      <c r="I27" s="1">
        <v>1</v>
      </c>
      <c r="J27" s="1">
        <v>0</v>
      </c>
      <c r="K27" s="1">
        <v>3</v>
      </c>
      <c r="L27" s="1">
        <v>1</v>
      </c>
    </row>
    <row r="28" spans="1:12" x14ac:dyDescent="0.25">
      <c r="A28" s="1" t="s">
        <v>35</v>
      </c>
      <c r="B28" s="1">
        <v>27.3</v>
      </c>
      <c r="C28" s="1">
        <v>4</v>
      </c>
      <c r="D28" s="8">
        <v>79</v>
      </c>
      <c r="E28" s="1">
        <v>66</v>
      </c>
      <c r="F28" s="1">
        <v>4.08</v>
      </c>
      <c r="G28" s="1">
        <v>1935</v>
      </c>
      <c r="H28" s="1">
        <v>20.22</v>
      </c>
      <c r="I28" s="1">
        <v>1</v>
      </c>
      <c r="J28" s="1">
        <v>1</v>
      </c>
      <c r="K28" s="1">
        <v>4</v>
      </c>
      <c r="L28" s="1">
        <v>1</v>
      </c>
    </row>
    <row r="29" spans="1:12" x14ac:dyDescent="0.25">
      <c r="A29" s="1" t="s">
        <v>28</v>
      </c>
      <c r="B29" s="1">
        <v>30.4</v>
      </c>
      <c r="C29" s="1">
        <v>4</v>
      </c>
      <c r="D29" s="8">
        <v>75.7</v>
      </c>
      <c r="E29" s="1">
        <v>52</v>
      </c>
      <c r="F29" s="1">
        <v>4.93</v>
      </c>
      <c r="G29" s="1">
        <v>1615</v>
      </c>
      <c r="H29" s="1">
        <v>17.02</v>
      </c>
      <c r="I29" s="1">
        <v>1</v>
      </c>
      <c r="J29" s="1">
        <v>1</v>
      </c>
      <c r="K29" s="1">
        <v>4</v>
      </c>
      <c r="L29" s="1">
        <v>2</v>
      </c>
    </row>
    <row r="30" spans="1:12" x14ac:dyDescent="0.25">
      <c r="A30" s="1" t="s">
        <v>15</v>
      </c>
      <c r="B30" s="1">
        <v>18.100000000000001</v>
      </c>
      <c r="C30" s="1">
        <v>6</v>
      </c>
      <c r="D30" s="8">
        <v>225</v>
      </c>
      <c r="E30" s="1">
        <v>105</v>
      </c>
      <c r="F30" s="1">
        <v>2.76</v>
      </c>
      <c r="G30" s="1">
        <v>3460</v>
      </c>
      <c r="H30" s="1">
        <v>19.440000000000001</v>
      </c>
      <c r="I30" s="1">
        <v>1</v>
      </c>
      <c r="J30" s="1">
        <v>0</v>
      </c>
      <c r="K30" s="1">
        <v>3</v>
      </c>
      <c r="L30" s="1">
        <v>1</v>
      </c>
    </row>
    <row r="31" spans="1:12" x14ac:dyDescent="0.25">
      <c r="A31" s="1" t="s">
        <v>18</v>
      </c>
      <c r="B31" s="1">
        <v>22.8</v>
      </c>
      <c r="C31" s="1">
        <v>4</v>
      </c>
      <c r="D31" s="8">
        <v>140.80000000000001</v>
      </c>
      <c r="E31" s="1">
        <v>95</v>
      </c>
      <c r="F31" s="1">
        <v>3.92</v>
      </c>
      <c r="G31" s="1">
        <v>3150</v>
      </c>
      <c r="H31" s="1">
        <v>18.61</v>
      </c>
      <c r="I31" s="1">
        <v>1</v>
      </c>
      <c r="J31" s="1">
        <v>0</v>
      </c>
      <c r="K31" s="1">
        <v>4</v>
      </c>
      <c r="L31" s="1">
        <v>2</v>
      </c>
    </row>
    <row r="32" spans="1:12" x14ac:dyDescent="0.25">
      <c r="A32" s="1" t="s">
        <v>27</v>
      </c>
      <c r="B32" s="1">
        <v>32.4</v>
      </c>
      <c r="C32" s="1">
        <v>4</v>
      </c>
      <c r="D32" s="8">
        <v>78.7</v>
      </c>
      <c r="E32" s="1">
        <v>66</v>
      </c>
      <c r="F32" s="1">
        <v>4.08</v>
      </c>
      <c r="G32" s="1">
        <v>2200</v>
      </c>
      <c r="H32" s="1">
        <v>17.02</v>
      </c>
      <c r="I32" s="1">
        <v>1</v>
      </c>
      <c r="J32" s="1">
        <v>1</v>
      </c>
      <c r="K32" s="1">
        <v>4</v>
      </c>
      <c r="L32" s="1">
        <v>1</v>
      </c>
    </row>
    <row r="33" spans="1:12" x14ac:dyDescent="0.25">
      <c r="A33" s="1" t="s">
        <v>17</v>
      </c>
      <c r="B33" s="1">
        <v>24.4</v>
      </c>
      <c r="C33" s="1">
        <v>4</v>
      </c>
      <c r="D33" s="8">
        <v>146.69999999999999</v>
      </c>
      <c r="E33" s="1">
        <v>62</v>
      </c>
      <c r="F33" s="1">
        <v>3.69</v>
      </c>
      <c r="G33" s="1">
        <v>3190</v>
      </c>
      <c r="H33" s="1">
        <v>16.46</v>
      </c>
      <c r="I33" s="1">
        <v>1</v>
      </c>
      <c r="J33" s="1">
        <v>0</v>
      </c>
      <c r="K33" s="1">
        <v>4</v>
      </c>
      <c r="L33" s="1">
        <v>2</v>
      </c>
    </row>
    <row r="34" spans="1:12" x14ac:dyDescent="0.25">
      <c r="C34" s="1">
        <f>AVERAGE(C1:C33)</f>
        <v>6.1875</v>
      </c>
    </row>
  </sheetData>
  <hyperlinks>
    <hyperlink ref="A1" r:id="rId1" xr:uid="{00000000-0004-0000-0100-000000000000}"/>
  </hyperlinks>
  <pageMargins left="0.7" right="0.7" top="0.75" bottom="0.75" header="0.3" footer="0.3"/>
  <pageSetup paperSize="9" orientation="portrait" horizontalDpi="300" verticalDpi="3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workbookViewId="0">
      <selection activeCell="C12" sqref="C12"/>
    </sheetView>
  </sheetViews>
  <sheetFormatPr defaultRowHeight="15" x14ac:dyDescent="0.25"/>
  <cols>
    <col min="1" max="1" width="18.42578125" bestFit="1" customWidth="1"/>
    <col min="2" max="3" width="14.140625" customWidth="1"/>
  </cols>
  <sheetData>
    <row r="1" spans="1:1" x14ac:dyDescent="0.25">
      <c r="A1" s="2" t="s">
        <v>42</v>
      </c>
    </row>
    <row r="2" spans="1:1" x14ac:dyDescent="0.25">
      <c r="A2" s="1" t="s">
        <v>26</v>
      </c>
    </row>
    <row r="3" spans="1:1" x14ac:dyDescent="0.25">
      <c r="A3" s="1" t="s">
        <v>25</v>
      </c>
    </row>
    <row r="4" spans="1:1" x14ac:dyDescent="0.25">
      <c r="A4" s="1" t="s">
        <v>24</v>
      </c>
    </row>
  </sheetData>
  <hyperlinks>
    <hyperlink ref="A1"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3"/>
  <sheetViews>
    <sheetView zoomScale="115" zoomScaleNormal="115" workbookViewId="0">
      <selection activeCell="L14" sqref="L14"/>
    </sheetView>
  </sheetViews>
  <sheetFormatPr defaultRowHeight="15" x14ac:dyDescent="0.25"/>
  <cols>
    <col min="1" max="1" width="18.42578125" style="1" bestFit="1" customWidth="1"/>
    <col min="2" max="2" width="11.42578125" style="1" bestFit="1" customWidth="1"/>
    <col min="3" max="3" width="7.85546875" style="1" bestFit="1" customWidth="1"/>
    <col min="4" max="9" width="9.140625" style="1"/>
    <col min="10" max="10" width="11.5703125" style="1" bestFit="1" customWidth="1"/>
    <col min="12" max="12" width="18.42578125" bestFit="1" customWidth="1"/>
    <col min="13" max="13" width="20.28515625" customWidth="1"/>
    <col min="14" max="14" width="18.42578125" bestFit="1" customWidth="1"/>
    <col min="15" max="15" width="18.140625" bestFit="1" customWidth="1"/>
  </cols>
  <sheetData>
    <row r="1" spans="1:15" x14ac:dyDescent="0.25">
      <c r="A1" s="1" t="s">
        <v>51</v>
      </c>
      <c r="B1" s="1" t="s">
        <v>52</v>
      </c>
      <c r="C1" s="1" t="s">
        <v>53</v>
      </c>
      <c r="D1" s="1" t="s">
        <v>54</v>
      </c>
      <c r="E1" s="1" t="s">
        <v>55</v>
      </c>
      <c r="F1" s="1" t="s">
        <v>56</v>
      </c>
      <c r="G1" s="1" t="s">
        <v>57</v>
      </c>
      <c r="H1" s="1" t="s">
        <v>58</v>
      </c>
      <c r="I1" s="1" t="s">
        <v>59</v>
      </c>
      <c r="J1" s="1" t="s">
        <v>60</v>
      </c>
    </row>
    <row r="2" spans="1:15" x14ac:dyDescent="0.25">
      <c r="A2" s="1" t="s">
        <v>32</v>
      </c>
      <c r="B2" s="1">
        <v>0.01</v>
      </c>
      <c r="C2" s="1">
        <v>0.02</v>
      </c>
      <c r="D2" s="1">
        <v>0.11</v>
      </c>
      <c r="E2" s="1">
        <v>0.05</v>
      </c>
      <c r="F2" s="1">
        <v>0.42</v>
      </c>
      <c r="G2" s="1">
        <v>0</v>
      </c>
      <c r="H2" s="1">
        <v>0.24</v>
      </c>
      <c r="I2" s="1">
        <v>0.14000000000000001</v>
      </c>
      <c r="J2" s="1">
        <v>0.01</v>
      </c>
    </row>
    <row r="3" spans="1:15" x14ac:dyDescent="0.25">
      <c r="A3" s="1" t="s">
        <v>24</v>
      </c>
      <c r="B3" s="1">
        <v>0.11</v>
      </c>
      <c r="C3" s="1">
        <v>0.09</v>
      </c>
      <c r="D3" s="1">
        <v>0.02</v>
      </c>
      <c r="E3" s="1">
        <v>0.05</v>
      </c>
      <c r="F3" s="1">
        <v>0.18</v>
      </c>
      <c r="G3" s="1">
        <v>0.16</v>
      </c>
      <c r="H3" s="1">
        <v>0.16</v>
      </c>
      <c r="I3" s="1">
        <v>0.14000000000000001</v>
      </c>
      <c r="J3" s="1">
        <v>0.09</v>
      </c>
    </row>
    <row r="4" spans="1:15" x14ac:dyDescent="0.25">
      <c r="A4" s="1" t="s">
        <v>33</v>
      </c>
      <c r="B4" s="1">
        <v>0.1</v>
      </c>
      <c r="C4" s="1">
        <v>0.1</v>
      </c>
      <c r="D4" s="1">
        <v>0.37</v>
      </c>
      <c r="E4" s="1">
        <v>0</v>
      </c>
      <c r="F4" s="1">
        <v>0.03</v>
      </c>
      <c r="G4" s="1">
        <v>0.05</v>
      </c>
      <c r="H4" s="1">
        <v>0.02</v>
      </c>
      <c r="I4" s="1">
        <v>0.26</v>
      </c>
      <c r="J4" s="1">
        <v>7.0000000000000007E-2</v>
      </c>
      <c r="L4" s="7" t="s">
        <v>61</v>
      </c>
      <c r="M4" s="1" t="s">
        <v>26</v>
      </c>
      <c r="N4" s="1" t="s">
        <v>25</v>
      </c>
      <c r="O4" s="1" t="s">
        <v>24</v>
      </c>
    </row>
    <row r="5" spans="1:15" x14ac:dyDescent="0.25">
      <c r="A5" s="1" t="s">
        <v>26</v>
      </c>
      <c r="B5" s="1">
        <v>0.02</v>
      </c>
      <c r="C5" s="1">
        <v>0.02</v>
      </c>
      <c r="D5" s="1">
        <v>0.01</v>
      </c>
      <c r="E5" s="1">
        <v>0.03</v>
      </c>
      <c r="F5" s="1">
        <v>0.36</v>
      </c>
      <c r="G5" s="1">
        <v>0.09</v>
      </c>
      <c r="H5" s="1">
        <v>0.12</v>
      </c>
      <c r="I5" s="1">
        <v>0.22</v>
      </c>
      <c r="J5" s="1">
        <v>0.13</v>
      </c>
      <c r="L5" s="7"/>
      <c r="M5" s="7"/>
      <c r="N5" s="7"/>
      <c r="O5" s="7"/>
    </row>
    <row r="6" spans="1:15" x14ac:dyDescent="0.25">
      <c r="A6" s="1" t="s">
        <v>12</v>
      </c>
      <c r="B6" s="1">
        <v>0.02</v>
      </c>
      <c r="C6" s="1">
        <v>0.28999999999999998</v>
      </c>
      <c r="D6" s="1">
        <v>0.1</v>
      </c>
      <c r="E6" s="1">
        <v>0.02</v>
      </c>
      <c r="F6" s="1">
        <v>0.24</v>
      </c>
      <c r="G6" s="1">
        <v>0.06</v>
      </c>
      <c r="H6" s="1">
        <v>0.06</v>
      </c>
      <c r="I6" s="1">
        <v>0.2</v>
      </c>
      <c r="J6" s="1">
        <v>0.02</v>
      </c>
    </row>
    <row r="7" spans="1:15" x14ac:dyDescent="0.25">
      <c r="A7" s="1" t="s">
        <v>31</v>
      </c>
      <c r="B7" s="1">
        <v>0.15</v>
      </c>
      <c r="C7" s="1">
        <v>0.27</v>
      </c>
      <c r="D7" s="1">
        <v>7.0000000000000007E-2</v>
      </c>
      <c r="E7" s="1">
        <v>0.28000000000000003</v>
      </c>
      <c r="F7" s="1">
        <v>0.03</v>
      </c>
      <c r="G7" s="1">
        <v>0.01</v>
      </c>
      <c r="H7" s="1">
        <v>0.02</v>
      </c>
      <c r="I7" s="1">
        <v>0.06</v>
      </c>
      <c r="J7" s="1">
        <v>0.11</v>
      </c>
    </row>
    <row r="8" spans="1:15" x14ac:dyDescent="0.25">
      <c r="A8" s="1" t="s">
        <v>16</v>
      </c>
      <c r="B8" s="1">
        <v>0.1</v>
      </c>
      <c r="C8" s="1">
        <v>0.09</v>
      </c>
      <c r="D8" s="1">
        <v>0.25</v>
      </c>
      <c r="E8" s="1">
        <v>0.03</v>
      </c>
      <c r="F8" s="1">
        <v>0.12</v>
      </c>
      <c r="G8" s="1">
        <v>0.23</v>
      </c>
      <c r="H8" s="1">
        <v>0.08</v>
      </c>
      <c r="I8" s="1">
        <v>0.08</v>
      </c>
      <c r="J8" s="1">
        <v>0.02</v>
      </c>
    </row>
    <row r="9" spans="1:15" x14ac:dyDescent="0.25">
      <c r="A9" s="1" t="s">
        <v>39</v>
      </c>
      <c r="B9" s="1">
        <v>7.0000000000000007E-2</v>
      </c>
      <c r="C9" s="1">
        <v>0.24</v>
      </c>
      <c r="D9" s="1">
        <v>0.05</v>
      </c>
      <c r="E9" s="1">
        <v>0.1</v>
      </c>
      <c r="F9" s="1">
        <v>0.17</v>
      </c>
      <c r="G9" s="1">
        <v>0.12</v>
      </c>
      <c r="H9" s="1">
        <v>0</v>
      </c>
      <c r="I9" s="1">
        <v>0.08</v>
      </c>
      <c r="J9" s="1">
        <v>0.17</v>
      </c>
    </row>
    <row r="10" spans="1:15" x14ac:dyDescent="0.25">
      <c r="A10" s="1" t="s">
        <v>27</v>
      </c>
      <c r="B10" s="1">
        <v>0.02</v>
      </c>
      <c r="C10" s="1">
        <v>0.08</v>
      </c>
      <c r="D10" s="1">
        <v>0.13</v>
      </c>
      <c r="E10" s="1">
        <v>0.01</v>
      </c>
      <c r="F10" s="1">
        <v>0.11</v>
      </c>
      <c r="G10" s="1">
        <v>0.02</v>
      </c>
      <c r="H10" s="1">
        <v>0.2</v>
      </c>
      <c r="I10" s="1">
        <v>0.23</v>
      </c>
      <c r="J10" s="1">
        <v>0.2</v>
      </c>
    </row>
    <row r="11" spans="1:15" x14ac:dyDescent="0.25">
      <c r="A11" s="1" t="s">
        <v>35</v>
      </c>
      <c r="B11" s="1">
        <v>0.04</v>
      </c>
      <c r="C11" s="1">
        <v>0.05</v>
      </c>
      <c r="D11" s="1">
        <v>0.25</v>
      </c>
      <c r="E11" s="1">
        <v>0.08</v>
      </c>
      <c r="F11" s="1">
        <v>0.18</v>
      </c>
      <c r="G11" s="1">
        <v>0.02</v>
      </c>
      <c r="H11" s="1">
        <v>0.08</v>
      </c>
      <c r="I11" s="1">
        <v>0.28999999999999998</v>
      </c>
      <c r="J11" s="1">
        <v>0.01</v>
      </c>
    </row>
    <row r="12" spans="1:15" x14ac:dyDescent="0.25">
      <c r="A12" s="1" t="s">
        <v>38</v>
      </c>
      <c r="B12" s="1">
        <v>0.03</v>
      </c>
      <c r="C12" s="1">
        <v>0.02</v>
      </c>
      <c r="D12" s="1">
        <v>0.15</v>
      </c>
      <c r="E12" s="1">
        <v>0.02</v>
      </c>
      <c r="F12" s="1">
        <v>0.04</v>
      </c>
      <c r="G12" s="1">
        <v>0.43</v>
      </c>
      <c r="H12" s="1">
        <v>0.03</v>
      </c>
      <c r="I12" s="1">
        <v>0.16</v>
      </c>
      <c r="J12" s="1">
        <v>0.12</v>
      </c>
    </row>
    <row r="13" spans="1:15" x14ac:dyDescent="0.25">
      <c r="A13" s="1" t="s">
        <v>28</v>
      </c>
      <c r="B13" s="1">
        <v>0.01</v>
      </c>
      <c r="C13" s="1">
        <v>0.04</v>
      </c>
      <c r="D13" s="1">
        <v>0.14000000000000001</v>
      </c>
      <c r="E13" s="1">
        <v>0.02</v>
      </c>
      <c r="F13" s="1">
        <v>0.14000000000000001</v>
      </c>
      <c r="G13" s="1">
        <v>0.11</v>
      </c>
      <c r="H13" s="1">
        <v>0.35</v>
      </c>
      <c r="I13" s="1">
        <v>0.18</v>
      </c>
      <c r="J13" s="1">
        <v>0.02</v>
      </c>
    </row>
    <row r="14" spans="1:15" x14ac:dyDescent="0.25">
      <c r="A14" s="1" t="s">
        <v>13</v>
      </c>
      <c r="B14" s="1">
        <v>0.03</v>
      </c>
      <c r="C14" s="1">
        <v>0.03</v>
      </c>
      <c r="D14" s="1">
        <v>0.06</v>
      </c>
      <c r="E14" s="1">
        <v>0.23</v>
      </c>
      <c r="F14" s="1">
        <v>0.19</v>
      </c>
      <c r="G14" s="1">
        <v>0.04</v>
      </c>
      <c r="H14" s="1">
        <v>0.02</v>
      </c>
      <c r="I14" s="1">
        <v>0.13</v>
      </c>
      <c r="J14" s="1">
        <v>0.27</v>
      </c>
    </row>
    <row r="15" spans="1:15" x14ac:dyDescent="0.25">
      <c r="A15" s="1" t="s">
        <v>14</v>
      </c>
      <c r="B15" s="1">
        <v>0.04</v>
      </c>
      <c r="C15" s="1">
        <v>0.11</v>
      </c>
      <c r="D15" s="1">
        <v>0.19</v>
      </c>
      <c r="E15" s="1">
        <v>0.23</v>
      </c>
      <c r="F15" s="1">
        <v>7.0000000000000007E-2</v>
      </c>
      <c r="G15" s="1">
        <v>7.0000000000000007E-2</v>
      </c>
      <c r="H15" s="1">
        <v>0.18</v>
      </c>
      <c r="I15" s="1">
        <v>0.1</v>
      </c>
      <c r="J15" s="1">
        <v>0.01</v>
      </c>
    </row>
    <row r="16" spans="1:15" x14ac:dyDescent="0.25">
      <c r="A16" s="1" t="s">
        <v>25</v>
      </c>
      <c r="B16" s="1">
        <v>0.14000000000000001</v>
      </c>
      <c r="C16" s="1">
        <v>0.02</v>
      </c>
      <c r="D16" s="1">
        <v>0.13</v>
      </c>
      <c r="E16" s="1">
        <v>0.12</v>
      </c>
      <c r="F16" s="1">
        <v>0.35</v>
      </c>
      <c r="G16" s="1">
        <v>0.01</v>
      </c>
      <c r="H16" s="1">
        <v>0.03</v>
      </c>
      <c r="I16" s="1">
        <v>0.11</v>
      </c>
      <c r="J16" s="1">
        <v>0.1</v>
      </c>
    </row>
    <row r="17" spans="1:10" x14ac:dyDescent="0.25">
      <c r="A17" s="1" t="s">
        <v>37</v>
      </c>
      <c r="B17" s="1">
        <v>0.01</v>
      </c>
      <c r="C17" s="1">
        <v>0</v>
      </c>
      <c r="D17" s="1">
        <v>0.04</v>
      </c>
      <c r="E17" s="1">
        <v>0.27</v>
      </c>
      <c r="F17" s="1">
        <v>0.02</v>
      </c>
      <c r="G17" s="1">
        <v>0.14000000000000001</v>
      </c>
      <c r="H17" s="1">
        <v>0.27</v>
      </c>
      <c r="I17" s="1">
        <v>0.25</v>
      </c>
      <c r="J17" s="1">
        <v>0</v>
      </c>
    </row>
    <row r="18" spans="1:10" x14ac:dyDescent="0.25">
      <c r="A18" s="1" t="s">
        <v>40</v>
      </c>
      <c r="B18" s="1">
        <v>0.15</v>
      </c>
      <c r="C18" s="1">
        <v>0.22</v>
      </c>
      <c r="D18" s="1">
        <v>0.11</v>
      </c>
      <c r="E18" s="1">
        <v>0</v>
      </c>
      <c r="F18" s="1">
        <v>0.01</v>
      </c>
      <c r="G18" s="1">
        <v>0.22</v>
      </c>
      <c r="H18" s="1">
        <v>0.06</v>
      </c>
      <c r="I18" s="1">
        <v>0.21</v>
      </c>
      <c r="J18" s="1">
        <v>0.02</v>
      </c>
    </row>
    <row r="19" spans="1:10" x14ac:dyDescent="0.25">
      <c r="A19" s="1" t="s">
        <v>10</v>
      </c>
      <c r="B19" s="1">
        <v>0</v>
      </c>
      <c r="C19" s="1">
        <v>0.05</v>
      </c>
      <c r="D19" s="1">
        <v>0.05</v>
      </c>
      <c r="E19" s="1">
        <v>0.14000000000000001</v>
      </c>
      <c r="F19" s="1">
        <v>0.03</v>
      </c>
      <c r="G19" s="1">
        <v>0.41</v>
      </c>
      <c r="H19" s="1">
        <v>0.09</v>
      </c>
      <c r="I19" s="1">
        <v>0.23</v>
      </c>
      <c r="J19" s="1">
        <v>0.01</v>
      </c>
    </row>
    <row r="20" spans="1:10" x14ac:dyDescent="0.25">
      <c r="A20" s="1" t="s">
        <v>11</v>
      </c>
      <c r="B20" s="1">
        <v>0.2</v>
      </c>
      <c r="C20" s="1">
        <v>0.13</v>
      </c>
      <c r="D20" s="1">
        <v>0.02</v>
      </c>
      <c r="E20" s="1">
        <v>0.22</v>
      </c>
      <c r="F20" s="1">
        <v>0.08</v>
      </c>
      <c r="G20" s="1">
        <v>0.1</v>
      </c>
      <c r="H20" s="1">
        <v>0.02</v>
      </c>
      <c r="I20" s="1">
        <v>0.01</v>
      </c>
      <c r="J20" s="1">
        <v>0.23</v>
      </c>
    </row>
    <row r="21" spans="1:10" x14ac:dyDescent="0.25">
      <c r="A21" s="1" t="s">
        <v>18</v>
      </c>
      <c r="B21" s="1">
        <v>7.0000000000000007E-2</v>
      </c>
      <c r="C21" s="1">
        <v>0</v>
      </c>
      <c r="D21" s="1">
        <v>0.03</v>
      </c>
      <c r="E21" s="1">
        <v>0.08</v>
      </c>
      <c r="F21" s="1">
        <v>0.17</v>
      </c>
      <c r="G21" s="1">
        <v>0.14000000000000001</v>
      </c>
      <c r="H21" s="1">
        <v>0.14000000000000001</v>
      </c>
      <c r="I21" s="1">
        <v>0.22</v>
      </c>
      <c r="J21" s="1">
        <v>0.15</v>
      </c>
    </row>
    <row r="22" spans="1:10" x14ac:dyDescent="0.25">
      <c r="A22" s="1" t="s">
        <v>17</v>
      </c>
      <c r="B22" s="1">
        <v>0.19</v>
      </c>
      <c r="C22" s="1">
        <v>0.1</v>
      </c>
      <c r="D22" s="1">
        <v>7.0000000000000007E-2</v>
      </c>
      <c r="E22" s="1">
        <v>0.2</v>
      </c>
      <c r="F22" s="1">
        <v>0.01</v>
      </c>
      <c r="G22" s="1">
        <v>0.08</v>
      </c>
      <c r="H22" s="1">
        <v>0.2</v>
      </c>
      <c r="I22" s="1">
        <v>0.15</v>
      </c>
      <c r="J22" s="1">
        <v>0.01</v>
      </c>
    </row>
    <row r="23" spans="1:10" x14ac:dyDescent="0.25">
      <c r="A23" s="1" t="s">
        <v>19</v>
      </c>
      <c r="B23" s="1">
        <v>0.1</v>
      </c>
      <c r="C23" s="1">
        <v>0.01</v>
      </c>
      <c r="D23" s="1">
        <v>7.0000000000000007E-2</v>
      </c>
      <c r="E23" s="1">
        <v>0.2</v>
      </c>
      <c r="F23" s="1">
        <v>0.05</v>
      </c>
      <c r="G23" s="1">
        <v>0.41</v>
      </c>
      <c r="H23" s="1">
        <v>0</v>
      </c>
      <c r="I23" s="1">
        <v>0.1</v>
      </c>
      <c r="J23" s="1">
        <v>0.06</v>
      </c>
    </row>
    <row r="24" spans="1:10" x14ac:dyDescent="0.25">
      <c r="A24" s="1" t="s">
        <v>20</v>
      </c>
      <c r="B24" s="1">
        <v>0</v>
      </c>
      <c r="C24" s="1">
        <v>0.38</v>
      </c>
      <c r="D24" s="1">
        <v>0.05</v>
      </c>
      <c r="E24" s="1">
        <v>0.05</v>
      </c>
      <c r="F24" s="1">
        <v>0.37</v>
      </c>
      <c r="G24" s="1">
        <v>0.01</v>
      </c>
      <c r="H24" s="1">
        <v>0.02</v>
      </c>
      <c r="I24" s="1">
        <v>0.05</v>
      </c>
      <c r="J24" s="1">
        <v>0.06</v>
      </c>
    </row>
    <row r="25" spans="1:10" x14ac:dyDescent="0.25">
      <c r="A25" s="1" t="s">
        <v>21</v>
      </c>
      <c r="B25" s="1">
        <v>0.1</v>
      </c>
      <c r="C25" s="1">
        <v>0.09</v>
      </c>
      <c r="D25" s="1">
        <v>0.03</v>
      </c>
      <c r="E25" s="1">
        <v>0.3</v>
      </c>
      <c r="F25" s="1">
        <v>0.16</v>
      </c>
      <c r="G25" s="1">
        <v>0.03</v>
      </c>
      <c r="H25" s="1">
        <v>0.08</v>
      </c>
      <c r="I25" s="1">
        <v>0.04</v>
      </c>
      <c r="J25" s="1">
        <v>0.18</v>
      </c>
    </row>
    <row r="26" spans="1:10" x14ac:dyDescent="0.25">
      <c r="A26" s="1" t="s">
        <v>22</v>
      </c>
      <c r="B26" s="1">
        <v>0.05</v>
      </c>
      <c r="C26" s="1">
        <v>0.06</v>
      </c>
      <c r="D26" s="1">
        <v>0.08</v>
      </c>
      <c r="E26" s="1">
        <v>0.05</v>
      </c>
      <c r="F26" s="1">
        <v>0.39</v>
      </c>
      <c r="G26" s="1">
        <v>0.21</v>
      </c>
      <c r="H26" s="1">
        <v>0.06</v>
      </c>
      <c r="I26" s="1">
        <v>0.04</v>
      </c>
      <c r="J26" s="1">
        <v>7.0000000000000007E-2</v>
      </c>
    </row>
    <row r="27" spans="1:10" x14ac:dyDescent="0.25">
      <c r="A27" s="1" t="s">
        <v>23</v>
      </c>
      <c r="B27" s="1">
        <v>0.04</v>
      </c>
      <c r="C27" s="1">
        <v>0.09</v>
      </c>
      <c r="D27" s="1">
        <v>0.05</v>
      </c>
      <c r="E27" s="1">
        <v>0.52</v>
      </c>
      <c r="F27" s="1">
        <v>0.04</v>
      </c>
      <c r="G27" s="1">
        <v>0.03</v>
      </c>
      <c r="H27" s="1">
        <v>0.01</v>
      </c>
      <c r="I27" s="1">
        <v>0.02</v>
      </c>
      <c r="J27" s="1">
        <v>0.2</v>
      </c>
    </row>
    <row r="28" spans="1:10" x14ac:dyDescent="0.25">
      <c r="A28" s="1" t="s">
        <v>34</v>
      </c>
      <c r="B28" s="1">
        <v>0.03</v>
      </c>
      <c r="C28" s="1">
        <v>0.11</v>
      </c>
      <c r="D28" s="1">
        <v>0.11</v>
      </c>
      <c r="E28" s="1">
        <v>0.19</v>
      </c>
      <c r="F28" s="1">
        <v>0.33</v>
      </c>
      <c r="G28" s="1">
        <v>0.09</v>
      </c>
      <c r="H28" s="1">
        <v>0</v>
      </c>
      <c r="I28" s="1">
        <v>0.11</v>
      </c>
      <c r="J28" s="1">
        <v>0.03</v>
      </c>
    </row>
    <row r="29" spans="1:10" x14ac:dyDescent="0.25">
      <c r="A29" s="1" t="s">
        <v>36</v>
      </c>
      <c r="B29" s="1">
        <v>0.01</v>
      </c>
      <c r="C29" s="1">
        <v>0</v>
      </c>
      <c r="D29" s="1">
        <v>0.34</v>
      </c>
      <c r="E29" s="1">
        <v>0.02</v>
      </c>
      <c r="F29" s="1">
        <v>0.41</v>
      </c>
      <c r="G29" s="1">
        <v>0.19</v>
      </c>
      <c r="H29" s="1">
        <v>0</v>
      </c>
      <c r="I29" s="1">
        <v>0.01</v>
      </c>
      <c r="J29" s="1">
        <v>0.02</v>
      </c>
    </row>
    <row r="30" spans="1:10" x14ac:dyDescent="0.25">
      <c r="A30" s="1" t="s">
        <v>29</v>
      </c>
      <c r="B30" s="1">
        <v>0.06</v>
      </c>
      <c r="C30" s="1">
        <v>0.09</v>
      </c>
      <c r="D30" s="1">
        <v>0.05</v>
      </c>
      <c r="E30" s="1">
        <v>0.44</v>
      </c>
      <c r="F30" s="1">
        <v>0.08</v>
      </c>
      <c r="G30" s="1">
        <v>0.02</v>
      </c>
      <c r="H30" s="1">
        <v>0.02</v>
      </c>
      <c r="I30" s="1">
        <v>0.11</v>
      </c>
      <c r="J30" s="1">
        <v>0.12</v>
      </c>
    </row>
    <row r="31" spans="1:10" x14ac:dyDescent="0.25">
      <c r="A31" s="1" t="s">
        <v>30</v>
      </c>
      <c r="B31" s="1">
        <v>0.09</v>
      </c>
      <c r="C31" s="1">
        <v>0.08</v>
      </c>
      <c r="D31" s="1">
        <v>0.21</v>
      </c>
      <c r="E31" s="1">
        <v>0.14000000000000001</v>
      </c>
      <c r="F31" s="1">
        <v>0.26</v>
      </c>
      <c r="G31" s="1">
        <v>0.08</v>
      </c>
      <c r="H31" s="1">
        <v>0.06</v>
      </c>
      <c r="I31" s="1">
        <v>0.05</v>
      </c>
      <c r="J31" s="1">
        <v>0.03</v>
      </c>
    </row>
    <row r="32" spans="1:10" x14ac:dyDescent="0.25">
      <c r="A32" s="1" t="s">
        <v>15</v>
      </c>
      <c r="B32" s="1">
        <v>0.19</v>
      </c>
      <c r="C32" s="1">
        <v>0.05</v>
      </c>
      <c r="D32" s="1">
        <v>0.26</v>
      </c>
      <c r="E32" s="1">
        <v>0.28000000000000003</v>
      </c>
      <c r="F32" s="1">
        <v>0</v>
      </c>
      <c r="G32" s="1">
        <v>0.01</v>
      </c>
      <c r="H32" s="1">
        <v>0.06</v>
      </c>
      <c r="I32" s="1">
        <v>0.1</v>
      </c>
      <c r="J32" s="1">
        <v>0.03</v>
      </c>
    </row>
    <row r="33" spans="1:10" x14ac:dyDescent="0.25">
      <c r="A33" s="1" t="s">
        <v>41</v>
      </c>
      <c r="B33" s="1">
        <v>0.02</v>
      </c>
      <c r="C33" s="1">
        <v>0.01</v>
      </c>
      <c r="D33" s="1">
        <v>0.08</v>
      </c>
      <c r="E33" s="1">
        <v>0.1</v>
      </c>
      <c r="F33" s="1">
        <v>0.2</v>
      </c>
      <c r="G33" s="1">
        <v>0.06</v>
      </c>
      <c r="H33" s="1">
        <v>0.06</v>
      </c>
      <c r="I33" s="1">
        <v>0.04</v>
      </c>
      <c r="J33" s="1">
        <v>0.43</v>
      </c>
    </row>
  </sheetData>
  <sortState xmlns:xlrd2="http://schemas.microsoft.com/office/spreadsheetml/2017/richdata2" ref="A2:J33">
    <sortCondition ref="A1:A33"/>
  </sortState>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88E4B-1CB8-4A50-9C75-AC1170D4AF45}">
  <dimension ref="A1:H4"/>
  <sheetViews>
    <sheetView workbookViewId="0">
      <selection activeCell="J4" sqref="J4"/>
    </sheetView>
  </sheetViews>
  <sheetFormatPr defaultRowHeight="15" x14ac:dyDescent="0.25"/>
  <cols>
    <col min="8" max="8" width="11.5703125" customWidth="1"/>
  </cols>
  <sheetData>
    <row r="1" spans="1:8" x14ac:dyDescent="0.25">
      <c r="A1" s="12" t="s">
        <v>63</v>
      </c>
    </row>
    <row r="2" spans="1:8" ht="31.5" customHeight="1" x14ac:dyDescent="0.25">
      <c r="A2" s="15" t="s">
        <v>64</v>
      </c>
      <c r="B2" s="15"/>
      <c r="C2" s="15"/>
      <c r="D2" s="15"/>
      <c r="E2" s="15"/>
      <c r="F2" s="15"/>
      <c r="G2" s="15"/>
      <c r="H2" s="15"/>
    </row>
    <row r="3" spans="1:8" x14ac:dyDescent="0.25">
      <c r="A3" s="16" t="s">
        <v>65</v>
      </c>
      <c r="B3" s="17"/>
      <c r="C3" s="17"/>
      <c r="D3" s="17"/>
      <c r="E3" s="17"/>
      <c r="F3" s="17"/>
      <c r="G3" s="17"/>
      <c r="H3" s="17"/>
    </row>
    <row r="4" spans="1:8" ht="193.5" customHeight="1" x14ac:dyDescent="0.25">
      <c r="A4" s="17"/>
      <c r="B4" s="17"/>
      <c r="C4" s="17"/>
      <c r="D4" s="17"/>
      <c r="E4" s="17"/>
      <c r="F4" s="17"/>
      <c r="G4" s="17"/>
      <c r="H4" s="17"/>
    </row>
  </sheetData>
  <mergeCells count="2">
    <mergeCell ref="A2:H2"/>
    <mergeCell ref="A3:H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32FFE-07DE-400A-9246-60C4526378BD}">
  <dimension ref="A1:M38"/>
  <sheetViews>
    <sheetView topLeftCell="A28" workbookViewId="0">
      <selection activeCell="O12" sqref="O12"/>
    </sheetView>
  </sheetViews>
  <sheetFormatPr defaultRowHeight="15" x14ac:dyDescent="0.25"/>
  <cols>
    <col min="1" max="1" width="18.42578125" bestFit="1" customWidth="1"/>
  </cols>
  <sheetData>
    <row r="1" spans="1:13" x14ac:dyDescent="0.25">
      <c r="A1" s="13" t="s">
        <v>42</v>
      </c>
      <c r="B1" s="11" t="s">
        <v>0</v>
      </c>
      <c r="C1" s="11" t="s">
        <v>1</v>
      </c>
      <c r="D1" s="11" t="s">
        <v>2</v>
      </c>
      <c r="E1" s="11" t="s">
        <v>3</v>
      </c>
      <c r="F1" s="11" t="s">
        <v>4</v>
      </c>
      <c r="G1" s="11" t="s">
        <v>62</v>
      </c>
      <c r="H1" s="11" t="s">
        <v>5</v>
      </c>
      <c r="I1" s="11" t="s">
        <v>6</v>
      </c>
      <c r="J1" s="11" t="s">
        <v>7</v>
      </c>
      <c r="K1" s="11" t="s">
        <v>8</v>
      </c>
      <c r="L1" s="11" t="s">
        <v>9</v>
      </c>
      <c r="M1" s="11" t="s">
        <v>68</v>
      </c>
    </row>
    <row r="2" spans="1:13" x14ac:dyDescent="0.25">
      <c r="A2" s="1" t="s">
        <v>20</v>
      </c>
      <c r="B2" s="1">
        <v>17.8</v>
      </c>
      <c r="C2" s="1">
        <v>6</v>
      </c>
      <c r="D2" s="8">
        <v>167.6</v>
      </c>
      <c r="E2" s="1">
        <v>123</v>
      </c>
      <c r="F2" s="1">
        <v>3.92</v>
      </c>
      <c r="G2" s="1">
        <v>3440</v>
      </c>
      <c r="H2" s="1">
        <v>22.9</v>
      </c>
      <c r="I2" s="1">
        <v>1</v>
      </c>
      <c r="J2" s="1">
        <v>0</v>
      </c>
      <c r="K2" s="1">
        <v>4</v>
      </c>
      <c r="L2" s="1">
        <v>4</v>
      </c>
      <c r="M2" s="7">
        <f>E2/G2</f>
        <v>3.5755813953488369E-2</v>
      </c>
    </row>
    <row r="3" spans="1:13" x14ac:dyDescent="0.25">
      <c r="A3" s="1" t="s">
        <v>35</v>
      </c>
      <c r="B3" s="1">
        <v>27.3</v>
      </c>
      <c r="C3" s="1">
        <v>4</v>
      </c>
      <c r="D3" s="8">
        <v>79</v>
      </c>
      <c r="E3" s="1">
        <v>66</v>
      </c>
      <c r="F3" s="1">
        <v>4.08</v>
      </c>
      <c r="G3" s="1">
        <v>1935</v>
      </c>
      <c r="H3" s="1">
        <v>20.22</v>
      </c>
      <c r="I3" s="1">
        <v>1</v>
      </c>
      <c r="J3" s="1">
        <v>1</v>
      </c>
      <c r="K3" s="1">
        <v>4</v>
      </c>
      <c r="L3" s="1">
        <v>1</v>
      </c>
      <c r="M3" s="7">
        <f t="shared" ref="M3:M33" si="0">E3/G3</f>
        <v>3.4108527131782945E-2</v>
      </c>
    </row>
    <row r="4" spans="1:13" x14ac:dyDescent="0.25">
      <c r="A4" s="1" t="s">
        <v>34</v>
      </c>
      <c r="B4" s="1">
        <v>19.2</v>
      </c>
      <c r="C4" s="1">
        <v>8</v>
      </c>
      <c r="D4" s="8">
        <v>400</v>
      </c>
      <c r="E4" s="1">
        <v>175</v>
      </c>
      <c r="F4" s="1">
        <v>3.08</v>
      </c>
      <c r="G4" s="1">
        <v>3845</v>
      </c>
      <c r="H4" s="1">
        <v>20.010000000000002</v>
      </c>
      <c r="I4" s="1">
        <v>0</v>
      </c>
      <c r="J4" s="1">
        <v>0</v>
      </c>
      <c r="K4" s="1">
        <v>3</v>
      </c>
      <c r="L4" s="1">
        <v>2</v>
      </c>
      <c r="M4" s="7">
        <f t="shared" si="0"/>
        <v>4.5513654096228866E-2</v>
      </c>
    </row>
    <row r="5" spans="1:13" x14ac:dyDescent="0.25">
      <c r="A5" s="1" t="s">
        <v>29</v>
      </c>
      <c r="B5" s="1">
        <v>33.9</v>
      </c>
      <c r="C5" s="1">
        <v>4</v>
      </c>
      <c r="D5" s="8">
        <v>71.099999999999994</v>
      </c>
      <c r="E5" s="1">
        <v>65</v>
      </c>
      <c r="F5" s="1">
        <v>4.22</v>
      </c>
      <c r="G5" s="1">
        <v>1835</v>
      </c>
      <c r="H5" s="1">
        <v>20</v>
      </c>
      <c r="I5" s="1">
        <v>1</v>
      </c>
      <c r="J5" s="1">
        <v>1</v>
      </c>
      <c r="K5" s="1">
        <v>4</v>
      </c>
      <c r="L5" s="1">
        <v>1</v>
      </c>
      <c r="M5" s="7">
        <f t="shared" si="0"/>
        <v>3.5422343324250684E-2</v>
      </c>
    </row>
    <row r="6" spans="1:13" x14ac:dyDescent="0.25">
      <c r="A6" s="1" t="s">
        <v>21</v>
      </c>
      <c r="B6" s="1">
        <v>16.399999999999999</v>
      </c>
      <c r="C6" s="1">
        <v>8</v>
      </c>
      <c r="D6" s="8">
        <v>275.8</v>
      </c>
      <c r="E6" s="1">
        <v>180</v>
      </c>
      <c r="F6" s="1">
        <v>3.07</v>
      </c>
      <c r="G6" s="1">
        <v>4070.0000000000005</v>
      </c>
      <c r="H6" s="1">
        <v>19.899999999999999</v>
      </c>
      <c r="I6" s="1">
        <v>0</v>
      </c>
      <c r="J6" s="1">
        <v>0</v>
      </c>
      <c r="K6" s="1">
        <v>3</v>
      </c>
      <c r="L6" s="1">
        <v>3</v>
      </c>
      <c r="M6" s="7">
        <f t="shared" si="0"/>
        <v>4.4226044226044224E-2</v>
      </c>
    </row>
    <row r="7" spans="1:13" x14ac:dyDescent="0.25">
      <c r="A7" s="1" t="s">
        <v>31</v>
      </c>
      <c r="B7" s="1">
        <v>15.5</v>
      </c>
      <c r="C7" s="1">
        <v>8</v>
      </c>
      <c r="D7" s="8">
        <v>318</v>
      </c>
      <c r="E7" s="1">
        <v>150</v>
      </c>
      <c r="F7" s="1">
        <v>2.76</v>
      </c>
      <c r="G7" s="1">
        <v>3520</v>
      </c>
      <c r="H7" s="1">
        <v>19.47</v>
      </c>
      <c r="I7" s="1">
        <v>0</v>
      </c>
      <c r="J7" s="1">
        <v>0</v>
      </c>
      <c r="K7" s="1">
        <v>3</v>
      </c>
      <c r="L7" s="1">
        <v>2</v>
      </c>
      <c r="M7" s="7">
        <f t="shared" si="0"/>
        <v>4.261363636363636E-2</v>
      </c>
    </row>
    <row r="8" spans="1:13" x14ac:dyDescent="0.25">
      <c r="A8" s="1" t="s">
        <v>15</v>
      </c>
      <c r="B8" s="1">
        <v>18.100000000000001</v>
      </c>
      <c r="C8" s="1">
        <v>6</v>
      </c>
      <c r="D8" s="8">
        <v>225</v>
      </c>
      <c r="E8" s="1">
        <v>105</v>
      </c>
      <c r="F8" s="1">
        <v>2.76</v>
      </c>
      <c r="G8" s="1">
        <v>3460</v>
      </c>
      <c r="H8" s="1">
        <v>19.440000000000001</v>
      </c>
      <c r="I8" s="1">
        <v>1</v>
      </c>
      <c r="J8" s="1">
        <v>0</v>
      </c>
      <c r="K8" s="1">
        <v>3</v>
      </c>
      <c r="L8" s="1">
        <v>1</v>
      </c>
      <c r="M8" s="7">
        <f t="shared" si="0"/>
        <v>3.0346820809248554E-2</v>
      </c>
    </row>
    <row r="9" spans="1:13" x14ac:dyDescent="0.25">
      <c r="A9" s="1" t="s">
        <v>14</v>
      </c>
      <c r="B9" s="1">
        <v>18.7</v>
      </c>
      <c r="C9" s="1">
        <v>8</v>
      </c>
      <c r="D9" s="8">
        <v>360</v>
      </c>
      <c r="E9" s="1">
        <v>175</v>
      </c>
      <c r="F9" s="1">
        <v>3.15</v>
      </c>
      <c r="G9" s="1">
        <v>3440</v>
      </c>
      <c r="H9" s="1">
        <v>18.899999999999999</v>
      </c>
      <c r="I9" s="1">
        <v>0</v>
      </c>
      <c r="J9" s="1">
        <v>0</v>
      </c>
      <c r="K9" s="1">
        <v>3</v>
      </c>
      <c r="L9" s="1">
        <v>2</v>
      </c>
      <c r="M9" s="7">
        <f t="shared" si="0"/>
        <v>5.0872093023255814E-2</v>
      </c>
    </row>
    <row r="10" spans="1:13" x14ac:dyDescent="0.25">
      <c r="A10" s="1" t="s">
        <v>11</v>
      </c>
      <c r="B10" s="1">
        <v>21</v>
      </c>
      <c r="C10" s="1">
        <v>6</v>
      </c>
      <c r="D10" s="8">
        <v>160</v>
      </c>
      <c r="E10" s="1">
        <v>110</v>
      </c>
      <c r="F10" s="1">
        <v>3.9</v>
      </c>
      <c r="G10" s="1">
        <v>2875</v>
      </c>
      <c r="H10" s="1">
        <v>18.899999999999999</v>
      </c>
      <c r="I10" s="1">
        <v>0</v>
      </c>
      <c r="J10" s="1">
        <v>1</v>
      </c>
      <c r="K10" s="1">
        <v>4</v>
      </c>
      <c r="L10" s="1">
        <v>4</v>
      </c>
      <c r="M10" s="7">
        <f t="shared" si="0"/>
        <v>3.826086956521739E-2</v>
      </c>
    </row>
    <row r="11" spans="1:13" x14ac:dyDescent="0.25">
      <c r="A11" s="1" t="s">
        <v>18</v>
      </c>
      <c r="B11" s="1">
        <v>22.8</v>
      </c>
      <c r="C11" s="1">
        <v>4</v>
      </c>
      <c r="D11" s="8">
        <v>140.80000000000001</v>
      </c>
      <c r="E11" s="1">
        <v>95</v>
      </c>
      <c r="F11" s="1">
        <v>3.92</v>
      </c>
      <c r="G11" s="1">
        <v>3150</v>
      </c>
      <c r="H11" s="1">
        <v>18.61</v>
      </c>
      <c r="I11" s="1">
        <v>1</v>
      </c>
      <c r="J11" s="1">
        <v>0</v>
      </c>
      <c r="K11" s="1">
        <v>4</v>
      </c>
      <c r="L11" s="1">
        <v>2</v>
      </c>
      <c r="M11" s="7">
        <f t="shared" si="0"/>
        <v>3.0158730158730159E-2</v>
      </c>
    </row>
    <row r="12" spans="1:13" x14ac:dyDescent="0.25">
      <c r="A12" s="1" t="s">
        <v>40</v>
      </c>
      <c r="B12" s="1">
        <v>30.1</v>
      </c>
      <c r="C12" s="1">
        <v>8</v>
      </c>
      <c r="D12" s="8">
        <v>301</v>
      </c>
      <c r="E12" s="1">
        <v>335</v>
      </c>
      <c r="F12" s="1">
        <v>3.54</v>
      </c>
      <c r="G12" s="1">
        <v>3570</v>
      </c>
      <c r="H12" s="1">
        <v>18.600000000000001</v>
      </c>
      <c r="I12" s="1">
        <v>0</v>
      </c>
      <c r="J12" s="1">
        <v>1</v>
      </c>
      <c r="K12" s="1">
        <v>5</v>
      </c>
      <c r="L12" s="1">
        <v>8</v>
      </c>
      <c r="M12" s="7">
        <f t="shared" si="0"/>
        <v>9.3837535014005602E-2</v>
      </c>
    </row>
    <row r="13" spans="1:13" x14ac:dyDescent="0.25">
      <c r="A13" s="1" t="s">
        <v>32</v>
      </c>
      <c r="B13" s="1">
        <v>15.2</v>
      </c>
      <c r="C13" s="1">
        <v>8</v>
      </c>
      <c r="D13" s="8">
        <v>304</v>
      </c>
      <c r="E13" s="1">
        <v>150</v>
      </c>
      <c r="F13" s="1">
        <v>3.15</v>
      </c>
      <c r="G13" s="1">
        <v>3435</v>
      </c>
      <c r="H13" s="1">
        <v>18.52</v>
      </c>
      <c r="I13" s="1">
        <v>0</v>
      </c>
      <c r="J13" s="1">
        <v>0</v>
      </c>
      <c r="K13" s="1">
        <v>3</v>
      </c>
      <c r="L13" s="1">
        <v>2</v>
      </c>
      <c r="M13" s="7">
        <f t="shared" si="0"/>
        <v>4.3668122270742356E-2</v>
      </c>
    </row>
    <row r="14" spans="1:13" x14ac:dyDescent="0.25">
      <c r="A14" s="1" t="s">
        <v>19</v>
      </c>
      <c r="B14" s="1">
        <v>19.2</v>
      </c>
      <c r="C14" s="1">
        <v>6</v>
      </c>
      <c r="D14" s="8">
        <v>167.6</v>
      </c>
      <c r="E14" s="1">
        <v>123</v>
      </c>
      <c r="F14" s="1">
        <v>3.92</v>
      </c>
      <c r="G14" s="1">
        <v>3440</v>
      </c>
      <c r="H14" s="1">
        <v>18.3</v>
      </c>
      <c r="I14" s="1">
        <v>1</v>
      </c>
      <c r="J14" s="1">
        <v>0</v>
      </c>
      <c r="K14" s="1">
        <v>4</v>
      </c>
      <c r="L14" s="1">
        <v>4</v>
      </c>
      <c r="M14" s="7">
        <f t="shared" si="0"/>
        <v>3.5755813953488369E-2</v>
      </c>
    </row>
    <row r="15" spans="1:13" x14ac:dyDescent="0.25">
      <c r="A15" s="1" t="s">
        <v>25</v>
      </c>
      <c r="B15" s="1">
        <v>10.4</v>
      </c>
      <c r="C15" s="1">
        <v>8</v>
      </c>
      <c r="D15" s="8">
        <v>460</v>
      </c>
      <c r="E15" s="1">
        <v>215</v>
      </c>
      <c r="F15" s="1">
        <v>3</v>
      </c>
      <c r="G15" s="1">
        <v>5424</v>
      </c>
      <c r="H15" s="1">
        <v>18</v>
      </c>
      <c r="I15" s="1">
        <v>0</v>
      </c>
      <c r="J15" s="1">
        <v>0</v>
      </c>
      <c r="K15" s="1">
        <v>3</v>
      </c>
      <c r="L15" s="1">
        <v>4</v>
      </c>
      <c r="M15" s="7">
        <f t="shared" si="0"/>
        <v>3.9638643067846605E-2</v>
      </c>
    </row>
    <row r="16" spans="1:13" x14ac:dyDescent="0.25">
      <c r="A16" s="1" t="s">
        <v>12</v>
      </c>
      <c r="B16" s="1">
        <v>22.8</v>
      </c>
      <c r="C16" s="1">
        <v>4</v>
      </c>
      <c r="D16" s="8">
        <v>108</v>
      </c>
      <c r="E16" s="1">
        <v>93</v>
      </c>
      <c r="F16" s="1">
        <v>3.85</v>
      </c>
      <c r="G16" s="1">
        <v>2320</v>
      </c>
      <c r="H16" s="1">
        <v>17.98</v>
      </c>
      <c r="I16" s="1">
        <v>1</v>
      </c>
      <c r="J16" s="1">
        <v>1</v>
      </c>
      <c r="K16" s="1">
        <v>4</v>
      </c>
      <c r="L16" s="1">
        <v>1</v>
      </c>
      <c r="M16" s="7">
        <f t="shared" si="0"/>
        <v>4.0086206896551721E-2</v>
      </c>
    </row>
    <row r="17" spans="1:13" x14ac:dyDescent="0.25">
      <c r="A17" s="1" t="s">
        <v>10</v>
      </c>
      <c r="B17" s="1">
        <v>21</v>
      </c>
      <c r="C17" s="1">
        <v>6</v>
      </c>
      <c r="D17" s="8">
        <v>160</v>
      </c>
      <c r="E17" s="1">
        <v>110</v>
      </c>
      <c r="F17" s="1">
        <v>3.9</v>
      </c>
      <c r="G17" s="1">
        <v>2620</v>
      </c>
      <c r="H17" s="1">
        <v>17.82</v>
      </c>
      <c r="I17" s="1">
        <v>0</v>
      </c>
      <c r="J17" s="1">
        <v>1</v>
      </c>
      <c r="K17" s="1">
        <v>4</v>
      </c>
      <c r="L17" s="1">
        <v>4</v>
      </c>
      <c r="M17" s="7">
        <f t="shared" si="0"/>
        <v>4.1984732824427481E-2</v>
      </c>
    </row>
    <row r="18" spans="1:13" x14ac:dyDescent="0.25">
      <c r="A18" s="1" t="s">
        <v>30</v>
      </c>
      <c r="B18" s="1">
        <v>21.5</v>
      </c>
      <c r="C18" s="1">
        <v>4</v>
      </c>
      <c r="D18" s="8">
        <v>120.1</v>
      </c>
      <c r="E18" s="1">
        <v>97</v>
      </c>
      <c r="F18" s="1">
        <v>3.7</v>
      </c>
      <c r="G18" s="1">
        <v>2465</v>
      </c>
      <c r="H18" s="1">
        <v>17.600000000000001</v>
      </c>
      <c r="I18" s="1">
        <v>1</v>
      </c>
      <c r="J18" s="1">
        <v>0</v>
      </c>
      <c r="K18" s="1">
        <v>3</v>
      </c>
      <c r="L18" s="1">
        <v>1</v>
      </c>
      <c r="M18" s="7">
        <f t="shared" si="0"/>
        <v>3.9350912778904665E-2</v>
      </c>
    </row>
    <row r="19" spans="1:13" x14ac:dyDescent="0.25">
      <c r="A19" s="1" t="s">
        <v>36</v>
      </c>
      <c r="B19" s="1">
        <v>26</v>
      </c>
      <c r="C19" s="1">
        <v>4</v>
      </c>
      <c r="D19" s="8">
        <v>120.3</v>
      </c>
      <c r="E19" s="1">
        <v>91</v>
      </c>
      <c r="F19" s="1">
        <v>4.43</v>
      </c>
      <c r="G19" s="1">
        <v>2140</v>
      </c>
      <c r="H19" s="1">
        <v>17.420000000000002</v>
      </c>
      <c r="I19" s="1">
        <v>0</v>
      </c>
      <c r="J19" s="1">
        <v>1</v>
      </c>
      <c r="K19" s="1">
        <v>5</v>
      </c>
      <c r="L19" s="1">
        <v>2</v>
      </c>
      <c r="M19" s="7">
        <f t="shared" si="0"/>
        <v>4.2523364485981312E-2</v>
      </c>
    </row>
    <row r="20" spans="1:13" x14ac:dyDescent="0.25">
      <c r="A20" s="1" t="s">
        <v>41</v>
      </c>
      <c r="B20" s="1">
        <v>21.4</v>
      </c>
      <c r="C20" s="1">
        <v>4</v>
      </c>
      <c r="D20" s="8">
        <v>121</v>
      </c>
      <c r="E20" s="1">
        <v>109</v>
      </c>
      <c r="F20" s="1">
        <v>4.1100000000000003</v>
      </c>
      <c r="G20" s="1">
        <v>2780</v>
      </c>
      <c r="H20" s="1">
        <v>17.399999999999999</v>
      </c>
      <c r="I20" s="1">
        <v>1</v>
      </c>
      <c r="J20" s="1">
        <v>1</v>
      </c>
      <c r="K20" s="1">
        <v>4</v>
      </c>
      <c r="L20" s="1">
        <v>2</v>
      </c>
      <c r="M20" s="7">
        <f t="shared" si="0"/>
        <v>3.920863309352518E-2</v>
      </c>
    </row>
    <row r="21" spans="1:13" x14ac:dyDescent="0.25">
      <c r="A21" s="1" t="s">
        <v>23</v>
      </c>
      <c r="B21" s="1">
        <v>15.2</v>
      </c>
      <c r="C21" s="1">
        <v>8</v>
      </c>
      <c r="D21" s="8">
        <v>275.8</v>
      </c>
      <c r="E21" s="1">
        <v>180</v>
      </c>
      <c r="F21" s="1">
        <v>3.07</v>
      </c>
      <c r="G21" s="1">
        <v>3780</v>
      </c>
      <c r="H21" s="1">
        <v>17.3</v>
      </c>
      <c r="I21" s="1">
        <v>0</v>
      </c>
      <c r="J21" s="1">
        <v>0</v>
      </c>
      <c r="K21" s="1">
        <v>3</v>
      </c>
      <c r="L21" s="1">
        <v>3</v>
      </c>
      <c r="M21" s="7">
        <f t="shared" si="0"/>
        <v>4.7619047619047616E-2</v>
      </c>
    </row>
    <row r="22" spans="1:13" x14ac:dyDescent="0.25">
      <c r="A22" s="1" t="s">
        <v>26</v>
      </c>
      <c r="B22" s="1">
        <v>14.7</v>
      </c>
      <c r="C22" s="1">
        <v>8</v>
      </c>
      <c r="D22" s="8">
        <v>440</v>
      </c>
      <c r="E22" s="1">
        <v>270</v>
      </c>
      <c r="F22" s="1">
        <v>3.23</v>
      </c>
      <c r="G22" s="1">
        <v>5345</v>
      </c>
      <c r="H22" s="1">
        <v>17.05</v>
      </c>
      <c r="I22" s="1">
        <v>0</v>
      </c>
      <c r="J22" s="1">
        <v>0</v>
      </c>
      <c r="K22" s="1">
        <v>3</v>
      </c>
      <c r="L22" s="1">
        <v>4</v>
      </c>
      <c r="M22" s="7">
        <f t="shared" si="0"/>
        <v>5.0514499532273154E-2</v>
      </c>
    </row>
    <row r="23" spans="1:13" x14ac:dyDescent="0.25">
      <c r="A23" s="1" t="s">
        <v>27</v>
      </c>
      <c r="B23" s="1">
        <v>32.4</v>
      </c>
      <c r="C23" s="1">
        <v>4</v>
      </c>
      <c r="D23" s="8">
        <v>78.7</v>
      </c>
      <c r="E23" s="1">
        <v>66</v>
      </c>
      <c r="F23" s="1">
        <v>4.08</v>
      </c>
      <c r="G23" s="1">
        <v>2200</v>
      </c>
      <c r="H23" s="1">
        <v>17.02</v>
      </c>
      <c r="I23" s="1">
        <v>1</v>
      </c>
      <c r="J23" s="1">
        <v>1</v>
      </c>
      <c r="K23" s="1">
        <v>4</v>
      </c>
      <c r="L23" s="1">
        <v>1</v>
      </c>
      <c r="M23" s="7">
        <f t="shared" si="0"/>
        <v>0.03</v>
      </c>
    </row>
    <row r="24" spans="1:13" x14ac:dyDescent="0.25">
      <c r="A24" s="1" t="s">
        <v>28</v>
      </c>
      <c r="B24" s="1">
        <v>30.4</v>
      </c>
      <c r="C24" s="1">
        <v>4</v>
      </c>
      <c r="D24" s="8">
        <v>75.7</v>
      </c>
      <c r="E24" s="1">
        <v>52</v>
      </c>
      <c r="F24" s="1">
        <v>4.93</v>
      </c>
      <c r="G24" s="1">
        <v>1615</v>
      </c>
      <c r="H24" s="1">
        <v>17.02</v>
      </c>
      <c r="I24" s="1">
        <v>1</v>
      </c>
      <c r="J24" s="1">
        <v>1</v>
      </c>
      <c r="K24" s="1">
        <v>4</v>
      </c>
      <c r="L24" s="1">
        <v>2</v>
      </c>
      <c r="M24" s="7">
        <f t="shared" si="0"/>
        <v>3.219814241486068E-2</v>
      </c>
    </row>
    <row r="25" spans="1:13" x14ac:dyDescent="0.25">
      <c r="A25" s="1" t="s">
        <v>33</v>
      </c>
      <c r="B25" s="1">
        <v>13.3</v>
      </c>
      <c r="C25" s="1">
        <v>8</v>
      </c>
      <c r="D25" s="8">
        <v>350</v>
      </c>
      <c r="E25" s="1">
        <v>245</v>
      </c>
      <c r="F25" s="1">
        <v>3.73</v>
      </c>
      <c r="G25" s="1">
        <v>3840</v>
      </c>
      <c r="H25" s="1">
        <v>16.899999999999999</v>
      </c>
      <c r="I25" s="1">
        <v>0</v>
      </c>
      <c r="J25" s="1">
        <v>0</v>
      </c>
      <c r="K25" s="1">
        <v>3</v>
      </c>
      <c r="L25" s="1">
        <v>4</v>
      </c>
      <c r="M25" s="7">
        <f t="shared" si="0"/>
        <v>6.3802083333333329E-2</v>
      </c>
    </row>
    <row r="26" spans="1:13" x14ac:dyDescent="0.25">
      <c r="A26" s="1" t="s">
        <v>24</v>
      </c>
      <c r="B26" s="1">
        <v>10.4</v>
      </c>
      <c r="C26" s="1">
        <v>8</v>
      </c>
      <c r="D26" s="8">
        <v>472</v>
      </c>
      <c r="E26" s="1">
        <v>230</v>
      </c>
      <c r="F26" s="1">
        <v>2.93</v>
      </c>
      <c r="G26" s="1">
        <v>5000</v>
      </c>
      <c r="H26" s="1">
        <v>16.87</v>
      </c>
      <c r="I26" s="1">
        <v>0</v>
      </c>
      <c r="J26" s="1">
        <v>0</v>
      </c>
      <c r="K26" s="1">
        <v>3</v>
      </c>
      <c r="L26" s="1">
        <v>4</v>
      </c>
      <c r="M26" s="7">
        <f t="shared" si="0"/>
        <v>4.5999999999999999E-2</v>
      </c>
    </row>
    <row r="27" spans="1:13" x14ac:dyDescent="0.25">
      <c r="A27" s="1" t="s">
        <v>39</v>
      </c>
      <c r="B27" s="1">
        <v>19.7</v>
      </c>
      <c r="C27" s="1">
        <v>6</v>
      </c>
      <c r="D27" s="8">
        <v>145</v>
      </c>
      <c r="E27" s="1">
        <v>175</v>
      </c>
      <c r="F27" s="1">
        <v>3.62</v>
      </c>
      <c r="G27" s="1">
        <v>2770</v>
      </c>
      <c r="H27" s="1">
        <v>16.7</v>
      </c>
      <c r="I27" s="1">
        <v>0</v>
      </c>
      <c r="J27" s="1">
        <v>1</v>
      </c>
      <c r="K27" s="1">
        <v>5</v>
      </c>
      <c r="L27" s="1">
        <v>6</v>
      </c>
      <c r="M27" s="7">
        <f t="shared" si="0"/>
        <v>6.3176895306859202E-2</v>
      </c>
    </row>
    <row r="28" spans="1:13" x14ac:dyDescent="0.25">
      <c r="A28" s="1" t="s">
        <v>17</v>
      </c>
      <c r="B28" s="1">
        <v>24.4</v>
      </c>
      <c r="C28" s="1">
        <v>4</v>
      </c>
      <c r="D28" s="8">
        <v>146.69999999999999</v>
      </c>
      <c r="E28" s="1">
        <v>62</v>
      </c>
      <c r="F28" s="1">
        <v>3.69</v>
      </c>
      <c r="G28" s="1">
        <v>3190</v>
      </c>
      <c r="H28" s="1">
        <v>16.46</v>
      </c>
      <c r="I28" s="1">
        <v>1</v>
      </c>
      <c r="J28" s="1">
        <v>0</v>
      </c>
      <c r="K28" s="1">
        <v>4</v>
      </c>
      <c r="L28" s="1">
        <v>2</v>
      </c>
      <c r="M28" s="7">
        <f t="shared" si="0"/>
        <v>1.9435736677115987E-2</v>
      </c>
    </row>
    <row r="29" spans="1:13" x14ac:dyDescent="0.25">
      <c r="A29" s="1" t="s">
        <v>13</v>
      </c>
      <c r="B29" s="1">
        <v>21.4</v>
      </c>
      <c r="C29" s="1">
        <v>6</v>
      </c>
      <c r="D29" s="8">
        <v>258</v>
      </c>
      <c r="E29" s="1">
        <v>110</v>
      </c>
      <c r="F29" s="1">
        <v>3.08</v>
      </c>
      <c r="G29" s="1">
        <v>3215</v>
      </c>
      <c r="H29" s="1">
        <v>15.84</v>
      </c>
      <c r="I29" s="1">
        <v>1</v>
      </c>
      <c r="J29" s="1">
        <v>0</v>
      </c>
      <c r="K29" s="1">
        <v>3</v>
      </c>
      <c r="L29" s="1">
        <v>1</v>
      </c>
      <c r="M29" s="7">
        <f t="shared" si="0"/>
        <v>3.4214618973561428E-2</v>
      </c>
    </row>
    <row r="30" spans="1:13" x14ac:dyDescent="0.25">
      <c r="A30" s="1" t="s">
        <v>37</v>
      </c>
      <c r="B30" s="1">
        <v>30.4</v>
      </c>
      <c r="C30" s="1">
        <v>4</v>
      </c>
      <c r="D30" s="8">
        <v>95.1</v>
      </c>
      <c r="E30" s="1">
        <v>113</v>
      </c>
      <c r="F30" s="1">
        <v>3.77</v>
      </c>
      <c r="G30" s="1">
        <v>1513</v>
      </c>
      <c r="H30" s="1">
        <v>15.5</v>
      </c>
      <c r="I30" s="1">
        <v>1</v>
      </c>
      <c r="J30" s="1">
        <v>1</v>
      </c>
      <c r="K30" s="1">
        <v>5</v>
      </c>
      <c r="L30" s="1">
        <v>2</v>
      </c>
      <c r="M30" s="7">
        <f t="shared" si="0"/>
        <v>7.4686054196959686E-2</v>
      </c>
    </row>
    <row r="31" spans="1:13" x14ac:dyDescent="0.25">
      <c r="A31" s="1" t="s">
        <v>22</v>
      </c>
      <c r="B31" s="1">
        <v>17.3</v>
      </c>
      <c r="C31" s="1">
        <v>8</v>
      </c>
      <c r="D31" s="8">
        <v>275.8</v>
      </c>
      <c r="E31" s="1">
        <v>180</v>
      </c>
      <c r="F31" s="1">
        <v>3.07</v>
      </c>
      <c r="G31" s="1">
        <v>3730</v>
      </c>
      <c r="H31" s="1">
        <v>15.41</v>
      </c>
      <c r="I31" s="1">
        <v>0</v>
      </c>
      <c r="J31" s="1">
        <v>0</v>
      </c>
      <c r="K31" s="1">
        <v>3</v>
      </c>
      <c r="L31" s="1">
        <v>3</v>
      </c>
      <c r="M31" s="7">
        <f t="shared" si="0"/>
        <v>4.8257372654155493E-2</v>
      </c>
    </row>
    <row r="32" spans="1:13" x14ac:dyDescent="0.25">
      <c r="A32" s="1" t="s">
        <v>38</v>
      </c>
      <c r="B32" s="1">
        <v>15.8</v>
      </c>
      <c r="C32" s="1">
        <v>8</v>
      </c>
      <c r="D32" s="8">
        <v>351</v>
      </c>
      <c r="E32" s="1">
        <v>264</v>
      </c>
      <c r="F32" s="1">
        <v>4.22</v>
      </c>
      <c r="G32" s="1">
        <v>3170</v>
      </c>
      <c r="H32" s="1">
        <v>14.6</v>
      </c>
      <c r="I32" s="1">
        <v>0</v>
      </c>
      <c r="J32" s="1">
        <v>1</v>
      </c>
      <c r="K32" s="1">
        <v>5</v>
      </c>
      <c r="L32" s="1">
        <v>4</v>
      </c>
      <c r="M32" s="7">
        <f t="shared" si="0"/>
        <v>8.3280757097791799E-2</v>
      </c>
    </row>
    <row r="33" spans="1:13" x14ac:dyDescent="0.25">
      <c r="A33" s="1" t="s">
        <v>16</v>
      </c>
      <c r="B33" s="1">
        <v>14.3</v>
      </c>
      <c r="C33" s="1">
        <v>8</v>
      </c>
      <c r="D33" s="8">
        <v>360</v>
      </c>
      <c r="E33" s="1">
        <v>245</v>
      </c>
      <c r="F33" s="1">
        <v>3.21</v>
      </c>
      <c r="G33" s="1">
        <v>3570</v>
      </c>
      <c r="H33" s="1">
        <v>14.5</v>
      </c>
      <c r="I33" s="1">
        <v>0</v>
      </c>
      <c r="J33" s="1">
        <v>0</v>
      </c>
      <c r="K33" s="1">
        <v>3</v>
      </c>
      <c r="L33" s="1">
        <v>4</v>
      </c>
      <c r="M33" s="7">
        <f t="shared" si="0"/>
        <v>6.8627450980392163E-2</v>
      </c>
    </row>
    <row r="34" spans="1:13" x14ac:dyDescent="0.25">
      <c r="A34" s="1" t="s">
        <v>69</v>
      </c>
      <c r="B34" s="1">
        <f>AVERAGE(B2:B33)</f>
        <v>20.562499999999993</v>
      </c>
      <c r="C34" s="1"/>
      <c r="D34" s="8"/>
      <c r="E34" s="1"/>
      <c r="F34" s="1"/>
      <c r="G34" s="1"/>
      <c r="H34" s="1"/>
      <c r="I34" s="1"/>
      <c r="J34" s="1"/>
      <c r="K34" s="1"/>
      <c r="L34" s="1"/>
      <c r="M34" s="20">
        <f>AVERAGE(M2:M33)</f>
        <v>4.578578611949085E-2</v>
      </c>
    </row>
    <row r="35" spans="1:13" x14ac:dyDescent="0.25">
      <c r="A35" s="18"/>
      <c r="B35" s="18"/>
      <c r="C35" s="18"/>
      <c r="D35" s="19"/>
      <c r="E35" s="18"/>
      <c r="F35" s="18"/>
      <c r="G35" s="18"/>
      <c r="H35" s="18"/>
      <c r="I35" s="18"/>
      <c r="J35" s="18"/>
      <c r="K35" s="18"/>
      <c r="L35" s="18"/>
    </row>
    <row r="36" spans="1:13" x14ac:dyDescent="0.25">
      <c r="A36" s="14" t="s">
        <v>66</v>
      </c>
    </row>
    <row r="37" spans="1:13" x14ac:dyDescent="0.25">
      <c r="A37" s="15" t="s">
        <v>67</v>
      </c>
      <c r="B37" s="15"/>
      <c r="C37" s="15"/>
      <c r="D37" s="15"/>
      <c r="E37" s="15"/>
      <c r="F37" s="15"/>
      <c r="G37" s="15"/>
      <c r="H37" s="15"/>
      <c r="I37" s="15"/>
      <c r="J37" s="15"/>
      <c r="K37" s="15"/>
      <c r="L37" s="15"/>
    </row>
    <row r="38" spans="1:13" ht="71.25" customHeight="1" x14ac:dyDescent="0.25">
      <c r="A38" s="16" t="s">
        <v>70</v>
      </c>
      <c r="B38" s="17"/>
      <c r="C38" s="17"/>
      <c r="D38" s="17"/>
      <c r="E38" s="17"/>
      <c r="F38" s="17"/>
      <c r="G38" s="17"/>
      <c r="H38" s="17"/>
      <c r="I38" s="17"/>
      <c r="J38" s="17"/>
      <c r="K38" s="17"/>
      <c r="L38" s="17"/>
    </row>
  </sheetData>
  <autoFilter ref="A1:L1" xr:uid="{BB632FFE-07DE-400A-9246-60C4526378BD}">
    <sortState xmlns:xlrd2="http://schemas.microsoft.com/office/spreadsheetml/2017/richdata2" ref="A2:L33">
      <sortCondition descending="1" ref="H1"/>
    </sortState>
  </autoFilter>
  <mergeCells count="2">
    <mergeCell ref="A37:L37"/>
    <mergeCell ref="A38:L38"/>
  </mergeCells>
  <hyperlinks>
    <hyperlink ref="A1" r:id="rId1" xr:uid="{CD4673D3-0B01-4681-8EC3-E2D03229AC6A}"/>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0635C-64D6-4DDB-AD86-7BEA58CC94A7}">
  <dimension ref="A1:Q89"/>
  <sheetViews>
    <sheetView topLeftCell="A9" zoomScale="85" zoomScaleNormal="85" workbookViewId="0">
      <selection sqref="A1:N33"/>
    </sheetView>
  </sheetViews>
  <sheetFormatPr defaultRowHeight="15" x14ac:dyDescent="0.25"/>
  <cols>
    <col min="1" max="1" width="13.28515625" bestFit="1" customWidth="1"/>
    <col min="2" max="2" width="17" bestFit="1" customWidth="1"/>
    <col min="3" max="3" width="18.140625" bestFit="1" customWidth="1"/>
    <col min="4" max="4" width="12" bestFit="1" customWidth="1"/>
    <col min="5" max="5" width="13.28515625" bestFit="1" customWidth="1"/>
    <col min="6" max="6" width="17" bestFit="1" customWidth="1"/>
    <col min="7" max="7" width="18.140625" bestFit="1" customWidth="1"/>
    <col min="8" max="12" width="12" bestFit="1" customWidth="1"/>
    <col min="13" max="13" width="12.85546875" customWidth="1"/>
    <col min="14" max="14" width="12.85546875" bestFit="1" customWidth="1"/>
    <col min="15" max="16" width="12" bestFit="1" customWidth="1"/>
    <col min="17" max="17" width="6" bestFit="1" customWidth="1"/>
    <col min="18" max="18" width="12" bestFit="1" customWidth="1"/>
    <col min="19" max="19" width="4" bestFit="1" customWidth="1"/>
    <col min="20" max="20" width="6" bestFit="1" customWidth="1"/>
    <col min="21" max="21" width="12" bestFit="1" customWidth="1"/>
    <col min="22" max="22" width="5" bestFit="1" customWidth="1"/>
    <col min="23" max="23" width="12" bestFit="1" customWidth="1"/>
    <col min="24" max="25" width="6" bestFit="1" customWidth="1"/>
    <col min="26" max="26" width="7" bestFit="1" customWidth="1"/>
    <col min="27" max="28" width="12" bestFit="1" customWidth="1"/>
    <col min="29" max="29" width="7" bestFit="1" customWidth="1"/>
    <col min="30" max="30" width="6" bestFit="1" customWidth="1"/>
    <col min="31" max="31" width="12" bestFit="1" customWidth="1"/>
    <col min="32" max="33" width="11.28515625" bestFit="1" customWidth="1"/>
    <col min="34" max="34" width="23.85546875" bestFit="1" customWidth="1"/>
    <col min="35" max="35" width="13.85546875" bestFit="1" customWidth="1"/>
    <col min="36" max="36" width="23.85546875" bestFit="1" customWidth="1"/>
    <col min="37" max="37" width="13.85546875" bestFit="1" customWidth="1"/>
    <col min="38" max="38" width="23.85546875" bestFit="1" customWidth="1"/>
    <col min="39" max="39" width="13.85546875" bestFit="1" customWidth="1"/>
    <col min="40" max="40" width="23.85546875" bestFit="1" customWidth="1"/>
    <col min="41" max="41" width="13.85546875" bestFit="1" customWidth="1"/>
    <col min="42" max="42" width="23.85546875" bestFit="1" customWidth="1"/>
    <col min="43" max="43" width="12" bestFit="1" customWidth="1"/>
    <col min="44" max="44" width="10.42578125" bestFit="1" customWidth="1"/>
    <col min="45" max="45" width="13.85546875" bestFit="1" customWidth="1"/>
    <col min="46" max="46" width="23.85546875" bestFit="1" customWidth="1"/>
    <col min="47" max="47" width="13.85546875" bestFit="1" customWidth="1"/>
    <col min="48" max="48" width="23.85546875" bestFit="1" customWidth="1"/>
    <col min="49" max="49" width="12" bestFit="1" customWidth="1"/>
    <col min="50" max="50" width="23.85546875" bestFit="1" customWidth="1"/>
    <col min="51" max="51" width="13.85546875" bestFit="1" customWidth="1"/>
    <col min="52" max="52" width="23.85546875" bestFit="1" customWidth="1"/>
    <col min="53" max="53" width="13.85546875" bestFit="1" customWidth="1"/>
    <col min="54" max="54" width="23.85546875" bestFit="1" customWidth="1"/>
    <col min="55" max="55" width="13.85546875" bestFit="1" customWidth="1"/>
    <col min="56" max="56" width="23.85546875" bestFit="1" customWidth="1"/>
    <col min="57" max="57" width="13.85546875" bestFit="1" customWidth="1"/>
    <col min="58" max="58" width="23.85546875" bestFit="1" customWidth="1"/>
    <col min="59" max="59" width="13.85546875" bestFit="1" customWidth="1"/>
    <col min="60" max="60" width="23.85546875" bestFit="1" customWidth="1"/>
    <col min="61" max="61" width="13.85546875" bestFit="1" customWidth="1"/>
    <col min="62" max="62" width="23.85546875" bestFit="1" customWidth="1"/>
    <col min="63" max="63" width="13.85546875" bestFit="1" customWidth="1"/>
    <col min="64" max="64" width="23.85546875" bestFit="1" customWidth="1"/>
    <col min="65" max="65" width="11.28515625" bestFit="1" customWidth="1"/>
  </cols>
  <sheetData>
    <row r="1" spans="1:17" x14ac:dyDescent="0.25">
      <c r="A1" s="13" t="s">
        <v>42</v>
      </c>
      <c r="B1" s="11" t="s">
        <v>0</v>
      </c>
      <c r="C1" s="11" t="s">
        <v>1</v>
      </c>
      <c r="D1" s="11" t="s">
        <v>2</v>
      </c>
      <c r="E1" s="11" t="s">
        <v>3</v>
      </c>
      <c r="F1" s="11" t="s">
        <v>4</v>
      </c>
      <c r="G1" s="11" t="s">
        <v>62</v>
      </c>
      <c r="H1" s="11" t="s">
        <v>5</v>
      </c>
      <c r="I1" s="11" t="s">
        <v>6</v>
      </c>
      <c r="J1" s="11" t="s">
        <v>7</v>
      </c>
      <c r="K1" s="11" t="s">
        <v>8</v>
      </c>
      <c r="L1" s="11" t="s">
        <v>9</v>
      </c>
      <c r="M1" s="11" t="s">
        <v>68</v>
      </c>
      <c r="N1" s="11" t="s">
        <v>71</v>
      </c>
      <c r="P1" s="23"/>
    </row>
    <row r="2" spans="1:17" x14ac:dyDescent="0.25">
      <c r="A2" s="1" t="s">
        <v>40</v>
      </c>
      <c r="B2" s="1">
        <v>30.1</v>
      </c>
      <c r="C2" s="1">
        <v>8</v>
      </c>
      <c r="D2" s="8">
        <v>301</v>
      </c>
      <c r="E2" s="1">
        <v>335</v>
      </c>
      <c r="F2" s="1">
        <v>3.54</v>
      </c>
      <c r="G2" s="1">
        <v>3570</v>
      </c>
      <c r="H2" s="1">
        <v>18.600000000000001</v>
      </c>
      <c r="I2" s="1">
        <v>0</v>
      </c>
      <c r="J2" s="1">
        <v>1</v>
      </c>
      <c r="K2" s="1">
        <v>5</v>
      </c>
      <c r="L2" s="1">
        <v>8</v>
      </c>
      <c r="M2" s="7">
        <f>E2/G2</f>
        <v>9.3837535014005602E-2</v>
      </c>
      <c r="N2" s="7">
        <f>H2/60</f>
        <v>0.31</v>
      </c>
      <c r="Q2" s="18"/>
    </row>
    <row r="3" spans="1:17" x14ac:dyDescent="0.25">
      <c r="A3" s="1" t="s">
        <v>38</v>
      </c>
      <c r="B3" s="1">
        <v>15.8</v>
      </c>
      <c r="C3" s="1">
        <v>8</v>
      </c>
      <c r="D3" s="8">
        <v>351</v>
      </c>
      <c r="E3" s="1">
        <v>264</v>
      </c>
      <c r="F3" s="1">
        <v>4.22</v>
      </c>
      <c r="G3" s="1">
        <v>3170</v>
      </c>
      <c r="H3" s="1">
        <v>14.6</v>
      </c>
      <c r="I3" s="1">
        <v>0</v>
      </c>
      <c r="J3" s="1">
        <v>1</v>
      </c>
      <c r="K3" s="1">
        <v>5</v>
      </c>
      <c r="L3" s="1">
        <v>4</v>
      </c>
      <c r="M3" s="7">
        <f>E3/G3</f>
        <v>8.3280757097791799E-2</v>
      </c>
      <c r="N3" s="7">
        <f>H3/60</f>
        <v>0.24333333333333332</v>
      </c>
      <c r="Q3" s="6"/>
    </row>
    <row r="4" spans="1:17" x14ac:dyDescent="0.25">
      <c r="A4" s="1" t="s">
        <v>37</v>
      </c>
      <c r="B4" s="1">
        <v>30.4</v>
      </c>
      <c r="C4" s="1">
        <v>4</v>
      </c>
      <c r="D4" s="8">
        <v>95.1</v>
      </c>
      <c r="E4" s="1">
        <v>113</v>
      </c>
      <c r="F4" s="1">
        <v>3.77</v>
      </c>
      <c r="G4" s="1">
        <v>1513</v>
      </c>
      <c r="H4" s="1">
        <v>15.5</v>
      </c>
      <c r="I4" s="1">
        <v>1</v>
      </c>
      <c r="J4" s="1">
        <v>1</v>
      </c>
      <c r="K4" s="1">
        <v>5</v>
      </c>
      <c r="L4" s="1">
        <v>2</v>
      </c>
      <c r="M4" s="7">
        <f>E4/G4</f>
        <v>7.4686054196959686E-2</v>
      </c>
      <c r="N4" s="7">
        <f>H4/60</f>
        <v>0.25833333333333336</v>
      </c>
    </row>
    <row r="5" spans="1:17" x14ac:dyDescent="0.25">
      <c r="A5" s="1" t="s">
        <v>16</v>
      </c>
      <c r="B5" s="1">
        <v>14.3</v>
      </c>
      <c r="C5" s="1">
        <v>8</v>
      </c>
      <c r="D5" s="8">
        <v>360</v>
      </c>
      <c r="E5" s="1">
        <v>245</v>
      </c>
      <c r="F5" s="1">
        <v>3.21</v>
      </c>
      <c r="G5" s="1">
        <v>3570</v>
      </c>
      <c r="H5" s="1">
        <v>14.5</v>
      </c>
      <c r="I5" s="1">
        <v>0</v>
      </c>
      <c r="J5" s="1">
        <v>0</v>
      </c>
      <c r="K5" s="1">
        <v>3</v>
      </c>
      <c r="L5" s="1">
        <v>4</v>
      </c>
      <c r="M5" s="7">
        <f>E5/G5</f>
        <v>6.8627450980392163E-2</v>
      </c>
      <c r="N5" s="7">
        <f>H5/60</f>
        <v>0.24166666666666667</v>
      </c>
    </row>
    <row r="6" spans="1:17" x14ac:dyDescent="0.25">
      <c r="A6" s="1" t="s">
        <v>33</v>
      </c>
      <c r="B6" s="1">
        <v>13.3</v>
      </c>
      <c r="C6" s="1">
        <v>8</v>
      </c>
      <c r="D6" s="8">
        <v>350</v>
      </c>
      <c r="E6" s="1">
        <v>245</v>
      </c>
      <c r="F6" s="1">
        <v>3.73</v>
      </c>
      <c r="G6" s="1">
        <v>3840</v>
      </c>
      <c r="H6" s="1">
        <v>16.899999999999999</v>
      </c>
      <c r="I6" s="1">
        <v>0</v>
      </c>
      <c r="J6" s="1">
        <v>0</v>
      </c>
      <c r="K6" s="1">
        <v>3</v>
      </c>
      <c r="L6" s="1">
        <v>4</v>
      </c>
      <c r="M6" s="7">
        <f>E6/G6</f>
        <v>6.3802083333333329E-2</v>
      </c>
      <c r="N6" s="7">
        <f>H6/60</f>
        <v>0.28166666666666662</v>
      </c>
    </row>
    <row r="7" spans="1:17" x14ac:dyDescent="0.25">
      <c r="A7" s="1" t="s">
        <v>39</v>
      </c>
      <c r="B7" s="1">
        <v>19.7</v>
      </c>
      <c r="C7" s="1">
        <v>6</v>
      </c>
      <c r="D7" s="8">
        <v>145</v>
      </c>
      <c r="E7" s="1">
        <v>175</v>
      </c>
      <c r="F7" s="1">
        <v>3.62</v>
      </c>
      <c r="G7" s="1">
        <v>2770</v>
      </c>
      <c r="H7" s="1">
        <v>16.7</v>
      </c>
      <c r="I7" s="1">
        <v>0</v>
      </c>
      <c r="J7" s="1">
        <v>1</v>
      </c>
      <c r="K7" s="1">
        <v>5</v>
      </c>
      <c r="L7" s="1">
        <v>6</v>
      </c>
      <c r="M7" s="7">
        <f>E7/G7</f>
        <v>6.3176895306859202E-2</v>
      </c>
      <c r="N7" s="7">
        <f>H7/60</f>
        <v>0.27833333333333332</v>
      </c>
    </row>
    <row r="8" spans="1:17" x14ac:dyDescent="0.25">
      <c r="A8" s="1" t="s">
        <v>14</v>
      </c>
      <c r="B8" s="1">
        <v>18.7</v>
      </c>
      <c r="C8" s="1">
        <v>8</v>
      </c>
      <c r="D8" s="8">
        <v>360</v>
      </c>
      <c r="E8" s="1">
        <v>175</v>
      </c>
      <c r="F8" s="1">
        <v>3.15</v>
      </c>
      <c r="G8" s="1">
        <v>3440</v>
      </c>
      <c r="H8" s="1">
        <v>18.899999999999999</v>
      </c>
      <c r="I8" s="1">
        <v>0</v>
      </c>
      <c r="J8" s="1">
        <v>0</v>
      </c>
      <c r="K8" s="1">
        <v>3</v>
      </c>
      <c r="L8" s="1">
        <v>2</v>
      </c>
      <c r="M8" s="7">
        <f>E8/G8</f>
        <v>5.0872093023255814E-2</v>
      </c>
      <c r="N8" s="7">
        <f>H8/60</f>
        <v>0.315</v>
      </c>
    </row>
    <row r="9" spans="1:17" x14ac:dyDescent="0.25">
      <c r="A9" s="1" t="s">
        <v>26</v>
      </c>
      <c r="B9" s="1">
        <v>14.7</v>
      </c>
      <c r="C9" s="1">
        <v>8</v>
      </c>
      <c r="D9" s="8">
        <v>440</v>
      </c>
      <c r="E9" s="1">
        <v>270</v>
      </c>
      <c r="F9" s="1">
        <v>3.23</v>
      </c>
      <c r="G9" s="1">
        <v>5345</v>
      </c>
      <c r="H9" s="1">
        <v>17.05</v>
      </c>
      <c r="I9" s="1">
        <v>0</v>
      </c>
      <c r="J9" s="1">
        <v>0</v>
      </c>
      <c r="K9" s="1">
        <v>3</v>
      </c>
      <c r="L9" s="1">
        <v>4</v>
      </c>
      <c r="M9" s="7">
        <f>E9/G9</f>
        <v>5.0514499532273154E-2</v>
      </c>
      <c r="N9" s="7">
        <f>H9/60</f>
        <v>0.28416666666666668</v>
      </c>
    </row>
    <row r="10" spans="1:17" x14ac:dyDescent="0.25">
      <c r="A10" s="1" t="s">
        <v>22</v>
      </c>
      <c r="B10" s="1">
        <v>17.3</v>
      </c>
      <c r="C10" s="1">
        <v>8</v>
      </c>
      <c r="D10" s="8">
        <v>275.8</v>
      </c>
      <c r="E10" s="1">
        <v>180</v>
      </c>
      <c r="F10" s="1">
        <v>3.07</v>
      </c>
      <c r="G10" s="1">
        <v>3730</v>
      </c>
      <c r="H10" s="1">
        <v>15.41</v>
      </c>
      <c r="I10" s="1">
        <v>0</v>
      </c>
      <c r="J10" s="1">
        <v>0</v>
      </c>
      <c r="K10" s="1">
        <v>3</v>
      </c>
      <c r="L10" s="1">
        <v>3</v>
      </c>
      <c r="M10" s="7">
        <f>E10/G10</f>
        <v>4.8257372654155493E-2</v>
      </c>
      <c r="N10" s="7">
        <f>H10/60</f>
        <v>0.25683333333333336</v>
      </c>
    </row>
    <row r="11" spans="1:17" x14ac:dyDescent="0.25">
      <c r="A11" s="1" t="s">
        <v>23</v>
      </c>
      <c r="B11" s="1">
        <v>15.2</v>
      </c>
      <c r="C11" s="1">
        <v>8</v>
      </c>
      <c r="D11" s="8">
        <v>275.8</v>
      </c>
      <c r="E11" s="1">
        <v>180</v>
      </c>
      <c r="F11" s="1">
        <v>3.07</v>
      </c>
      <c r="G11" s="1">
        <v>3780</v>
      </c>
      <c r="H11" s="1">
        <v>17.3</v>
      </c>
      <c r="I11" s="1">
        <v>0</v>
      </c>
      <c r="J11" s="1">
        <v>0</v>
      </c>
      <c r="K11" s="1">
        <v>3</v>
      </c>
      <c r="L11" s="1">
        <v>3</v>
      </c>
      <c r="M11" s="7">
        <f>E11/G11</f>
        <v>4.7619047619047616E-2</v>
      </c>
      <c r="N11" s="7">
        <f>H11/60</f>
        <v>0.28833333333333333</v>
      </c>
    </row>
    <row r="12" spans="1:17" x14ac:dyDescent="0.25">
      <c r="A12" s="1" t="s">
        <v>24</v>
      </c>
      <c r="B12" s="1">
        <v>10.4</v>
      </c>
      <c r="C12" s="1">
        <v>8</v>
      </c>
      <c r="D12" s="8">
        <v>472</v>
      </c>
      <c r="E12" s="1">
        <v>230</v>
      </c>
      <c r="F12" s="1">
        <v>2.93</v>
      </c>
      <c r="G12" s="1">
        <v>5000</v>
      </c>
      <c r="H12" s="1">
        <v>16.87</v>
      </c>
      <c r="I12" s="1">
        <v>0</v>
      </c>
      <c r="J12" s="1">
        <v>0</v>
      </c>
      <c r="K12" s="1">
        <v>3</v>
      </c>
      <c r="L12" s="1">
        <v>4</v>
      </c>
      <c r="M12" s="7">
        <f>E12/G12</f>
        <v>4.5999999999999999E-2</v>
      </c>
      <c r="N12" s="7">
        <f>H12/60</f>
        <v>0.28116666666666668</v>
      </c>
    </row>
    <row r="13" spans="1:17" x14ac:dyDescent="0.25">
      <c r="A13" s="1" t="s">
        <v>34</v>
      </c>
      <c r="B13" s="1">
        <v>19.2</v>
      </c>
      <c r="C13" s="1">
        <v>8</v>
      </c>
      <c r="D13" s="8">
        <v>400</v>
      </c>
      <c r="E13" s="1">
        <v>175</v>
      </c>
      <c r="F13" s="1">
        <v>3.08</v>
      </c>
      <c r="G13" s="1">
        <v>3845</v>
      </c>
      <c r="H13" s="1">
        <v>20.010000000000002</v>
      </c>
      <c r="I13" s="1">
        <v>0</v>
      </c>
      <c r="J13" s="1">
        <v>0</v>
      </c>
      <c r="K13" s="1">
        <v>3</v>
      </c>
      <c r="L13" s="1">
        <v>2</v>
      </c>
      <c r="M13" s="7">
        <f>E13/G13</f>
        <v>4.5513654096228866E-2</v>
      </c>
      <c r="N13" s="7">
        <f>H13/60</f>
        <v>0.33350000000000002</v>
      </c>
    </row>
    <row r="14" spans="1:17" x14ac:dyDescent="0.25">
      <c r="A14" s="1" t="s">
        <v>21</v>
      </c>
      <c r="B14" s="1">
        <v>16.399999999999999</v>
      </c>
      <c r="C14" s="1">
        <v>8</v>
      </c>
      <c r="D14" s="8">
        <v>275.8</v>
      </c>
      <c r="E14" s="1">
        <v>180</v>
      </c>
      <c r="F14" s="1">
        <v>3.07</v>
      </c>
      <c r="G14" s="1">
        <v>4070.0000000000005</v>
      </c>
      <c r="H14" s="1">
        <v>19.899999999999999</v>
      </c>
      <c r="I14" s="1">
        <v>0</v>
      </c>
      <c r="J14" s="1">
        <v>0</v>
      </c>
      <c r="K14" s="1">
        <v>3</v>
      </c>
      <c r="L14" s="1">
        <v>3</v>
      </c>
      <c r="M14" s="7">
        <f>E14/G14</f>
        <v>4.4226044226044224E-2</v>
      </c>
      <c r="N14" s="7">
        <f>H14/60</f>
        <v>0.33166666666666667</v>
      </c>
    </row>
    <row r="15" spans="1:17" x14ac:dyDescent="0.25">
      <c r="A15" s="1" t="s">
        <v>32</v>
      </c>
      <c r="B15" s="1">
        <v>15.2</v>
      </c>
      <c r="C15" s="1">
        <v>8</v>
      </c>
      <c r="D15" s="8">
        <v>304</v>
      </c>
      <c r="E15" s="1">
        <v>150</v>
      </c>
      <c r="F15" s="1">
        <v>3.15</v>
      </c>
      <c r="G15" s="1">
        <v>3435</v>
      </c>
      <c r="H15" s="1">
        <v>18.52</v>
      </c>
      <c r="I15" s="1">
        <v>0</v>
      </c>
      <c r="J15" s="1">
        <v>0</v>
      </c>
      <c r="K15" s="1">
        <v>3</v>
      </c>
      <c r="L15" s="1">
        <v>2</v>
      </c>
      <c r="M15" s="7">
        <f>E15/G15</f>
        <v>4.3668122270742356E-2</v>
      </c>
      <c r="N15" s="7">
        <f>H15/60</f>
        <v>0.30866666666666664</v>
      </c>
    </row>
    <row r="16" spans="1:17" x14ac:dyDescent="0.25">
      <c r="A16" s="1" t="s">
        <v>31</v>
      </c>
      <c r="B16" s="1">
        <v>15.5</v>
      </c>
      <c r="C16" s="1">
        <v>8</v>
      </c>
      <c r="D16" s="8">
        <v>318</v>
      </c>
      <c r="E16" s="1">
        <v>150</v>
      </c>
      <c r="F16" s="1">
        <v>2.76</v>
      </c>
      <c r="G16" s="1">
        <v>3520</v>
      </c>
      <c r="H16" s="1">
        <v>19.47</v>
      </c>
      <c r="I16" s="1">
        <v>0</v>
      </c>
      <c r="J16" s="1">
        <v>0</v>
      </c>
      <c r="K16" s="1">
        <v>3</v>
      </c>
      <c r="L16" s="1">
        <v>2</v>
      </c>
      <c r="M16" s="7">
        <f>E16/G16</f>
        <v>4.261363636363636E-2</v>
      </c>
      <c r="N16" s="7">
        <f>H16/60</f>
        <v>0.32449999999999996</v>
      </c>
    </row>
    <row r="17" spans="1:14" x14ac:dyDescent="0.25">
      <c r="A17" s="1" t="s">
        <v>36</v>
      </c>
      <c r="B17" s="1">
        <v>26</v>
      </c>
      <c r="C17" s="1">
        <v>4</v>
      </c>
      <c r="D17" s="8">
        <v>120.3</v>
      </c>
      <c r="E17" s="1">
        <v>91</v>
      </c>
      <c r="F17" s="1">
        <v>4.43</v>
      </c>
      <c r="G17" s="1">
        <v>2140</v>
      </c>
      <c r="H17" s="1">
        <v>17.420000000000002</v>
      </c>
      <c r="I17" s="1">
        <v>0</v>
      </c>
      <c r="J17" s="1">
        <v>1</v>
      </c>
      <c r="K17" s="1">
        <v>5</v>
      </c>
      <c r="L17" s="1">
        <v>2</v>
      </c>
      <c r="M17" s="7">
        <f>E17/G17</f>
        <v>4.2523364485981312E-2</v>
      </c>
      <c r="N17" s="7">
        <f>H17/60</f>
        <v>0.29033333333333339</v>
      </c>
    </row>
    <row r="18" spans="1:14" x14ac:dyDescent="0.25">
      <c r="A18" s="1" t="s">
        <v>10</v>
      </c>
      <c r="B18" s="1">
        <v>21</v>
      </c>
      <c r="C18" s="1">
        <v>6</v>
      </c>
      <c r="D18" s="8">
        <v>160</v>
      </c>
      <c r="E18" s="1">
        <v>110</v>
      </c>
      <c r="F18" s="1">
        <v>3.9</v>
      </c>
      <c r="G18" s="1">
        <v>2620</v>
      </c>
      <c r="H18" s="1">
        <v>17.82</v>
      </c>
      <c r="I18" s="1">
        <v>0</v>
      </c>
      <c r="J18" s="1">
        <v>1</v>
      </c>
      <c r="K18" s="1">
        <v>4</v>
      </c>
      <c r="L18" s="1">
        <v>4</v>
      </c>
      <c r="M18" s="7">
        <f>E18/G18</f>
        <v>4.1984732824427481E-2</v>
      </c>
      <c r="N18" s="7">
        <f>H18/60</f>
        <v>0.29699999999999999</v>
      </c>
    </row>
    <row r="19" spans="1:14" x14ac:dyDescent="0.25">
      <c r="A19" s="1" t="s">
        <v>12</v>
      </c>
      <c r="B19" s="1">
        <v>22.8</v>
      </c>
      <c r="C19" s="1">
        <v>4</v>
      </c>
      <c r="D19" s="8">
        <v>108</v>
      </c>
      <c r="E19" s="1">
        <v>93</v>
      </c>
      <c r="F19" s="1">
        <v>3.85</v>
      </c>
      <c r="G19" s="1">
        <v>2320</v>
      </c>
      <c r="H19" s="1">
        <v>17.98</v>
      </c>
      <c r="I19" s="1">
        <v>1</v>
      </c>
      <c r="J19" s="1">
        <v>1</v>
      </c>
      <c r="K19" s="1">
        <v>4</v>
      </c>
      <c r="L19" s="1">
        <v>1</v>
      </c>
      <c r="M19" s="7">
        <f>E19/G19</f>
        <v>4.0086206896551721E-2</v>
      </c>
      <c r="N19" s="7">
        <f>H19/60</f>
        <v>0.29966666666666669</v>
      </c>
    </row>
    <row r="20" spans="1:14" x14ac:dyDescent="0.25">
      <c r="A20" s="1" t="s">
        <v>25</v>
      </c>
      <c r="B20" s="1">
        <v>10.4</v>
      </c>
      <c r="C20" s="1">
        <v>8</v>
      </c>
      <c r="D20" s="8">
        <v>460</v>
      </c>
      <c r="E20" s="1">
        <v>215</v>
      </c>
      <c r="F20" s="1">
        <v>3</v>
      </c>
      <c r="G20" s="1">
        <v>5424</v>
      </c>
      <c r="H20" s="1">
        <v>18</v>
      </c>
      <c r="I20" s="1">
        <v>0</v>
      </c>
      <c r="J20" s="1">
        <v>0</v>
      </c>
      <c r="K20" s="1">
        <v>3</v>
      </c>
      <c r="L20" s="1">
        <v>4</v>
      </c>
      <c r="M20" s="7">
        <f>E20/G20</f>
        <v>3.9638643067846605E-2</v>
      </c>
      <c r="N20" s="7">
        <f>H20/60</f>
        <v>0.3</v>
      </c>
    </row>
    <row r="21" spans="1:14" x14ac:dyDescent="0.25">
      <c r="A21" s="1" t="s">
        <v>30</v>
      </c>
      <c r="B21" s="1">
        <v>21.5</v>
      </c>
      <c r="C21" s="1">
        <v>4</v>
      </c>
      <c r="D21" s="8">
        <v>120.1</v>
      </c>
      <c r="E21" s="1">
        <v>97</v>
      </c>
      <c r="F21" s="1">
        <v>3.7</v>
      </c>
      <c r="G21" s="1">
        <v>2465</v>
      </c>
      <c r="H21" s="1">
        <v>17.600000000000001</v>
      </c>
      <c r="I21" s="1">
        <v>1</v>
      </c>
      <c r="J21" s="1">
        <v>0</v>
      </c>
      <c r="K21" s="1">
        <v>3</v>
      </c>
      <c r="L21" s="1">
        <v>1</v>
      </c>
      <c r="M21" s="7">
        <f>E21/G21</f>
        <v>3.9350912778904665E-2</v>
      </c>
      <c r="N21" s="7">
        <f>H21/60</f>
        <v>0.29333333333333333</v>
      </c>
    </row>
    <row r="22" spans="1:14" x14ac:dyDescent="0.25">
      <c r="A22" s="1" t="s">
        <v>41</v>
      </c>
      <c r="B22" s="1">
        <v>21.4</v>
      </c>
      <c r="C22" s="1">
        <v>4</v>
      </c>
      <c r="D22" s="8">
        <v>121</v>
      </c>
      <c r="E22" s="1">
        <v>109</v>
      </c>
      <c r="F22" s="1">
        <v>4.1100000000000003</v>
      </c>
      <c r="G22" s="1">
        <v>2780</v>
      </c>
      <c r="H22" s="1">
        <v>17.399999999999999</v>
      </c>
      <c r="I22" s="1">
        <v>1</v>
      </c>
      <c r="J22" s="1">
        <v>1</v>
      </c>
      <c r="K22" s="1">
        <v>4</v>
      </c>
      <c r="L22" s="1">
        <v>2</v>
      </c>
      <c r="M22" s="7">
        <f>E22/G22</f>
        <v>3.920863309352518E-2</v>
      </c>
      <c r="N22" s="7">
        <f>H22/60</f>
        <v>0.28999999999999998</v>
      </c>
    </row>
    <row r="23" spans="1:14" x14ac:dyDescent="0.25">
      <c r="A23" s="1" t="s">
        <v>11</v>
      </c>
      <c r="B23" s="1">
        <v>21</v>
      </c>
      <c r="C23" s="1">
        <v>6</v>
      </c>
      <c r="D23" s="8">
        <v>160</v>
      </c>
      <c r="E23" s="1">
        <v>110</v>
      </c>
      <c r="F23" s="1">
        <v>3.9</v>
      </c>
      <c r="G23" s="1">
        <v>2875</v>
      </c>
      <c r="H23" s="1">
        <v>18.899999999999999</v>
      </c>
      <c r="I23" s="1">
        <v>0</v>
      </c>
      <c r="J23" s="1">
        <v>1</v>
      </c>
      <c r="K23" s="1">
        <v>4</v>
      </c>
      <c r="L23" s="1">
        <v>4</v>
      </c>
      <c r="M23" s="7">
        <f>E23/G23</f>
        <v>3.826086956521739E-2</v>
      </c>
      <c r="N23" s="7">
        <f>H23/60</f>
        <v>0.315</v>
      </c>
    </row>
    <row r="24" spans="1:14" x14ac:dyDescent="0.25">
      <c r="A24" s="1" t="s">
        <v>20</v>
      </c>
      <c r="B24" s="1">
        <v>17.8</v>
      </c>
      <c r="C24" s="1">
        <v>6</v>
      </c>
      <c r="D24" s="8">
        <v>167.6</v>
      </c>
      <c r="E24" s="1">
        <v>123</v>
      </c>
      <c r="F24" s="1">
        <v>3.92</v>
      </c>
      <c r="G24" s="1">
        <v>3440</v>
      </c>
      <c r="H24" s="1">
        <v>22.9</v>
      </c>
      <c r="I24" s="1">
        <v>1</v>
      </c>
      <c r="J24" s="1">
        <v>0</v>
      </c>
      <c r="K24" s="1">
        <v>4</v>
      </c>
      <c r="L24" s="1">
        <v>4</v>
      </c>
      <c r="M24" s="7">
        <f>E24/G24</f>
        <v>3.5755813953488369E-2</v>
      </c>
      <c r="N24" s="7">
        <f>H24/60</f>
        <v>0.38166666666666665</v>
      </c>
    </row>
    <row r="25" spans="1:14" x14ac:dyDescent="0.25">
      <c r="A25" s="1" t="s">
        <v>19</v>
      </c>
      <c r="B25" s="1">
        <v>19.2</v>
      </c>
      <c r="C25" s="1">
        <v>6</v>
      </c>
      <c r="D25" s="8">
        <v>167.6</v>
      </c>
      <c r="E25" s="1">
        <v>123</v>
      </c>
      <c r="F25" s="1">
        <v>3.92</v>
      </c>
      <c r="G25" s="1">
        <v>3440</v>
      </c>
      <c r="H25" s="1">
        <v>18.3</v>
      </c>
      <c r="I25" s="1">
        <v>1</v>
      </c>
      <c r="J25" s="1">
        <v>0</v>
      </c>
      <c r="K25" s="1">
        <v>4</v>
      </c>
      <c r="L25" s="1">
        <v>4</v>
      </c>
      <c r="M25" s="7">
        <f>E25/G25</f>
        <v>3.5755813953488369E-2</v>
      </c>
      <c r="N25" s="7">
        <f>H25/60</f>
        <v>0.30499999999999999</v>
      </c>
    </row>
    <row r="26" spans="1:14" x14ac:dyDescent="0.25">
      <c r="A26" s="1" t="s">
        <v>29</v>
      </c>
      <c r="B26" s="1">
        <v>33.9</v>
      </c>
      <c r="C26" s="1">
        <v>4</v>
      </c>
      <c r="D26" s="8">
        <v>71.099999999999994</v>
      </c>
      <c r="E26" s="1">
        <v>65</v>
      </c>
      <c r="F26" s="1">
        <v>4.22</v>
      </c>
      <c r="G26" s="1">
        <v>1835</v>
      </c>
      <c r="H26" s="1">
        <v>20</v>
      </c>
      <c r="I26" s="1">
        <v>1</v>
      </c>
      <c r="J26" s="1">
        <v>1</v>
      </c>
      <c r="K26" s="1">
        <v>4</v>
      </c>
      <c r="L26" s="1">
        <v>1</v>
      </c>
      <c r="M26" s="7">
        <f>E26/G26</f>
        <v>3.5422343324250684E-2</v>
      </c>
      <c r="N26" s="7">
        <f>H26/60</f>
        <v>0.33333333333333331</v>
      </c>
    </row>
    <row r="27" spans="1:14" x14ac:dyDescent="0.25">
      <c r="A27" s="1" t="s">
        <v>13</v>
      </c>
      <c r="B27" s="1">
        <v>21.4</v>
      </c>
      <c r="C27" s="1">
        <v>6</v>
      </c>
      <c r="D27" s="8">
        <v>258</v>
      </c>
      <c r="E27" s="1">
        <v>110</v>
      </c>
      <c r="F27" s="1">
        <v>3.08</v>
      </c>
      <c r="G27" s="1">
        <v>3215</v>
      </c>
      <c r="H27" s="1">
        <v>15.84</v>
      </c>
      <c r="I27" s="1">
        <v>1</v>
      </c>
      <c r="J27" s="1">
        <v>0</v>
      </c>
      <c r="K27" s="1">
        <v>3</v>
      </c>
      <c r="L27" s="1">
        <v>1</v>
      </c>
      <c r="M27" s="7">
        <f>E27/G27</f>
        <v>3.4214618973561428E-2</v>
      </c>
      <c r="N27" s="7">
        <f>H27/60</f>
        <v>0.26400000000000001</v>
      </c>
    </row>
    <row r="28" spans="1:14" x14ac:dyDescent="0.25">
      <c r="A28" s="1" t="s">
        <v>35</v>
      </c>
      <c r="B28" s="1">
        <v>27.3</v>
      </c>
      <c r="C28" s="1">
        <v>4</v>
      </c>
      <c r="D28" s="8">
        <v>79</v>
      </c>
      <c r="E28" s="1">
        <v>66</v>
      </c>
      <c r="F28" s="1">
        <v>4.08</v>
      </c>
      <c r="G28" s="1">
        <v>1935</v>
      </c>
      <c r="H28" s="1">
        <v>20.22</v>
      </c>
      <c r="I28" s="1">
        <v>1</v>
      </c>
      <c r="J28" s="1">
        <v>1</v>
      </c>
      <c r="K28" s="1">
        <v>4</v>
      </c>
      <c r="L28" s="1">
        <v>1</v>
      </c>
      <c r="M28" s="7">
        <f>E28/G28</f>
        <v>3.4108527131782945E-2</v>
      </c>
      <c r="N28" s="7">
        <f>H28/60</f>
        <v>0.33699999999999997</v>
      </c>
    </row>
    <row r="29" spans="1:14" x14ac:dyDescent="0.25">
      <c r="A29" s="1" t="s">
        <v>28</v>
      </c>
      <c r="B29" s="1">
        <v>30.4</v>
      </c>
      <c r="C29" s="1">
        <v>4</v>
      </c>
      <c r="D29" s="8">
        <v>75.7</v>
      </c>
      <c r="E29" s="1">
        <v>52</v>
      </c>
      <c r="F29" s="1">
        <v>4.93</v>
      </c>
      <c r="G29" s="1">
        <v>1615</v>
      </c>
      <c r="H29" s="1">
        <v>17.02</v>
      </c>
      <c r="I29" s="1">
        <v>1</v>
      </c>
      <c r="J29" s="1">
        <v>1</v>
      </c>
      <c r="K29" s="1">
        <v>4</v>
      </c>
      <c r="L29" s="1">
        <v>2</v>
      </c>
      <c r="M29" s="7">
        <f>E29/G29</f>
        <v>3.219814241486068E-2</v>
      </c>
      <c r="N29" s="7">
        <f>H29/60</f>
        <v>0.28366666666666668</v>
      </c>
    </row>
    <row r="30" spans="1:14" x14ac:dyDescent="0.25">
      <c r="A30" s="1" t="s">
        <v>15</v>
      </c>
      <c r="B30" s="1">
        <v>18.100000000000001</v>
      </c>
      <c r="C30" s="1">
        <v>6</v>
      </c>
      <c r="D30" s="8">
        <v>225</v>
      </c>
      <c r="E30" s="1">
        <v>105</v>
      </c>
      <c r="F30" s="1">
        <v>2.76</v>
      </c>
      <c r="G30" s="1">
        <v>3460</v>
      </c>
      <c r="H30" s="1">
        <v>19.440000000000001</v>
      </c>
      <c r="I30" s="1">
        <v>1</v>
      </c>
      <c r="J30" s="1">
        <v>0</v>
      </c>
      <c r="K30" s="1">
        <v>3</v>
      </c>
      <c r="L30" s="1">
        <v>1</v>
      </c>
      <c r="M30" s="7">
        <f>E30/G30</f>
        <v>3.0346820809248554E-2</v>
      </c>
      <c r="N30" s="7">
        <f>H30/60</f>
        <v>0.32400000000000001</v>
      </c>
    </row>
    <row r="31" spans="1:14" x14ac:dyDescent="0.25">
      <c r="A31" s="1" t="s">
        <v>18</v>
      </c>
      <c r="B31" s="1">
        <v>22.8</v>
      </c>
      <c r="C31" s="1">
        <v>4</v>
      </c>
      <c r="D31" s="8">
        <v>140.80000000000001</v>
      </c>
      <c r="E31" s="1">
        <v>95</v>
      </c>
      <c r="F31" s="1">
        <v>3.92</v>
      </c>
      <c r="G31" s="1">
        <v>3150</v>
      </c>
      <c r="H31" s="1">
        <v>18.61</v>
      </c>
      <c r="I31" s="1">
        <v>1</v>
      </c>
      <c r="J31" s="1">
        <v>0</v>
      </c>
      <c r="K31" s="1">
        <v>4</v>
      </c>
      <c r="L31" s="1">
        <v>2</v>
      </c>
      <c r="M31" s="7">
        <f>E31/G31</f>
        <v>3.0158730158730159E-2</v>
      </c>
      <c r="N31" s="7">
        <f>H31/60</f>
        <v>0.31016666666666665</v>
      </c>
    </row>
    <row r="32" spans="1:14" x14ac:dyDescent="0.25">
      <c r="A32" s="1" t="s">
        <v>27</v>
      </c>
      <c r="B32" s="1">
        <v>32.4</v>
      </c>
      <c r="C32" s="1">
        <v>4</v>
      </c>
      <c r="D32" s="8">
        <v>78.7</v>
      </c>
      <c r="E32" s="1">
        <v>66</v>
      </c>
      <c r="F32" s="1">
        <v>4.08</v>
      </c>
      <c r="G32" s="1">
        <v>2200</v>
      </c>
      <c r="H32" s="1">
        <v>17.02</v>
      </c>
      <c r="I32" s="1">
        <v>1</v>
      </c>
      <c r="J32" s="1">
        <v>1</v>
      </c>
      <c r="K32" s="1">
        <v>4</v>
      </c>
      <c r="L32" s="1">
        <v>1</v>
      </c>
      <c r="M32" s="7">
        <f>E32/G32</f>
        <v>0.03</v>
      </c>
      <c r="N32" s="7">
        <f>H32/60</f>
        <v>0.28366666666666668</v>
      </c>
    </row>
    <row r="33" spans="1:14" x14ac:dyDescent="0.25">
      <c r="A33" s="1" t="s">
        <v>17</v>
      </c>
      <c r="B33" s="1">
        <v>24.4</v>
      </c>
      <c r="C33" s="1">
        <v>4</v>
      </c>
      <c r="D33" s="8">
        <v>146.69999999999999</v>
      </c>
      <c r="E33" s="1">
        <v>62</v>
      </c>
      <c r="F33" s="1">
        <v>3.69</v>
      </c>
      <c r="G33" s="1">
        <v>3190</v>
      </c>
      <c r="H33" s="1">
        <v>16.46</v>
      </c>
      <c r="I33" s="1">
        <v>1</v>
      </c>
      <c r="J33" s="1">
        <v>0</v>
      </c>
      <c r="K33" s="1">
        <v>4</v>
      </c>
      <c r="L33" s="1">
        <v>2</v>
      </c>
      <c r="M33" s="7">
        <f>E33/G33</f>
        <v>1.9435736677115987E-2</v>
      </c>
      <c r="N33" s="7">
        <f>H33/60</f>
        <v>0.27433333333333337</v>
      </c>
    </row>
    <row r="34" spans="1:14" x14ac:dyDescent="0.25">
      <c r="A34" s="18"/>
      <c r="C34" s="18"/>
      <c r="D34" s="19"/>
      <c r="E34" s="18"/>
      <c r="F34" s="18"/>
      <c r="G34" s="18"/>
      <c r="H34" s="18"/>
      <c r="I34" s="18"/>
      <c r="J34" s="18"/>
      <c r="K34" s="18"/>
      <c r="L34" s="18"/>
      <c r="M34" s="21"/>
      <c r="N34" s="21"/>
    </row>
    <row r="35" spans="1:14" x14ac:dyDescent="0.25">
      <c r="A35" s="13" t="s">
        <v>42</v>
      </c>
      <c r="B35" s="11" t="s">
        <v>0</v>
      </c>
      <c r="C35" s="11" t="s">
        <v>1</v>
      </c>
      <c r="D35" s="11" t="s">
        <v>2</v>
      </c>
      <c r="E35" s="11" t="s">
        <v>3</v>
      </c>
      <c r="F35" s="11" t="s">
        <v>4</v>
      </c>
      <c r="G35" s="11" t="s">
        <v>62</v>
      </c>
      <c r="H35" s="11" t="s">
        <v>5</v>
      </c>
      <c r="I35" s="11" t="s">
        <v>6</v>
      </c>
      <c r="J35" s="11" t="s">
        <v>7</v>
      </c>
      <c r="K35" s="11" t="s">
        <v>8</v>
      </c>
      <c r="L35" s="11" t="s">
        <v>9</v>
      </c>
      <c r="M35" s="11" t="s">
        <v>68</v>
      </c>
      <c r="N35" s="11" t="s">
        <v>71</v>
      </c>
    </row>
    <row r="36" spans="1:14" x14ac:dyDescent="0.25">
      <c r="A36" s="1" t="s">
        <v>34</v>
      </c>
      <c r="B36" s="1">
        <v>19.2</v>
      </c>
      <c r="C36" s="1">
        <v>8</v>
      </c>
      <c r="D36" s="8">
        <v>400</v>
      </c>
      <c r="E36" s="1">
        <v>175</v>
      </c>
      <c r="F36" s="1">
        <v>3.08</v>
      </c>
      <c r="G36" s="1">
        <v>3845</v>
      </c>
      <c r="H36" s="1">
        <v>20.010000000000002</v>
      </c>
      <c r="I36" s="1">
        <v>0</v>
      </c>
      <c r="J36" s="1">
        <v>0</v>
      </c>
      <c r="K36" s="1">
        <v>3</v>
      </c>
      <c r="L36" s="1">
        <v>2</v>
      </c>
      <c r="M36" s="7">
        <v>4.5513654096228866E-2</v>
      </c>
      <c r="N36" s="7">
        <v>0.33350000000000002</v>
      </c>
    </row>
    <row r="37" spans="1:14" x14ac:dyDescent="0.25">
      <c r="A37" s="1" t="s">
        <v>21</v>
      </c>
      <c r="B37" s="1">
        <v>16.399999999999999</v>
      </c>
      <c r="C37" s="1">
        <v>8</v>
      </c>
      <c r="D37" s="8">
        <v>275.8</v>
      </c>
      <c r="E37" s="1">
        <v>180</v>
      </c>
      <c r="F37" s="1">
        <v>3.07</v>
      </c>
      <c r="G37" s="1">
        <v>4070.0000000000005</v>
      </c>
      <c r="H37" s="1">
        <v>19.899999999999999</v>
      </c>
      <c r="I37" s="1">
        <v>0</v>
      </c>
      <c r="J37" s="1">
        <v>0</v>
      </c>
      <c r="K37" s="1">
        <v>3</v>
      </c>
      <c r="L37" s="1">
        <v>3</v>
      </c>
      <c r="M37" s="7">
        <v>4.4226044226044224E-2</v>
      </c>
      <c r="N37" s="7">
        <v>0.33166666666666667</v>
      </c>
    </row>
    <row r="38" spans="1:14" x14ac:dyDescent="0.25">
      <c r="A38" s="1" t="s">
        <v>31</v>
      </c>
      <c r="B38" s="1">
        <v>15.5</v>
      </c>
      <c r="C38" s="1">
        <v>8</v>
      </c>
      <c r="D38" s="8">
        <v>318</v>
      </c>
      <c r="E38" s="1">
        <v>150</v>
      </c>
      <c r="F38" s="1">
        <v>2.76</v>
      </c>
      <c r="G38" s="1">
        <v>3520</v>
      </c>
      <c r="H38" s="1">
        <v>19.47</v>
      </c>
      <c r="I38" s="1">
        <v>0</v>
      </c>
      <c r="J38" s="1">
        <v>0</v>
      </c>
      <c r="K38" s="1">
        <v>3</v>
      </c>
      <c r="L38" s="1">
        <v>2</v>
      </c>
      <c r="M38" s="7">
        <v>4.261363636363636E-2</v>
      </c>
      <c r="N38" s="7">
        <v>0.32449999999999996</v>
      </c>
    </row>
    <row r="39" spans="1:14" x14ac:dyDescent="0.25">
      <c r="A39" s="1" t="s">
        <v>14</v>
      </c>
      <c r="B39" s="1">
        <v>18.7</v>
      </c>
      <c r="C39" s="1">
        <v>8</v>
      </c>
      <c r="D39" s="8">
        <v>360</v>
      </c>
      <c r="E39" s="1">
        <v>175</v>
      </c>
      <c r="F39" s="1">
        <v>3.15</v>
      </c>
      <c r="G39" s="1">
        <v>3440</v>
      </c>
      <c r="H39" s="1">
        <v>18.899999999999999</v>
      </c>
      <c r="I39" s="1">
        <v>0</v>
      </c>
      <c r="J39" s="1">
        <v>0</v>
      </c>
      <c r="K39" s="1">
        <v>3</v>
      </c>
      <c r="L39" s="1">
        <v>2</v>
      </c>
      <c r="M39" s="7">
        <v>5.0872093023255814E-2</v>
      </c>
      <c r="N39" s="7">
        <v>0.315</v>
      </c>
    </row>
    <row r="40" spans="1:14" x14ac:dyDescent="0.25">
      <c r="A40" s="1" t="s">
        <v>11</v>
      </c>
      <c r="B40" s="1">
        <v>21</v>
      </c>
      <c r="C40" s="1">
        <v>6</v>
      </c>
      <c r="D40" s="8">
        <v>160</v>
      </c>
      <c r="E40" s="1">
        <v>110</v>
      </c>
      <c r="F40" s="1">
        <v>3.9</v>
      </c>
      <c r="G40" s="1">
        <v>2875</v>
      </c>
      <c r="H40" s="1">
        <v>18.899999999999999</v>
      </c>
      <c r="I40" s="1">
        <v>0</v>
      </c>
      <c r="J40" s="1">
        <v>1</v>
      </c>
      <c r="K40" s="1">
        <v>4</v>
      </c>
      <c r="L40" s="1">
        <v>4</v>
      </c>
      <c r="M40" s="7">
        <v>3.826086956521739E-2</v>
      </c>
      <c r="N40" s="7">
        <v>0.315</v>
      </c>
    </row>
    <row r="41" spans="1:14" x14ac:dyDescent="0.25">
      <c r="A41" s="1" t="s">
        <v>40</v>
      </c>
      <c r="B41" s="1">
        <v>30.1</v>
      </c>
      <c r="C41" s="1">
        <v>8</v>
      </c>
      <c r="D41" s="8">
        <v>301</v>
      </c>
      <c r="E41" s="1">
        <v>335</v>
      </c>
      <c r="F41" s="1">
        <v>3.54</v>
      </c>
      <c r="G41" s="1">
        <v>3570</v>
      </c>
      <c r="H41" s="1">
        <v>18.600000000000001</v>
      </c>
      <c r="I41" s="1">
        <v>0</v>
      </c>
      <c r="J41" s="1">
        <v>1</v>
      </c>
      <c r="K41" s="1">
        <v>5</v>
      </c>
      <c r="L41" s="1">
        <v>8</v>
      </c>
      <c r="M41" s="7">
        <v>9.3837535014005602E-2</v>
      </c>
      <c r="N41" s="7">
        <v>0.31</v>
      </c>
    </row>
    <row r="42" spans="1:14" x14ac:dyDescent="0.25">
      <c r="A42" s="1" t="s">
        <v>32</v>
      </c>
      <c r="B42" s="1">
        <v>15.2</v>
      </c>
      <c r="C42" s="1">
        <v>8</v>
      </c>
      <c r="D42" s="8">
        <v>304</v>
      </c>
      <c r="E42" s="1">
        <v>150</v>
      </c>
      <c r="F42" s="1">
        <v>3.15</v>
      </c>
      <c r="G42" s="1">
        <v>3435</v>
      </c>
      <c r="H42" s="1">
        <v>18.52</v>
      </c>
      <c r="I42" s="1">
        <v>0</v>
      </c>
      <c r="J42" s="1">
        <v>0</v>
      </c>
      <c r="K42" s="1">
        <v>3</v>
      </c>
      <c r="L42" s="1">
        <v>2</v>
      </c>
      <c r="M42" s="7">
        <v>4.3668122270742356E-2</v>
      </c>
      <c r="N42" s="7">
        <v>0.30866666666666664</v>
      </c>
    </row>
    <row r="43" spans="1:14" x14ac:dyDescent="0.25">
      <c r="A43" s="1" t="s">
        <v>25</v>
      </c>
      <c r="B43" s="1">
        <v>10.4</v>
      </c>
      <c r="C43" s="1">
        <v>8</v>
      </c>
      <c r="D43" s="8">
        <v>460</v>
      </c>
      <c r="E43" s="1">
        <v>215</v>
      </c>
      <c r="F43" s="1">
        <v>3</v>
      </c>
      <c r="G43" s="1">
        <v>5424</v>
      </c>
      <c r="H43" s="1">
        <v>18</v>
      </c>
      <c r="I43" s="1">
        <v>0</v>
      </c>
      <c r="J43" s="1">
        <v>0</v>
      </c>
      <c r="K43" s="1">
        <v>3</v>
      </c>
      <c r="L43" s="1">
        <v>4</v>
      </c>
      <c r="M43" s="7">
        <v>3.9638643067846605E-2</v>
      </c>
      <c r="N43" s="7">
        <v>0.3</v>
      </c>
    </row>
    <row r="44" spans="1:14" x14ac:dyDescent="0.25">
      <c r="A44" s="1" t="s">
        <v>10</v>
      </c>
      <c r="B44" s="1">
        <v>21</v>
      </c>
      <c r="C44" s="1">
        <v>6</v>
      </c>
      <c r="D44" s="8">
        <v>160</v>
      </c>
      <c r="E44" s="1">
        <v>110</v>
      </c>
      <c r="F44" s="1">
        <v>3.9</v>
      </c>
      <c r="G44" s="1">
        <v>2620</v>
      </c>
      <c r="H44" s="1">
        <v>17.82</v>
      </c>
      <c r="I44" s="1">
        <v>0</v>
      </c>
      <c r="J44" s="1">
        <v>1</v>
      </c>
      <c r="K44" s="1">
        <v>4</v>
      </c>
      <c r="L44" s="1">
        <v>4</v>
      </c>
      <c r="M44" s="7">
        <v>4.1984732824427481E-2</v>
      </c>
      <c r="N44" s="7">
        <v>0.29699999999999999</v>
      </c>
    </row>
    <row r="45" spans="1:14" x14ac:dyDescent="0.25">
      <c r="A45" s="1" t="s">
        <v>36</v>
      </c>
      <c r="B45" s="1">
        <v>26</v>
      </c>
      <c r="C45" s="1">
        <v>4</v>
      </c>
      <c r="D45" s="8">
        <v>120.3</v>
      </c>
      <c r="E45" s="1">
        <v>91</v>
      </c>
      <c r="F45" s="1">
        <v>4.43</v>
      </c>
      <c r="G45" s="1">
        <v>2140</v>
      </c>
      <c r="H45" s="1">
        <v>17.420000000000002</v>
      </c>
      <c r="I45" s="1">
        <v>0</v>
      </c>
      <c r="J45" s="1">
        <v>1</v>
      </c>
      <c r="K45" s="1">
        <v>5</v>
      </c>
      <c r="L45" s="1">
        <v>2</v>
      </c>
      <c r="M45" s="7">
        <v>4.2523364485981312E-2</v>
      </c>
      <c r="N45" s="7">
        <v>0.29033333333333339</v>
      </c>
    </row>
    <row r="46" spans="1:14" x14ac:dyDescent="0.25">
      <c r="A46" s="1" t="s">
        <v>23</v>
      </c>
      <c r="B46" s="1">
        <v>15.2</v>
      </c>
      <c r="C46" s="1">
        <v>8</v>
      </c>
      <c r="D46" s="8">
        <v>275.8</v>
      </c>
      <c r="E46" s="1">
        <v>180</v>
      </c>
      <c r="F46" s="1">
        <v>3.07</v>
      </c>
      <c r="G46" s="1">
        <v>3780</v>
      </c>
      <c r="H46" s="1">
        <v>17.3</v>
      </c>
      <c r="I46" s="1">
        <v>0</v>
      </c>
      <c r="J46" s="1">
        <v>0</v>
      </c>
      <c r="K46" s="1">
        <v>3</v>
      </c>
      <c r="L46" s="1">
        <v>3</v>
      </c>
      <c r="M46" s="7">
        <v>4.7619047619047616E-2</v>
      </c>
      <c r="N46" s="7">
        <v>0.28833333333333333</v>
      </c>
    </row>
    <row r="47" spans="1:14" x14ac:dyDescent="0.25">
      <c r="A47" s="1" t="s">
        <v>26</v>
      </c>
      <c r="B47" s="1">
        <v>14.7</v>
      </c>
      <c r="C47" s="1">
        <v>8</v>
      </c>
      <c r="D47" s="8">
        <v>440</v>
      </c>
      <c r="E47" s="1">
        <v>270</v>
      </c>
      <c r="F47" s="1">
        <v>3.23</v>
      </c>
      <c r="G47" s="1">
        <v>5345</v>
      </c>
      <c r="H47" s="1">
        <v>17.05</v>
      </c>
      <c r="I47" s="1">
        <v>0</v>
      </c>
      <c r="J47" s="1">
        <v>0</v>
      </c>
      <c r="K47" s="1">
        <v>3</v>
      </c>
      <c r="L47" s="1">
        <v>4</v>
      </c>
      <c r="M47" s="7">
        <v>5.0514499532273154E-2</v>
      </c>
      <c r="N47" s="7">
        <v>0.28416666666666668</v>
      </c>
    </row>
    <row r="48" spans="1:14" x14ac:dyDescent="0.25">
      <c r="A48" s="1" t="s">
        <v>33</v>
      </c>
      <c r="B48" s="1">
        <v>13.3</v>
      </c>
      <c r="C48" s="1">
        <v>8</v>
      </c>
      <c r="D48" s="8">
        <v>350</v>
      </c>
      <c r="E48" s="1">
        <v>245</v>
      </c>
      <c r="F48" s="1">
        <v>3.73</v>
      </c>
      <c r="G48" s="1">
        <v>3840</v>
      </c>
      <c r="H48" s="1">
        <v>16.899999999999999</v>
      </c>
      <c r="I48" s="1">
        <v>0</v>
      </c>
      <c r="J48" s="1">
        <v>0</v>
      </c>
      <c r="K48" s="1">
        <v>3</v>
      </c>
      <c r="L48" s="1">
        <v>4</v>
      </c>
      <c r="M48" s="7">
        <v>6.3802083333333329E-2</v>
      </c>
      <c r="N48" s="7">
        <v>0.28166666666666662</v>
      </c>
    </row>
    <row r="49" spans="1:14" x14ac:dyDescent="0.25">
      <c r="A49" s="1" t="s">
        <v>24</v>
      </c>
      <c r="B49" s="1">
        <v>10.4</v>
      </c>
      <c r="C49" s="1">
        <v>8</v>
      </c>
      <c r="D49" s="8">
        <v>472</v>
      </c>
      <c r="E49" s="1">
        <v>230</v>
      </c>
      <c r="F49" s="1">
        <v>2.93</v>
      </c>
      <c r="G49" s="1">
        <v>5000</v>
      </c>
      <c r="H49" s="1">
        <v>16.87</v>
      </c>
      <c r="I49" s="1">
        <v>0</v>
      </c>
      <c r="J49" s="1">
        <v>0</v>
      </c>
      <c r="K49" s="1">
        <v>3</v>
      </c>
      <c r="L49" s="1">
        <v>4</v>
      </c>
      <c r="M49" s="7">
        <v>4.5999999999999999E-2</v>
      </c>
      <c r="N49" s="7">
        <v>0.28116666666666668</v>
      </c>
    </row>
    <row r="50" spans="1:14" x14ac:dyDescent="0.25">
      <c r="A50" s="1" t="s">
        <v>39</v>
      </c>
      <c r="B50" s="1">
        <v>19.7</v>
      </c>
      <c r="C50" s="1">
        <v>6</v>
      </c>
      <c r="D50" s="8">
        <v>145</v>
      </c>
      <c r="E50" s="1">
        <v>175</v>
      </c>
      <c r="F50" s="1">
        <v>3.62</v>
      </c>
      <c r="G50" s="1">
        <v>2770</v>
      </c>
      <c r="H50" s="1">
        <v>16.7</v>
      </c>
      <c r="I50" s="1">
        <v>0</v>
      </c>
      <c r="J50" s="1">
        <v>1</v>
      </c>
      <c r="K50" s="1">
        <v>5</v>
      </c>
      <c r="L50" s="1">
        <v>6</v>
      </c>
      <c r="M50" s="7">
        <v>6.3176895306859202E-2</v>
      </c>
      <c r="N50" s="7">
        <v>0.27833333333333332</v>
      </c>
    </row>
    <row r="51" spans="1:14" x14ac:dyDescent="0.25">
      <c r="A51" s="1" t="s">
        <v>22</v>
      </c>
      <c r="B51" s="1">
        <v>17.3</v>
      </c>
      <c r="C51" s="1">
        <v>8</v>
      </c>
      <c r="D51" s="8">
        <v>275.8</v>
      </c>
      <c r="E51" s="1">
        <v>180</v>
      </c>
      <c r="F51" s="1">
        <v>3.07</v>
      </c>
      <c r="G51" s="1">
        <v>3730</v>
      </c>
      <c r="H51" s="1">
        <v>15.41</v>
      </c>
      <c r="I51" s="1">
        <v>0</v>
      </c>
      <c r="J51" s="1">
        <v>0</v>
      </c>
      <c r="K51" s="1">
        <v>3</v>
      </c>
      <c r="L51" s="1">
        <v>3</v>
      </c>
      <c r="M51" s="7">
        <v>4.8257372654155493E-2</v>
      </c>
      <c r="N51" s="7">
        <v>0.25683333333333336</v>
      </c>
    </row>
    <row r="52" spans="1:14" x14ac:dyDescent="0.25">
      <c r="A52" s="1" t="s">
        <v>38</v>
      </c>
      <c r="B52" s="1">
        <v>15.8</v>
      </c>
      <c r="C52" s="1">
        <v>8</v>
      </c>
      <c r="D52" s="8">
        <v>351</v>
      </c>
      <c r="E52" s="1">
        <v>264</v>
      </c>
      <c r="F52" s="1">
        <v>4.22</v>
      </c>
      <c r="G52" s="1">
        <v>3170</v>
      </c>
      <c r="H52" s="1">
        <v>14.6</v>
      </c>
      <c r="I52" s="1">
        <v>0</v>
      </c>
      <c r="J52" s="1">
        <v>1</v>
      </c>
      <c r="K52" s="1">
        <v>5</v>
      </c>
      <c r="L52" s="1">
        <v>4</v>
      </c>
      <c r="M52" s="7">
        <v>8.3280757097791799E-2</v>
      </c>
      <c r="N52" s="7">
        <v>0.24333333333333332</v>
      </c>
    </row>
    <row r="53" spans="1:14" x14ac:dyDescent="0.25">
      <c r="A53" s="1" t="s">
        <v>16</v>
      </c>
      <c r="B53" s="1">
        <v>14.3</v>
      </c>
      <c r="C53" s="1">
        <v>8</v>
      </c>
      <c r="D53" s="8">
        <v>360</v>
      </c>
      <c r="E53" s="1">
        <v>245</v>
      </c>
      <c r="F53" s="1">
        <v>3.21</v>
      </c>
      <c r="G53" s="1">
        <v>3570</v>
      </c>
      <c r="H53" s="1">
        <v>14.5</v>
      </c>
      <c r="I53" s="1">
        <v>0</v>
      </c>
      <c r="J53" s="1">
        <v>0</v>
      </c>
      <c r="K53" s="1">
        <v>3</v>
      </c>
      <c r="L53" s="1">
        <v>4</v>
      </c>
      <c r="M53" s="7">
        <v>6.8627450980392163E-2</v>
      </c>
      <c r="N53" s="7">
        <v>0.24166666666666667</v>
      </c>
    </row>
    <row r="55" spans="1:14" x14ac:dyDescent="0.25">
      <c r="A55" s="13" t="s">
        <v>42</v>
      </c>
      <c r="B55" s="11" t="s">
        <v>0</v>
      </c>
      <c r="C55" s="11" t="s">
        <v>1</v>
      </c>
      <c r="D55" s="11" t="s">
        <v>2</v>
      </c>
      <c r="E55" s="11" t="s">
        <v>3</v>
      </c>
      <c r="F55" s="11" t="s">
        <v>4</v>
      </c>
      <c r="G55" s="11" t="s">
        <v>62</v>
      </c>
      <c r="H55" s="11" t="s">
        <v>5</v>
      </c>
      <c r="I55" s="11" t="s">
        <v>6</v>
      </c>
      <c r="J55" s="11" t="s">
        <v>7</v>
      </c>
      <c r="K55" s="11" t="s">
        <v>8</v>
      </c>
      <c r="L55" s="11" t="s">
        <v>9</v>
      </c>
      <c r="M55" s="11" t="s">
        <v>68</v>
      </c>
      <c r="N55" s="11" t="s">
        <v>71</v>
      </c>
    </row>
    <row r="56" spans="1:14" x14ac:dyDescent="0.25">
      <c r="A56" s="1" t="s">
        <v>20</v>
      </c>
      <c r="B56" s="1">
        <v>17.8</v>
      </c>
      <c r="C56" s="1">
        <v>6</v>
      </c>
      <c r="D56" s="8">
        <v>167.6</v>
      </c>
      <c r="E56" s="1">
        <v>123</v>
      </c>
      <c r="F56" s="1">
        <v>3.92</v>
      </c>
      <c r="G56" s="1">
        <v>3440</v>
      </c>
      <c r="H56" s="1">
        <v>22.9</v>
      </c>
      <c r="I56" s="1">
        <v>1</v>
      </c>
      <c r="J56" s="1">
        <v>0</v>
      </c>
      <c r="K56" s="1">
        <v>4</v>
      </c>
      <c r="L56" s="1">
        <v>4</v>
      </c>
      <c r="M56" s="7">
        <v>3.5755813953488369E-2</v>
      </c>
      <c r="N56" s="7">
        <v>0.38166666666666665</v>
      </c>
    </row>
    <row r="57" spans="1:14" x14ac:dyDescent="0.25">
      <c r="A57" s="1" t="s">
        <v>35</v>
      </c>
      <c r="B57" s="1">
        <v>27.3</v>
      </c>
      <c r="C57" s="1">
        <v>4</v>
      </c>
      <c r="D57" s="8">
        <v>79</v>
      </c>
      <c r="E57" s="1">
        <v>66</v>
      </c>
      <c r="F57" s="1">
        <v>4.08</v>
      </c>
      <c r="G57" s="1">
        <v>1935</v>
      </c>
      <c r="H57" s="1">
        <v>20.22</v>
      </c>
      <c r="I57" s="1">
        <v>1</v>
      </c>
      <c r="J57" s="1">
        <v>1</v>
      </c>
      <c r="K57" s="1">
        <v>4</v>
      </c>
      <c r="L57" s="1">
        <v>1</v>
      </c>
      <c r="M57" s="7">
        <v>3.4108527131782945E-2</v>
      </c>
      <c r="N57" s="7">
        <v>0.33699999999999997</v>
      </c>
    </row>
    <row r="58" spans="1:14" x14ac:dyDescent="0.25">
      <c r="A58" s="1" t="s">
        <v>29</v>
      </c>
      <c r="B58" s="1">
        <v>33.9</v>
      </c>
      <c r="C58" s="1">
        <v>4</v>
      </c>
      <c r="D58" s="8">
        <v>71.099999999999994</v>
      </c>
      <c r="E58" s="1">
        <v>65</v>
      </c>
      <c r="F58" s="1">
        <v>4.22</v>
      </c>
      <c r="G58" s="1">
        <v>1835</v>
      </c>
      <c r="H58" s="1">
        <v>20</v>
      </c>
      <c r="I58" s="1">
        <v>1</v>
      </c>
      <c r="J58" s="1">
        <v>1</v>
      </c>
      <c r="K58" s="1">
        <v>4</v>
      </c>
      <c r="L58" s="1">
        <v>1</v>
      </c>
      <c r="M58" s="7">
        <v>3.5422343324250684E-2</v>
      </c>
      <c r="N58" s="7">
        <v>0.33333333333333331</v>
      </c>
    </row>
    <row r="59" spans="1:14" x14ac:dyDescent="0.25">
      <c r="A59" s="1" t="s">
        <v>15</v>
      </c>
      <c r="B59" s="1">
        <v>18.100000000000001</v>
      </c>
      <c r="C59" s="1">
        <v>6</v>
      </c>
      <c r="D59" s="8">
        <v>225</v>
      </c>
      <c r="E59" s="1">
        <v>105</v>
      </c>
      <c r="F59" s="1">
        <v>2.76</v>
      </c>
      <c r="G59" s="1">
        <v>3460</v>
      </c>
      <c r="H59" s="1">
        <v>19.440000000000001</v>
      </c>
      <c r="I59" s="1">
        <v>1</v>
      </c>
      <c r="J59" s="1">
        <v>0</v>
      </c>
      <c r="K59" s="1">
        <v>3</v>
      </c>
      <c r="L59" s="1">
        <v>1</v>
      </c>
      <c r="M59" s="7">
        <v>3.0346820809248554E-2</v>
      </c>
      <c r="N59" s="7">
        <v>0.32400000000000001</v>
      </c>
    </row>
    <row r="60" spans="1:14" x14ac:dyDescent="0.25">
      <c r="A60" s="1" t="s">
        <v>18</v>
      </c>
      <c r="B60" s="1">
        <v>22.8</v>
      </c>
      <c r="C60" s="1">
        <v>4</v>
      </c>
      <c r="D60" s="8">
        <v>140.80000000000001</v>
      </c>
      <c r="E60" s="1">
        <v>95</v>
      </c>
      <c r="F60" s="1">
        <v>3.92</v>
      </c>
      <c r="G60" s="1">
        <v>3150</v>
      </c>
      <c r="H60" s="1">
        <v>18.61</v>
      </c>
      <c r="I60" s="1">
        <v>1</v>
      </c>
      <c r="J60" s="1">
        <v>0</v>
      </c>
      <c r="K60" s="1">
        <v>4</v>
      </c>
      <c r="L60" s="1">
        <v>2</v>
      </c>
      <c r="M60" s="7">
        <v>3.0158730158730159E-2</v>
      </c>
      <c r="N60" s="7">
        <v>0.31016666666666665</v>
      </c>
    </row>
    <row r="61" spans="1:14" x14ac:dyDescent="0.25">
      <c r="A61" s="1" t="s">
        <v>19</v>
      </c>
      <c r="B61" s="1">
        <v>19.2</v>
      </c>
      <c r="C61" s="1">
        <v>6</v>
      </c>
      <c r="D61" s="8">
        <v>167.6</v>
      </c>
      <c r="E61" s="1">
        <v>123</v>
      </c>
      <c r="F61" s="1">
        <v>3.92</v>
      </c>
      <c r="G61" s="1">
        <v>3440</v>
      </c>
      <c r="H61" s="1">
        <v>18.3</v>
      </c>
      <c r="I61" s="1">
        <v>1</v>
      </c>
      <c r="J61" s="1">
        <v>0</v>
      </c>
      <c r="K61" s="1">
        <v>4</v>
      </c>
      <c r="L61" s="1">
        <v>4</v>
      </c>
      <c r="M61" s="7">
        <v>3.5755813953488369E-2</v>
      </c>
      <c r="N61" s="7">
        <v>0.30499999999999999</v>
      </c>
    </row>
    <row r="62" spans="1:14" x14ac:dyDescent="0.25">
      <c r="A62" s="1" t="s">
        <v>12</v>
      </c>
      <c r="B62" s="1">
        <v>22.8</v>
      </c>
      <c r="C62" s="1">
        <v>4</v>
      </c>
      <c r="D62" s="8">
        <v>108</v>
      </c>
      <c r="E62" s="1">
        <v>93</v>
      </c>
      <c r="F62" s="1">
        <v>3.85</v>
      </c>
      <c r="G62" s="1">
        <v>2320</v>
      </c>
      <c r="H62" s="1">
        <v>17.98</v>
      </c>
      <c r="I62" s="1">
        <v>1</v>
      </c>
      <c r="J62" s="1">
        <v>1</v>
      </c>
      <c r="K62" s="1">
        <v>4</v>
      </c>
      <c r="L62" s="1">
        <v>1</v>
      </c>
      <c r="M62" s="7">
        <v>4.0086206896551721E-2</v>
      </c>
      <c r="N62" s="7">
        <v>0.29966666666666669</v>
      </c>
    </row>
    <row r="63" spans="1:14" x14ac:dyDescent="0.25">
      <c r="A63" s="1" t="s">
        <v>30</v>
      </c>
      <c r="B63" s="1">
        <v>21.5</v>
      </c>
      <c r="C63" s="1">
        <v>4</v>
      </c>
      <c r="D63" s="8">
        <v>120.1</v>
      </c>
      <c r="E63" s="1">
        <v>97</v>
      </c>
      <c r="F63" s="1">
        <v>3.7</v>
      </c>
      <c r="G63" s="1">
        <v>2465</v>
      </c>
      <c r="H63" s="1">
        <v>17.600000000000001</v>
      </c>
      <c r="I63" s="1">
        <v>1</v>
      </c>
      <c r="J63" s="1">
        <v>0</v>
      </c>
      <c r="K63" s="1">
        <v>3</v>
      </c>
      <c r="L63" s="1">
        <v>1</v>
      </c>
      <c r="M63" s="7">
        <v>3.9350912778904665E-2</v>
      </c>
      <c r="N63" s="7">
        <v>0.29333333333333333</v>
      </c>
    </row>
    <row r="64" spans="1:14" x14ac:dyDescent="0.25">
      <c r="A64" s="1" t="s">
        <v>41</v>
      </c>
      <c r="B64" s="1">
        <v>21.4</v>
      </c>
      <c r="C64" s="1">
        <v>4</v>
      </c>
      <c r="D64" s="8">
        <v>121</v>
      </c>
      <c r="E64" s="1">
        <v>109</v>
      </c>
      <c r="F64" s="1">
        <v>4.1100000000000003</v>
      </c>
      <c r="G64" s="1">
        <v>2780</v>
      </c>
      <c r="H64" s="1">
        <v>17.399999999999999</v>
      </c>
      <c r="I64" s="1">
        <v>1</v>
      </c>
      <c r="J64" s="1">
        <v>1</v>
      </c>
      <c r="K64" s="1">
        <v>4</v>
      </c>
      <c r="L64" s="1">
        <v>2</v>
      </c>
      <c r="M64" s="7">
        <v>3.920863309352518E-2</v>
      </c>
      <c r="N64" s="7">
        <v>0.28999999999999998</v>
      </c>
    </row>
    <row r="65" spans="1:14" x14ac:dyDescent="0.25">
      <c r="A65" s="1" t="s">
        <v>28</v>
      </c>
      <c r="B65" s="1">
        <v>30.4</v>
      </c>
      <c r="C65" s="1">
        <v>4</v>
      </c>
      <c r="D65" s="8">
        <v>75.7</v>
      </c>
      <c r="E65" s="1">
        <v>52</v>
      </c>
      <c r="F65" s="1">
        <v>4.93</v>
      </c>
      <c r="G65" s="1">
        <v>1615</v>
      </c>
      <c r="H65" s="1">
        <v>17.02</v>
      </c>
      <c r="I65" s="1">
        <v>1</v>
      </c>
      <c r="J65" s="1">
        <v>1</v>
      </c>
      <c r="K65" s="1">
        <v>4</v>
      </c>
      <c r="L65" s="1">
        <v>2</v>
      </c>
      <c r="M65" s="7">
        <v>3.219814241486068E-2</v>
      </c>
      <c r="N65" s="7">
        <v>0.28366666666666668</v>
      </c>
    </row>
    <row r="66" spans="1:14" x14ac:dyDescent="0.25">
      <c r="A66" s="1" t="s">
        <v>27</v>
      </c>
      <c r="B66" s="1">
        <v>32.4</v>
      </c>
      <c r="C66" s="1">
        <v>4</v>
      </c>
      <c r="D66" s="8">
        <v>78.7</v>
      </c>
      <c r="E66" s="1">
        <v>66</v>
      </c>
      <c r="F66" s="1">
        <v>4.08</v>
      </c>
      <c r="G66" s="1">
        <v>2200</v>
      </c>
      <c r="H66" s="1">
        <v>17.02</v>
      </c>
      <c r="I66" s="1">
        <v>1</v>
      </c>
      <c r="J66" s="1">
        <v>1</v>
      </c>
      <c r="K66" s="1">
        <v>4</v>
      </c>
      <c r="L66" s="1">
        <v>1</v>
      </c>
      <c r="M66" s="7">
        <v>0.03</v>
      </c>
      <c r="N66" s="7">
        <v>0.28366666666666668</v>
      </c>
    </row>
    <row r="67" spans="1:14" x14ac:dyDescent="0.25">
      <c r="A67" s="1" t="s">
        <v>17</v>
      </c>
      <c r="B67" s="1">
        <v>24.4</v>
      </c>
      <c r="C67" s="1">
        <v>4</v>
      </c>
      <c r="D67" s="8">
        <v>146.69999999999999</v>
      </c>
      <c r="E67" s="1">
        <v>62</v>
      </c>
      <c r="F67" s="1">
        <v>3.69</v>
      </c>
      <c r="G67" s="1">
        <v>3190</v>
      </c>
      <c r="H67" s="1">
        <v>16.46</v>
      </c>
      <c r="I67" s="1">
        <v>1</v>
      </c>
      <c r="J67" s="1">
        <v>0</v>
      </c>
      <c r="K67" s="1">
        <v>4</v>
      </c>
      <c r="L67" s="1">
        <v>2</v>
      </c>
      <c r="M67" s="7">
        <v>1.9435736677115987E-2</v>
      </c>
      <c r="N67" s="7">
        <v>0.27433333333333337</v>
      </c>
    </row>
    <row r="68" spans="1:14" x14ac:dyDescent="0.25">
      <c r="A68" s="1" t="s">
        <v>13</v>
      </c>
      <c r="B68" s="1">
        <v>21.4</v>
      </c>
      <c r="C68" s="1">
        <v>6</v>
      </c>
      <c r="D68" s="8">
        <v>258</v>
      </c>
      <c r="E68" s="1">
        <v>110</v>
      </c>
      <c r="F68" s="1">
        <v>3.08</v>
      </c>
      <c r="G68" s="1">
        <v>3215</v>
      </c>
      <c r="H68" s="1">
        <v>15.84</v>
      </c>
      <c r="I68" s="1">
        <v>1</v>
      </c>
      <c r="J68" s="1">
        <v>0</v>
      </c>
      <c r="K68" s="1">
        <v>3</v>
      </c>
      <c r="L68" s="1">
        <v>1</v>
      </c>
      <c r="M68" s="7">
        <v>3.4214618973561428E-2</v>
      </c>
      <c r="N68" s="7">
        <v>0.26400000000000001</v>
      </c>
    </row>
    <row r="69" spans="1:14" x14ac:dyDescent="0.25">
      <c r="A69" s="1" t="s">
        <v>37</v>
      </c>
      <c r="B69" s="1">
        <v>30.4</v>
      </c>
      <c r="C69" s="1">
        <v>4</v>
      </c>
      <c r="D69" s="8">
        <v>95.1</v>
      </c>
      <c r="E69" s="1">
        <v>113</v>
      </c>
      <c r="F69" s="1">
        <v>3.77</v>
      </c>
      <c r="G69" s="1">
        <v>1513</v>
      </c>
      <c r="H69" s="1">
        <v>15.5</v>
      </c>
      <c r="I69" s="1">
        <v>1</v>
      </c>
      <c r="J69" s="1">
        <v>1</v>
      </c>
      <c r="K69" s="1">
        <v>5</v>
      </c>
      <c r="L69" s="1">
        <v>2</v>
      </c>
      <c r="M69" s="7">
        <v>7.4686054196959686E-2</v>
      </c>
      <c r="N69" s="7">
        <v>0.25833333333333336</v>
      </c>
    </row>
    <row r="72" spans="1:14" x14ac:dyDescent="0.25">
      <c r="A72" s="22" t="s">
        <v>72</v>
      </c>
    </row>
    <row r="73" spans="1:14" x14ac:dyDescent="0.25">
      <c r="A73" s="24" t="s">
        <v>75</v>
      </c>
      <c r="B73" s="24"/>
      <c r="C73" s="24"/>
      <c r="D73" s="24"/>
      <c r="E73" s="24"/>
      <c r="F73" s="24"/>
      <c r="G73" s="24"/>
      <c r="H73" s="24"/>
      <c r="I73" s="24"/>
    </row>
    <row r="75" spans="1:14" x14ac:dyDescent="0.25">
      <c r="A75" s="25" t="s">
        <v>77</v>
      </c>
      <c r="B75" s="25"/>
      <c r="C75" s="25"/>
      <c r="E75" s="25" t="s">
        <v>76</v>
      </c>
      <c r="F75" s="25"/>
      <c r="G75" s="25"/>
    </row>
    <row r="76" spans="1:14" x14ac:dyDescent="0.25">
      <c r="A76" s="4" t="s">
        <v>43</v>
      </c>
      <c r="B76" t="s">
        <v>73</v>
      </c>
      <c r="C76" t="s">
        <v>74</v>
      </c>
      <c r="E76" s="4" t="s">
        <v>43</v>
      </c>
      <c r="F76" t="s">
        <v>73</v>
      </c>
      <c r="G76" t="s">
        <v>74</v>
      </c>
    </row>
    <row r="77" spans="1:14" x14ac:dyDescent="0.25">
      <c r="A77" s="5">
        <v>2</v>
      </c>
      <c r="B77" s="6">
        <v>4.5038174047968942E-2</v>
      </c>
      <c r="C77" s="6">
        <v>0.31439999999999996</v>
      </c>
      <c r="E77" s="5">
        <v>1</v>
      </c>
      <c r="F77" s="6">
        <v>3.4789918559185715E-2</v>
      </c>
      <c r="G77" s="6">
        <v>0.30500000000000005</v>
      </c>
    </row>
    <row r="78" spans="1:14" x14ac:dyDescent="0.25">
      <c r="A78" s="5">
        <v>3</v>
      </c>
      <c r="B78" s="6">
        <v>4.6700821499749114E-2</v>
      </c>
      <c r="C78" s="6">
        <v>0.2922777777777778</v>
      </c>
      <c r="E78" s="5">
        <v>2</v>
      </c>
      <c r="F78" s="6">
        <v>3.9137459308238344E-2</v>
      </c>
      <c r="G78" s="6">
        <v>0.2833</v>
      </c>
    </row>
    <row r="79" spans="1:14" x14ac:dyDescent="0.25">
      <c r="A79" s="5">
        <v>4</v>
      </c>
      <c r="B79" s="6">
        <v>5.4013629550160244E-2</v>
      </c>
      <c r="C79" s="6">
        <v>0.28049999999999997</v>
      </c>
      <c r="E79" s="5">
        <v>4</v>
      </c>
      <c r="F79" s="6">
        <v>3.5755813953488369E-2</v>
      </c>
      <c r="G79" s="6">
        <v>0.34333333333333332</v>
      </c>
    </row>
    <row r="80" spans="1:14" x14ac:dyDescent="0.25">
      <c r="A80" s="5">
        <v>6</v>
      </c>
      <c r="B80" s="6">
        <v>6.3176895306859202E-2</v>
      </c>
      <c r="C80" s="6">
        <v>0.27833333333333332</v>
      </c>
      <c r="E80" s="5" t="s">
        <v>45</v>
      </c>
      <c r="F80" s="6">
        <v>3.648059674017632E-2</v>
      </c>
      <c r="G80" s="6">
        <v>0.30272619047619048</v>
      </c>
    </row>
    <row r="81" spans="1:7" x14ac:dyDescent="0.25">
      <c r="A81" s="5">
        <v>8</v>
      </c>
      <c r="B81" s="6">
        <v>9.3837535014005602E-2</v>
      </c>
      <c r="C81" s="6">
        <v>0.31</v>
      </c>
    </row>
    <row r="82" spans="1:7" x14ac:dyDescent="0.25">
      <c r="A82" s="5" t="s">
        <v>45</v>
      </c>
      <c r="B82" s="6">
        <v>5.3023155636735493E-2</v>
      </c>
      <c r="C82" s="6">
        <v>0.29339814814814807</v>
      </c>
    </row>
    <row r="84" spans="1:7" x14ac:dyDescent="0.25">
      <c r="A84" s="16" t="s">
        <v>78</v>
      </c>
      <c r="B84" s="17"/>
      <c r="C84" s="17"/>
      <c r="D84" s="17"/>
      <c r="E84" s="17"/>
      <c r="F84" s="17"/>
      <c r="G84" s="17"/>
    </row>
    <row r="85" spans="1:7" x14ac:dyDescent="0.25">
      <c r="A85" s="17"/>
      <c r="B85" s="17"/>
      <c r="C85" s="17"/>
      <c r="D85" s="17"/>
      <c r="E85" s="17"/>
      <c r="F85" s="17"/>
      <c r="G85" s="17"/>
    </row>
    <row r="86" spans="1:7" x14ac:dyDescent="0.25">
      <c r="A86" s="17"/>
      <c r="B86" s="17"/>
      <c r="C86" s="17"/>
      <c r="D86" s="17"/>
      <c r="E86" s="17"/>
      <c r="F86" s="17"/>
      <c r="G86" s="17"/>
    </row>
    <row r="87" spans="1:7" x14ac:dyDescent="0.25">
      <c r="A87" s="17"/>
      <c r="B87" s="17"/>
      <c r="C87" s="17"/>
      <c r="D87" s="17"/>
      <c r="E87" s="17"/>
      <c r="F87" s="17"/>
      <c r="G87" s="17"/>
    </row>
    <row r="88" spans="1:7" x14ac:dyDescent="0.25">
      <c r="A88" s="17"/>
      <c r="B88" s="17"/>
      <c r="C88" s="17"/>
      <c r="D88" s="17"/>
      <c r="E88" s="17"/>
      <c r="F88" s="17"/>
      <c r="G88" s="17"/>
    </row>
    <row r="89" spans="1:7" x14ac:dyDescent="0.25">
      <c r="A89" s="17"/>
      <c r="B89" s="17"/>
      <c r="C89" s="17"/>
      <c r="D89" s="17"/>
      <c r="E89" s="17"/>
      <c r="F89" s="17"/>
      <c r="G89" s="17"/>
    </row>
  </sheetData>
  <autoFilter ref="A1:N33" xr:uid="{2250635C-64D6-4DDB-AD86-7BEA58CC94A7}">
    <sortState xmlns:xlrd2="http://schemas.microsoft.com/office/spreadsheetml/2017/richdata2" ref="A2:N33">
      <sortCondition descending="1" ref="M1:M33"/>
    </sortState>
  </autoFilter>
  <mergeCells count="4">
    <mergeCell ref="A73:I73"/>
    <mergeCell ref="E75:G75"/>
    <mergeCell ref="A75:C75"/>
    <mergeCell ref="A84:G89"/>
  </mergeCells>
  <hyperlinks>
    <hyperlink ref="A1" r:id="rId3" xr:uid="{D09C9B98-94C9-4934-880F-9C23796D81E2}"/>
    <hyperlink ref="A55" r:id="rId4" xr:uid="{04308744-3011-4D34-B79A-205A217809A9}"/>
    <hyperlink ref="A35" r:id="rId5" xr:uid="{9F03E058-F708-4DC5-9DF7-129E64E98022}"/>
  </hyperlinks>
  <pageMargins left="0.7" right="0.7" top="0.75" bottom="0.75" header="0.3" footer="0.3"/>
  <pageSetup orientation="portrait" r:id="rId6"/>
  <legacyDrawing r:id="rId7"/>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8598-5675-4F45-9815-32A4108A6CEB}">
  <dimension ref="A1:N45"/>
  <sheetViews>
    <sheetView topLeftCell="A21" workbookViewId="0">
      <selection sqref="A1:N33"/>
    </sheetView>
  </sheetViews>
  <sheetFormatPr defaultRowHeight="15" x14ac:dyDescent="0.25"/>
  <cols>
    <col min="1" max="1" width="13.140625" bestFit="1" customWidth="1"/>
    <col min="2" max="2" width="13.42578125" bestFit="1" customWidth="1"/>
  </cols>
  <sheetData>
    <row r="1" spans="1:14" x14ac:dyDescent="0.25">
      <c r="A1" s="13" t="s">
        <v>42</v>
      </c>
      <c r="B1" s="11" t="s">
        <v>0</v>
      </c>
      <c r="C1" s="11" t="s">
        <v>1</v>
      </c>
      <c r="D1" s="11" t="s">
        <v>2</v>
      </c>
      <c r="E1" s="11" t="s">
        <v>3</v>
      </c>
      <c r="F1" s="11" t="s">
        <v>4</v>
      </c>
      <c r="G1" s="11" t="s">
        <v>62</v>
      </c>
      <c r="H1" s="11" t="s">
        <v>5</v>
      </c>
      <c r="I1" s="11" t="s">
        <v>6</v>
      </c>
      <c r="J1" s="11" t="s">
        <v>7</v>
      </c>
      <c r="K1" s="11" t="s">
        <v>8</v>
      </c>
      <c r="L1" s="11" t="s">
        <v>9</v>
      </c>
      <c r="M1" s="11" t="s">
        <v>68</v>
      </c>
      <c r="N1" s="11" t="s">
        <v>71</v>
      </c>
    </row>
    <row r="2" spans="1:14" x14ac:dyDescent="0.25">
      <c r="A2" s="1" t="s">
        <v>40</v>
      </c>
      <c r="B2" s="1">
        <v>30.1</v>
      </c>
      <c r="C2" s="1">
        <v>8</v>
      </c>
      <c r="D2" s="8">
        <v>301</v>
      </c>
      <c r="E2" s="1">
        <v>335</v>
      </c>
      <c r="F2" s="1">
        <v>3.54</v>
      </c>
      <c r="G2" s="1">
        <v>3570</v>
      </c>
      <c r="H2" s="1">
        <v>18.600000000000001</v>
      </c>
      <c r="I2" s="1">
        <v>0</v>
      </c>
      <c r="J2" s="1">
        <v>1</v>
      </c>
      <c r="K2" s="1">
        <v>5</v>
      </c>
      <c r="L2" s="1">
        <v>8</v>
      </c>
      <c r="M2" s="7">
        <f>E2/G2</f>
        <v>9.3837535014005602E-2</v>
      </c>
      <c r="N2" s="7">
        <f>H2/60</f>
        <v>0.31</v>
      </c>
    </row>
    <row r="3" spans="1:14" x14ac:dyDescent="0.25">
      <c r="A3" s="1" t="s">
        <v>38</v>
      </c>
      <c r="B3" s="1">
        <v>15.8</v>
      </c>
      <c r="C3" s="1">
        <v>8</v>
      </c>
      <c r="D3" s="8">
        <v>351</v>
      </c>
      <c r="E3" s="1">
        <v>264</v>
      </c>
      <c r="F3" s="1">
        <v>4.22</v>
      </c>
      <c r="G3" s="1">
        <v>3170</v>
      </c>
      <c r="H3" s="1">
        <v>14.6</v>
      </c>
      <c r="I3" s="1">
        <v>0</v>
      </c>
      <c r="J3" s="1">
        <v>1</v>
      </c>
      <c r="K3" s="1">
        <v>5</v>
      </c>
      <c r="L3" s="1">
        <v>4</v>
      </c>
      <c r="M3" s="7">
        <f>E3/G3</f>
        <v>8.3280757097791799E-2</v>
      </c>
      <c r="N3" s="7">
        <f>H3/60</f>
        <v>0.24333333333333332</v>
      </c>
    </row>
    <row r="4" spans="1:14" x14ac:dyDescent="0.25">
      <c r="A4" s="1" t="s">
        <v>37</v>
      </c>
      <c r="B4" s="1">
        <v>30.4</v>
      </c>
      <c r="C4" s="1">
        <v>4</v>
      </c>
      <c r="D4" s="8">
        <v>95.1</v>
      </c>
      <c r="E4" s="1">
        <v>113</v>
      </c>
      <c r="F4" s="1">
        <v>3.77</v>
      </c>
      <c r="G4" s="1">
        <v>1513</v>
      </c>
      <c r="H4" s="1">
        <v>15.5</v>
      </c>
      <c r="I4" s="1">
        <v>1</v>
      </c>
      <c r="J4" s="1">
        <v>1</v>
      </c>
      <c r="K4" s="1">
        <v>5</v>
      </c>
      <c r="L4" s="1">
        <v>2</v>
      </c>
      <c r="M4" s="7">
        <f>E4/G4</f>
        <v>7.4686054196959686E-2</v>
      </c>
      <c r="N4" s="7">
        <f>H4/60</f>
        <v>0.25833333333333336</v>
      </c>
    </row>
    <row r="5" spans="1:14" x14ac:dyDescent="0.25">
      <c r="A5" s="1" t="s">
        <v>16</v>
      </c>
      <c r="B5" s="1">
        <v>14.3</v>
      </c>
      <c r="C5" s="1">
        <v>8</v>
      </c>
      <c r="D5" s="8">
        <v>360</v>
      </c>
      <c r="E5" s="1">
        <v>245</v>
      </c>
      <c r="F5" s="1">
        <v>3.21</v>
      </c>
      <c r="G5" s="1">
        <v>3570</v>
      </c>
      <c r="H5" s="1">
        <v>14.5</v>
      </c>
      <c r="I5" s="1">
        <v>0</v>
      </c>
      <c r="J5" s="1">
        <v>0</v>
      </c>
      <c r="K5" s="1">
        <v>3</v>
      </c>
      <c r="L5" s="1">
        <v>4</v>
      </c>
      <c r="M5" s="7">
        <f>E5/G5</f>
        <v>6.8627450980392163E-2</v>
      </c>
      <c r="N5" s="7">
        <f>H5/60</f>
        <v>0.24166666666666667</v>
      </c>
    </row>
    <row r="6" spans="1:14" x14ac:dyDescent="0.25">
      <c r="A6" s="1" t="s">
        <v>33</v>
      </c>
      <c r="B6" s="1">
        <v>13.3</v>
      </c>
      <c r="C6" s="1">
        <v>8</v>
      </c>
      <c r="D6" s="8">
        <v>350</v>
      </c>
      <c r="E6" s="1">
        <v>245</v>
      </c>
      <c r="F6" s="1">
        <v>3.73</v>
      </c>
      <c r="G6" s="1">
        <v>3840</v>
      </c>
      <c r="H6" s="1">
        <v>16.899999999999999</v>
      </c>
      <c r="I6" s="1">
        <v>0</v>
      </c>
      <c r="J6" s="1">
        <v>0</v>
      </c>
      <c r="K6" s="1">
        <v>3</v>
      </c>
      <c r="L6" s="1">
        <v>4</v>
      </c>
      <c r="M6" s="7">
        <f>E6/G6</f>
        <v>6.3802083333333329E-2</v>
      </c>
      <c r="N6" s="7">
        <f>H6/60</f>
        <v>0.28166666666666662</v>
      </c>
    </row>
    <row r="7" spans="1:14" x14ac:dyDescent="0.25">
      <c r="A7" s="1" t="s">
        <v>39</v>
      </c>
      <c r="B7" s="1">
        <v>19.7</v>
      </c>
      <c r="C7" s="1">
        <v>6</v>
      </c>
      <c r="D7" s="8">
        <v>145</v>
      </c>
      <c r="E7" s="1">
        <v>175</v>
      </c>
      <c r="F7" s="1">
        <v>3.62</v>
      </c>
      <c r="G7" s="1">
        <v>2770</v>
      </c>
      <c r="H7" s="1">
        <v>16.7</v>
      </c>
      <c r="I7" s="1">
        <v>0</v>
      </c>
      <c r="J7" s="1">
        <v>1</v>
      </c>
      <c r="K7" s="1">
        <v>5</v>
      </c>
      <c r="L7" s="1">
        <v>6</v>
      </c>
      <c r="M7" s="7">
        <f>E7/G7</f>
        <v>6.3176895306859202E-2</v>
      </c>
      <c r="N7" s="7">
        <f>H7/60</f>
        <v>0.27833333333333332</v>
      </c>
    </row>
    <row r="8" spans="1:14" x14ac:dyDescent="0.25">
      <c r="A8" s="1" t="s">
        <v>14</v>
      </c>
      <c r="B8" s="1">
        <v>18.7</v>
      </c>
      <c r="C8" s="1">
        <v>8</v>
      </c>
      <c r="D8" s="8">
        <v>360</v>
      </c>
      <c r="E8" s="1">
        <v>175</v>
      </c>
      <c r="F8" s="1">
        <v>3.15</v>
      </c>
      <c r="G8" s="1">
        <v>3440</v>
      </c>
      <c r="H8" s="1">
        <v>18.899999999999999</v>
      </c>
      <c r="I8" s="1">
        <v>0</v>
      </c>
      <c r="J8" s="1">
        <v>0</v>
      </c>
      <c r="K8" s="1">
        <v>3</v>
      </c>
      <c r="L8" s="1">
        <v>2</v>
      </c>
      <c r="M8" s="7">
        <f>E8/G8</f>
        <v>5.0872093023255814E-2</v>
      </c>
      <c r="N8" s="7">
        <f>H8/60</f>
        <v>0.315</v>
      </c>
    </row>
    <row r="9" spans="1:14" x14ac:dyDescent="0.25">
      <c r="A9" s="1" t="s">
        <v>26</v>
      </c>
      <c r="B9" s="1">
        <v>14.7</v>
      </c>
      <c r="C9" s="1">
        <v>8</v>
      </c>
      <c r="D9" s="8">
        <v>440</v>
      </c>
      <c r="E9" s="1">
        <v>270</v>
      </c>
      <c r="F9" s="1">
        <v>3.23</v>
      </c>
      <c r="G9" s="1">
        <v>5345</v>
      </c>
      <c r="H9" s="1">
        <v>17.05</v>
      </c>
      <c r="I9" s="1">
        <v>0</v>
      </c>
      <c r="J9" s="1">
        <v>0</v>
      </c>
      <c r="K9" s="1">
        <v>3</v>
      </c>
      <c r="L9" s="1">
        <v>4</v>
      </c>
      <c r="M9" s="7">
        <f>E9/G9</f>
        <v>5.0514499532273154E-2</v>
      </c>
      <c r="N9" s="7">
        <f>H9/60</f>
        <v>0.28416666666666668</v>
      </c>
    </row>
    <row r="10" spans="1:14" x14ac:dyDescent="0.25">
      <c r="A10" s="1" t="s">
        <v>22</v>
      </c>
      <c r="B10" s="1">
        <v>17.3</v>
      </c>
      <c r="C10" s="1">
        <v>8</v>
      </c>
      <c r="D10" s="8">
        <v>275.8</v>
      </c>
      <c r="E10" s="1">
        <v>180</v>
      </c>
      <c r="F10" s="1">
        <v>3.07</v>
      </c>
      <c r="G10" s="1">
        <v>3730</v>
      </c>
      <c r="H10" s="1">
        <v>15.41</v>
      </c>
      <c r="I10" s="1">
        <v>0</v>
      </c>
      <c r="J10" s="1">
        <v>0</v>
      </c>
      <c r="K10" s="1">
        <v>3</v>
      </c>
      <c r="L10" s="1">
        <v>3</v>
      </c>
      <c r="M10" s="7">
        <f>E10/G10</f>
        <v>4.8257372654155493E-2</v>
      </c>
      <c r="N10" s="7">
        <f>H10/60</f>
        <v>0.25683333333333336</v>
      </c>
    </row>
    <row r="11" spans="1:14" x14ac:dyDescent="0.25">
      <c r="A11" s="1" t="s">
        <v>23</v>
      </c>
      <c r="B11" s="1">
        <v>15.2</v>
      </c>
      <c r="C11" s="1">
        <v>8</v>
      </c>
      <c r="D11" s="8">
        <v>275.8</v>
      </c>
      <c r="E11" s="1">
        <v>180</v>
      </c>
      <c r="F11" s="1">
        <v>3.07</v>
      </c>
      <c r="G11" s="1">
        <v>3780</v>
      </c>
      <c r="H11" s="1">
        <v>17.3</v>
      </c>
      <c r="I11" s="1">
        <v>0</v>
      </c>
      <c r="J11" s="1">
        <v>0</v>
      </c>
      <c r="K11" s="1">
        <v>3</v>
      </c>
      <c r="L11" s="1">
        <v>3</v>
      </c>
      <c r="M11" s="7">
        <f>E11/G11</f>
        <v>4.7619047619047616E-2</v>
      </c>
      <c r="N11" s="7">
        <f>H11/60</f>
        <v>0.28833333333333333</v>
      </c>
    </row>
    <row r="12" spans="1:14" x14ac:dyDescent="0.25">
      <c r="A12" s="1" t="s">
        <v>24</v>
      </c>
      <c r="B12" s="1">
        <v>10.4</v>
      </c>
      <c r="C12" s="1">
        <v>8</v>
      </c>
      <c r="D12" s="8">
        <v>472</v>
      </c>
      <c r="E12" s="1">
        <v>230</v>
      </c>
      <c r="F12" s="1">
        <v>2.93</v>
      </c>
      <c r="G12" s="1">
        <v>5000</v>
      </c>
      <c r="H12" s="1">
        <v>16.87</v>
      </c>
      <c r="I12" s="1">
        <v>0</v>
      </c>
      <c r="J12" s="1">
        <v>0</v>
      </c>
      <c r="K12" s="1">
        <v>3</v>
      </c>
      <c r="L12" s="1">
        <v>4</v>
      </c>
      <c r="M12" s="7">
        <f>E12/G12</f>
        <v>4.5999999999999999E-2</v>
      </c>
      <c r="N12" s="7">
        <f>H12/60</f>
        <v>0.28116666666666668</v>
      </c>
    </row>
    <row r="13" spans="1:14" x14ac:dyDescent="0.25">
      <c r="A13" s="1" t="s">
        <v>34</v>
      </c>
      <c r="B13" s="1">
        <v>19.2</v>
      </c>
      <c r="C13" s="1">
        <v>8</v>
      </c>
      <c r="D13" s="8">
        <v>400</v>
      </c>
      <c r="E13" s="1">
        <v>175</v>
      </c>
      <c r="F13" s="1">
        <v>3.08</v>
      </c>
      <c r="G13" s="1">
        <v>3845</v>
      </c>
      <c r="H13" s="1">
        <v>20.010000000000002</v>
      </c>
      <c r="I13" s="1">
        <v>0</v>
      </c>
      <c r="J13" s="1">
        <v>0</v>
      </c>
      <c r="K13" s="1">
        <v>3</v>
      </c>
      <c r="L13" s="1">
        <v>2</v>
      </c>
      <c r="M13" s="7">
        <f>E13/G13</f>
        <v>4.5513654096228866E-2</v>
      </c>
      <c r="N13" s="7">
        <f>H13/60</f>
        <v>0.33350000000000002</v>
      </c>
    </row>
    <row r="14" spans="1:14" x14ac:dyDescent="0.25">
      <c r="A14" s="1" t="s">
        <v>21</v>
      </c>
      <c r="B14" s="1">
        <v>16.399999999999999</v>
      </c>
      <c r="C14" s="1">
        <v>8</v>
      </c>
      <c r="D14" s="8">
        <v>275.8</v>
      </c>
      <c r="E14" s="1">
        <v>180</v>
      </c>
      <c r="F14" s="1">
        <v>3.07</v>
      </c>
      <c r="G14" s="1">
        <v>4070.0000000000005</v>
      </c>
      <c r="H14" s="1">
        <v>19.899999999999999</v>
      </c>
      <c r="I14" s="1">
        <v>0</v>
      </c>
      <c r="J14" s="1">
        <v>0</v>
      </c>
      <c r="K14" s="1">
        <v>3</v>
      </c>
      <c r="L14" s="1">
        <v>3</v>
      </c>
      <c r="M14" s="7">
        <f>E14/G14</f>
        <v>4.4226044226044224E-2</v>
      </c>
      <c r="N14" s="7">
        <f>H14/60</f>
        <v>0.33166666666666667</v>
      </c>
    </row>
    <row r="15" spans="1:14" x14ac:dyDescent="0.25">
      <c r="A15" s="1" t="s">
        <v>32</v>
      </c>
      <c r="B15" s="1">
        <v>15.2</v>
      </c>
      <c r="C15" s="1">
        <v>8</v>
      </c>
      <c r="D15" s="8">
        <v>304</v>
      </c>
      <c r="E15" s="1">
        <v>150</v>
      </c>
      <c r="F15" s="1">
        <v>3.15</v>
      </c>
      <c r="G15" s="1">
        <v>3435</v>
      </c>
      <c r="H15" s="1">
        <v>18.52</v>
      </c>
      <c r="I15" s="1">
        <v>0</v>
      </c>
      <c r="J15" s="1">
        <v>0</v>
      </c>
      <c r="K15" s="1">
        <v>3</v>
      </c>
      <c r="L15" s="1">
        <v>2</v>
      </c>
      <c r="M15" s="7">
        <f>E15/G15</f>
        <v>4.3668122270742356E-2</v>
      </c>
      <c r="N15" s="7">
        <f>H15/60</f>
        <v>0.30866666666666664</v>
      </c>
    </row>
    <row r="16" spans="1:14" x14ac:dyDescent="0.25">
      <c r="A16" s="1" t="s">
        <v>31</v>
      </c>
      <c r="B16" s="1">
        <v>15.5</v>
      </c>
      <c r="C16" s="1">
        <v>8</v>
      </c>
      <c r="D16" s="8">
        <v>318</v>
      </c>
      <c r="E16" s="1">
        <v>150</v>
      </c>
      <c r="F16" s="1">
        <v>2.76</v>
      </c>
      <c r="G16" s="1">
        <v>3520</v>
      </c>
      <c r="H16" s="1">
        <v>19.47</v>
      </c>
      <c r="I16" s="1">
        <v>0</v>
      </c>
      <c r="J16" s="1">
        <v>0</v>
      </c>
      <c r="K16" s="1">
        <v>3</v>
      </c>
      <c r="L16" s="1">
        <v>2</v>
      </c>
      <c r="M16" s="7">
        <f>E16/G16</f>
        <v>4.261363636363636E-2</v>
      </c>
      <c r="N16" s="7">
        <f>H16/60</f>
        <v>0.32449999999999996</v>
      </c>
    </row>
    <row r="17" spans="1:14" x14ac:dyDescent="0.25">
      <c r="A17" s="1" t="s">
        <v>36</v>
      </c>
      <c r="B17" s="1">
        <v>26</v>
      </c>
      <c r="C17" s="1">
        <v>4</v>
      </c>
      <c r="D17" s="8">
        <v>120.3</v>
      </c>
      <c r="E17" s="1">
        <v>91</v>
      </c>
      <c r="F17" s="1">
        <v>4.43</v>
      </c>
      <c r="G17" s="1">
        <v>2140</v>
      </c>
      <c r="H17" s="1">
        <v>17.420000000000002</v>
      </c>
      <c r="I17" s="1">
        <v>0</v>
      </c>
      <c r="J17" s="1">
        <v>1</v>
      </c>
      <c r="K17" s="1">
        <v>5</v>
      </c>
      <c r="L17" s="1">
        <v>2</v>
      </c>
      <c r="M17" s="7">
        <f>E17/G17</f>
        <v>4.2523364485981312E-2</v>
      </c>
      <c r="N17" s="7">
        <f>H17/60</f>
        <v>0.29033333333333339</v>
      </c>
    </row>
    <row r="18" spans="1:14" x14ac:dyDescent="0.25">
      <c r="A18" s="1" t="s">
        <v>10</v>
      </c>
      <c r="B18" s="1">
        <v>21</v>
      </c>
      <c r="C18" s="1">
        <v>6</v>
      </c>
      <c r="D18" s="8">
        <v>160</v>
      </c>
      <c r="E18" s="1">
        <v>110</v>
      </c>
      <c r="F18" s="1">
        <v>3.9</v>
      </c>
      <c r="G18" s="1">
        <v>2620</v>
      </c>
      <c r="H18" s="1">
        <v>17.82</v>
      </c>
      <c r="I18" s="1">
        <v>0</v>
      </c>
      <c r="J18" s="1">
        <v>1</v>
      </c>
      <c r="K18" s="1">
        <v>4</v>
      </c>
      <c r="L18" s="1">
        <v>4</v>
      </c>
      <c r="M18" s="7">
        <f>E18/G18</f>
        <v>4.1984732824427481E-2</v>
      </c>
      <c r="N18" s="7">
        <f>H18/60</f>
        <v>0.29699999999999999</v>
      </c>
    </row>
    <row r="19" spans="1:14" x14ac:dyDescent="0.25">
      <c r="A19" s="1" t="s">
        <v>12</v>
      </c>
      <c r="B19" s="1">
        <v>22.8</v>
      </c>
      <c r="C19" s="1">
        <v>4</v>
      </c>
      <c r="D19" s="8">
        <v>108</v>
      </c>
      <c r="E19" s="1">
        <v>93</v>
      </c>
      <c r="F19" s="1">
        <v>3.85</v>
      </c>
      <c r="G19" s="1">
        <v>2320</v>
      </c>
      <c r="H19" s="1">
        <v>17.98</v>
      </c>
      <c r="I19" s="1">
        <v>1</v>
      </c>
      <c r="J19" s="1">
        <v>1</v>
      </c>
      <c r="K19" s="1">
        <v>4</v>
      </c>
      <c r="L19" s="1">
        <v>1</v>
      </c>
      <c r="M19" s="7">
        <f>E19/G19</f>
        <v>4.0086206896551721E-2</v>
      </c>
      <c r="N19" s="7">
        <f>H19/60</f>
        <v>0.29966666666666669</v>
      </c>
    </row>
    <row r="20" spans="1:14" x14ac:dyDescent="0.25">
      <c r="A20" s="1" t="s">
        <v>25</v>
      </c>
      <c r="B20" s="1">
        <v>10.4</v>
      </c>
      <c r="C20" s="1">
        <v>8</v>
      </c>
      <c r="D20" s="8">
        <v>460</v>
      </c>
      <c r="E20" s="1">
        <v>215</v>
      </c>
      <c r="F20" s="1">
        <v>3</v>
      </c>
      <c r="G20" s="1">
        <v>5424</v>
      </c>
      <c r="H20" s="1">
        <v>18</v>
      </c>
      <c r="I20" s="1">
        <v>0</v>
      </c>
      <c r="J20" s="1">
        <v>0</v>
      </c>
      <c r="K20" s="1">
        <v>3</v>
      </c>
      <c r="L20" s="1">
        <v>4</v>
      </c>
      <c r="M20" s="7">
        <f>E20/G20</f>
        <v>3.9638643067846605E-2</v>
      </c>
      <c r="N20" s="7">
        <f>H20/60</f>
        <v>0.3</v>
      </c>
    </row>
    <row r="21" spans="1:14" x14ac:dyDescent="0.25">
      <c r="A21" s="1" t="s">
        <v>30</v>
      </c>
      <c r="B21" s="1">
        <v>21.5</v>
      </c>
      <c r="C21" s="1">
        <v>4</v>
      </c>
      <c r="D21" s="8">
        <v>120.1</v>
      </c>
      <c r="E21" s="1">
        <v>97</v>
      </c>
      <c r="F21" s="1">
        <v>3.7</v>
      </c>
      <c r="G21" s="1">
        <v>2465</v>
      </c>
      <c r="H21" s="1">
        <v>17.600000000000001</v>
      </c>
      <c r="I21" s="1">
        <v>1</v>
      </c>
      <c r="J21" s="1">
        <v>0</v>
      </c>
      <c r="K21" s="1">
        <v>3</v>
      </c>
      <c r="L21" s="1">
        <v>1</v>
      </c>
      <c r="M21" s="7">
        <f>E21/G21</f>
        <v>3.9350912778904665E-2</v>
      </c>
      <c r="N21" s="7">
        <f>H21/60</f>
        <v>0.29333333333333333</v>
      </c>
    </row>
    <row r="22" spans="1:14" x14ac:dyDescent="0.25">
      <c r="A22" s="1" t="s">
        <v>41</v>
      </c>
      <c r="B22" s="1">
        <v>21.4</v>
      </c>
      <c r="C22" s="1">
        <v>4</v>
      </c>
      <c r="D22" s="8">
        <v>121</v>
      </c>
      <c r="E22" s="1">
        <v>109</v>
      </c>
      <c r="F22" s="1">
        <v>4.1100000000000003</v>
      </c>
      <c r="G22" s="1">
        <v>2780</v>
      </c>
      <c r="H22" s="1">
        <v>17.399999999999999</v>
      </c>
      <c r="I22" s="1">
        <v>1</v>
      </c>
      <c r="J22" s="1">
        <v>1</v>
      </c>
      <c r="K22" s="1">
        <v>4</v>
      </c>
      <c r="L22" s="1">
        <v>2</v>
      </c>
      <c r="M22" s="7">
        <f>E22/G22</f>
        <v>3.920863309352518E-2</v>
      </c>
      <c r="N22" s="7">
        <f>H22/60</f>
        <v>0.28999999999999998</v>
      </c>
    </row>
    <row r="23" spans="1:14" x14ac:dyDescent="0.25">
      <c r="A23" s="1" t="s">
        <v>11</v>
      </c>
      <c r="B23" s="1">
        <v>21</v>
      </c>
      <c r="C23" s="1">
        <v>6</v>
      </c>
      <c r="D23" s="8">
        <v>160</v>
      </c>
      <c r="E23" s="1">
        <v>110</v>
      </c>
      <c r="F23" s="1">
        <v>3.9</v>
      </c>
      <c r="G23" s="1">
        <v>2875</v>
      </c>
      <c r="H23" s="1">
        <v>18.899999999999999</v>
      </c>
      <c r="I23" s="1">
        <v>0</v>
      </c>
      <c r="J23" s="1">
        <v>1</v>
      </c>
      <c r="K23" s="1">
        <v>4</v>
      </c>
      <c r="L23" s="1">
        <v>4</v>
      </c>
      <c r="M23" s="7">
        <f>E23/G23</f>
        <v>3.826086956521739E-2</v>
      </c>
      <c r="N23" s="7">
        <f>H23/60</f>
        <v>0.315</v>
      </c>
    </row>
    <row r="24" spans="1:14" x14ac:dyDescent="0.25">
      <c r="A24" s="1" t="s">
        <v>20</v>
      </c>
      <c r="B24" s="1">
        <v>17.8</v>
      </c>
      <c r="C24" s="1">
        <v>6</v>
      </c>
      <c r="D24" s="8">
        <v>167.6</v>
      </c>
      <c r="E24" s="1">
        <v>123</v>
      </c>
      <c r="F24" s="1">
        <v>3.92</v>
      </c>
      <c r="G24" s="1">
        <v>3440</v>
      </c>
      <c r="H24" s="1">
        <v>22.9</v>
      </c>
      <c r="I24" s="1">
        <v>1</v>
      </c>
      <c r="J24" s="1">
        <v>0</v>
      </c>
      <c r="K24" s="1">
        <v>4</v>
      </c>
      <c r="L24" s="1">
        <v>4</v>
      </c>
      <c r="M24" s="7">
        <f>E24/G24</f>
        <v>3.5755813953488369E-2</v>
      </c>
      <c r="N24" s="7">
        <f>H24/60</f>
        <v>0.38166666666666665</v>
      </c>
    </row>
    <row r="25" spans="1:14" x14ac:dyDescent="0.25">
      <c r="A25" s="1" t="s">
        <v>19</v>
      </c>
      <c r="B25" s="1">
        <v>19.2</v>
      </c>
      <c r="C25" s="1">
        <v>6</v>
      </c>
      <c r="D25" s="8">
        <v>167.6</v>
      </c>
      <c r="E25" s="1">
        <v>123</v>
      </c>
      <c r="F25" s="1">
        <v>3.92</v>
      </c>
      <c r="G25" s="1">
        <v>3440</v>
      </c>
      <c r="H25" s="1">
        <v>18.3</v>
      </c>
      <c r="I25" s="1">
        <v>1</v>
      </c>
      <c r="J25" s="1">
        <v>0</v>
      </c>
      <c r="K25" s="1">
        <v>4</v>
      </c>
      <c r="L25" s="1">
        <v>4</v>
      </c>
      <c r="M25" s="7">
        <f>E25/G25</f>
        <v>3.5755813953488369E-2</v>
      </c>
      <c r="N25" s="7">
        <f>H25/60</f>
        <v>0.30499999999999999</v>
      </c>
    </row>
    <row r="26" spans="1:14" x14ac:dyDescent="0.25">
      <c r="A26" s="1" t="s">
        <v>29</v>
      </c>
      <c r="B26" s="1">
        <v>33.9</v>
      </c>
      <c r="C26" s="1">
        <v>4</v>
      </c>
      <c r="D26" s="8">
        <v>71.099999999999994</v>
      </c>
      <c r="E26" s="1">
        <v>65</v>
      </c>
      <c r="F26" s="1">
        <v>4.22</v>
      </c>
      <c r="G26" s="1">
        <v>1835</v>
      </c>
      <c r="H26" s="1">
        <v>20</v>
      </c>
      <c r="I26" s="1">
        <v>1</v>
      </c>
      <c r="J26" s="1">
        <v>1</v>
      </c>
      <c r="K26" s="1">
        <v>4</v>
      </c>
      <c r="L26" s="1">
        <v>1</v>
      </c>
      <c r="M26" s="7">
        <f>E26/G26</f>
        <v>3.5422343324250684E-2</v>
      </c>
      <c r="N26" s="7">
        <f>H26/60</f>
        <v>0.33333333333333331</v>
      </c>
    </row>
    <row r="27" spans="1:14" x14ac:dyDescent="0.25">
      <c r="A27" s="1" t="s">
        <v>13</v>
      </c>
      <c r="B27" s="1">
        <v>21.4</v>
      </c>
      <c r="C27" s="1">
        <v>6</v>
      </c>
      <c r="D27" s="8">
        <v>258</v>
      </c>
      <c r="E27" s="1">
        <v>110</v>
      </c>
      <c r="F27" s="1">
        <v>3.08</v>
      </c>
      <c r="G27" s="1">
        <v>3215</v>
      </c>
      <c r="H27" s="1">
        <v>15.84</v>
      </c>
      <c r="I27" s="1">
        <v>1</v>
      </c>
      <c r="J27" s="1">
        <v>0</v>
      </c>
      <c r="K27" s="1">
        <v>3</v>
      </c>
      <c r="L27" s="1">
        <v>1</v>
      </c>
      <c r="M27" s="7">
        <f>E27/G27</f>
        <v>3.4214618973561428E-2</v>
      </c>
      <c r="N27" s="7">
        <f>H27/60</f>
        <v>0.26400000000000001</v>
      </c>
    </row>
    <row r="28" spans="1:14" x14ac:dyDescent="0.25">
      <c r="A28" s="1" t="s">
        <v>35</v>
      </c>
      <c r="B28" s="1">
        <v>27.3</v>
      </c>
      <c r="C28" s="1">
        <v>4</v>
      </c>
      <c r="D28" s="8">
        <v>79</v>
      </c>
      <c r="E28" s="1">
        <v>66</v>
      </c>
      <c r="F28" s="1">
        <v>4.08</v>
      </c>
      <c r="G28" s="1">
        <v>1935</v>
      </c>
      <c r="H28" s="1">
        <v>20.22</v>
      </c>
      <c r="I28" s="1">
        <v>1</v>
      </c>
      <c r="J28" s="1">
        <v>1</v>
      </c>
      <c r="K28" s="1">
        <v>4</v>
      </c>
      <c r="L28" s="1">
        <v>1</v>
      </c>
      <c r="M28" s="7">
        <f>E28/G28</f>
        <v>3.4108527131782945E-2</v>
      </c>
      <c r="N28" s="7">
        <f>H28/60</f>
        <v>0.33699999999999997</v>
      </c>
    </row>
    <row r="29" spans="1:14" x14ac:dyDescent="0.25">
      <c r="A29" s="1" t="s">
        <v>28</v>
      </c>
      <c r="B29" s="1">
        <v>30.4</v>
      </c>
      <c r="C29" s="1">
        <v>4</v>
      </c>
      <c r="D29" s="8">
        <v>75.7</v>
      </c>
      <c r="E29" s="1">
        <v>52</v>
      </c>
      <c r="F29" s="1">
        <v>4.93</v>
      </c>
      <c r="G29" s="1">
        <v>1615</v>
      </c>
      <c r="H29" s="1">
        <v>17.02</v>
      </c>
      <c r="I29" s="1">
        <v>1</v>
      </c>
      <c r="J29" s="1">
        <v>1</v>
      </c>
      <c r="K29" s="1">
        <v>4</v>
      </c>
      <c r="L29" s="1">
        <v>2</v>
      </c>
      <c r="M29" s="7">
        <f>E29/G29</f>
        <v>3.219814241486068E-2</v>
      </c>
      <c r="N29" s="7">
        <f>H29/60</f>
        <v>0.28366666666666668</v>
      </c>
    </row>
    <row r="30" spans="1:14" x14ac:dyDescent="0.25">
      <c r="A30" s="1" t="s">
        <v>15</v>
      </c>
      <c r="B30" s="1">
        <v>18.100000000000001</v>
      </c>
      <c r="C30" s="1">
        <v>6</v>
      </c>
      <c r="D30" s="8">
        <v>225</v>
      </c>
      <c r="E30" s="1">
        <v>105</v>
      </c>
      <c r="F30" s="1">
        <v>2.76</v>
      </c>
      <c r="G30" s="1">
        <v>3460</v>
      </c>
      <c r="H30" s="1">
        <v>19.440000000000001</v>
      </c>
      <c r="I30" s="1">
        <v>1</v>
      </c>
      <c r="J30" s="1">
        <v>0</v>
      </c>
      <c r="K30" s="1">
        <v>3</v>
      </c>
      <c r="L30" s="1">
        <v>1</v>
      </c>
      <c r="M30" s="7">
        <f>E30/G30</f>
        <v>3.0346820809248554E-2</v>
      </c>
      <c r="N30" s="7">
        <f>H30/60</f>
        <v>0.32400000000000001</v>
      </c>
    </row>
    <row r="31" spans="1:14" x14ac:dyDescent="0.25">
      <c r="A31" s="1" t="s">
        <v>18</v>
      </c>
      <c r="B31" s="1">
        <v>22.8</v>
      </c>
      <c r="C31" s="1">
        <v>4</v>
      </c>
      <c r="D31" s="8">
        <v>140.80000000000001</v>
      </c>
      <c r="E31" s="1">
        <v>95</v>
      </c>
      <c r="F31" s="1">
        <v>3.92</v>
      </c>
      <c r="G31" s="1">
        <v>3150</v>
      </c>
      <c r="H31" s="1">
        <v>18.61</v>
      </c>
      <c r="I31" s="1">
        <v>1</v>
      </c>
      <c r="J31" s="1">
        <v>0</v>
      </c>
      <c r="K31" s="1">
        <v>4</v>
      </c>
      <c r="L31" s="1">
        <v>2</v>
      </c>
      <c r="M31" s="7">
        <f>E31/G31</f>
        <v>3.0158730158730159E-2</v>
      </c>
      <c r="N31" s="7">
        <f>H31/60</f>
        <v>0.31016666666666665</v>
      </c>
    </row>
    <row r="32" spans="1:14" x14ac:dyDescent="0.25">
      <c r="A32" s="1" t="s">
        <v>27</v>
      </c>
      <c r="B32" s="1">
        <v>32.4</v>
      </c>
      <c r="C32" s="1">
        <v>4</v>
      </c>
      <c r="D32" s="8">
        <v>78.7</v>
      </c>
      <c r="E32" s="1">
        <v>66</v>
      </c>
      <c r="F32" s="1">
        <v>4.08</v>
      </c>
      <c r="G32" s="1">
        <v>2200</v>
      </c>
      <c r="H32" s="1">
        <v>17.02</v>
      </c>
      <c r="I32" s="1">
        <v>1</v>
      </c>
      <c r="J32" s="1">
        <v>1</v>
      </c>
      <c r="K32" s="1">
        <v>4</v>
      </c>
      <c r="L32" s="1">
        <v>1</v>
      </c>
      <c r="M32" s="7">
        <f>E32/G32</f>
        <v>0.03</v>
      </c>
      <c r="N32" s="7">
        <f>H32/60</f>
        <v>0.28366666666666668</v>
      </c>
    </row>
    <row r="33" spans="1:14" x14ac:dyDescent="0.25">
      <c r="A33" s="1" t="s">
        <v>17</v>
      </c>
      <c r="B33" s="1">
        <v>24.4</v>
      </c>
      <c r="C33" s="1">
        <v>4</v>
      </c>
      <c r="D33" s="8">
        <v>146.69999999999999</v>
      </c>
      <c r="E33" s="1">
        <v>62</v>
      </c>
      <c r="F33" s="1">
        <v>3.69</v>
      </c>
      <c r="G33" s="1">
        <v>3190</v>
      </c>
      <c r="H33" s="1">
        <v>16.46</v>
      </c>
      <c r="I33" s="1">
        <v>1</v>
      </c>
      <c r="J33" s="1">
        <v>0</v>
      </c>
      <c r="K33" s="1">
        <v>4</v>
      </c>
      <c r="L33" s="1">
        <v>2</v>
      </c>
      <c r="M33" s="7">
        <f>E33/G33</f>
        <v>1.9435736677115987E-2</v>
      </c>
      <c r="N33" s="7">
        <f>H33/60</f>
        <v>0.27433333333333337</v>
      </c>
    </row>
    <row r="35" spans="1:14" x14ac:dyDescent="0.25">
      <c r="A35" s="22" t="s">
        <v>79</v>
      </c>
    </row>
    <row r="36" spans="1:14" ht="36.75" customHeight="1" x14ac:dyDescent="0.25">
      <c r="A36" s="26" t="s">
        <v>80</v>
      </c>
      <c r="B36" s="24"/>
      <c r="C36" s="24"/>
      <c r="D36" s="24"/>
      <c r="E36" s="24"/>
      <c r="F36" s="24"/>
      <c r="G36" s="24"/>
      <c r="H36" s="24"/>
      <c r="I36" s="24"/>
      <c r="J36" s="24"/>
      <c r="K36" s="24"/>
      <c r="L36" s="24"/>
      <c r="M36" s="24"/>
    </row>
    <row r="37" spans="1:14" x14ac:dyDescent="0.25">
      <c r="A37" s="4" t="s">
        <v>43</v>
      </c>
      <c r="B37" t="s">
        <v>46</v>
      </c>
    </row>
    <row r="38" spans="1:14" x14ac:dyDescent="0.25">
      <c r="A38" s="5">
        <v>0</v>
      </c>
      <c r="B38" s="6">
        <v>193.33333333333334</v>
      </c>
    </row>
    <row r="39" spans="1:14" x14ac:dyDescent="0.25">
      <c r="A39" s="5">
        <v>1</v>
      </c>
      <c r="B39" s="6">
        <v>91.357142857142861</v>
      </c>
    </row>
    <row r="40" spans="1:14" x14ac:dyDescent="0.25">
      <c r="A40" s="5" t="s">
        <v>45</v>
      </c>
      <c r="B40" s="6">
        <v>148.71875</v>
      </c>
    </row>
    <row r="42" spans="1:14" x14ac:dyDescent="0.25">
      <c r="A42" s="16" t="s">
        <v>81</v>
      </c>
      <c r="B42" s="17"/>
      <c r="C42" s="17"/>
      <c r="D42" s="17"/>
      <c r="E42" s="17"/>
      <c r="F42" s="17"/>
      <c r="G42" s="17"/>
      <c r="H42" s="17"/>
      <c r="I42" s="17"/>
      <c r="J42" s="17"/>
      <c r="K42" s="17"/>
      <c r="L42" s="17"/>
      <c r="M42" s="17"/>
    </row>
    <row r="43" spans="1:14" x14ac:dyDescent="0.25">
      <c r="A43" s="17"/>
      <c r="B43" s="17"/>
      <c r="C43" s="17"/>
      <c r="D43" s="17"/>
      <c r="E43" s="17"/>
      <c r="F43" s="17"/>
      <c r="G43" s="17"/>
      <c r="H43" s="17"/>
      <c r="I43" s="17"/>
      <c r="J43" s="17"/>
      <c r="K43" s="17"/>
      <c r="L43" s="17"/>
      <c r="M43" s="17"/>
    </row>
    <row r="44" spans="1:14" x14ac:dyDescent="0.25">
      <c r="A44" s="17"/>
      <c r="B44" s="17"/>
      <c r="C44" s="17"/>
      <c r="D44" s="17"/>
      <c r="E44" s="17"/>
      <c r="F44" s="17"/>
      <c r="G44" s="17"/>
      <c r="H44" s="17"/>
      <c r="I44" s="17"/>
      <c r="J44" s="17"/>
      <c r="K44" s="17"/>
      <c r="L44" s="17"/>
      <c r="M44" s="17"/>
    </row>
    <row r="45" spans="1:14" x14ac:dyDescent="0.25">
      <c r="A45" s="17"/>
      <c r="B45" s="17"/>
      <c r="C45" s="17"/>
      <c r="D45" s="17"/>
      <c r="E45" s="17"/>
      <c r="F45" s="17"/>
      <c r="G45" s="17"/>
      <c r="H45" s="17"/>
      <c r="I45" s="17"/>
      <c r="J45" s="17"/>
      <c r="K45" s="17"/>
      <c r="L45" s="17"/>
      <c r="M45" s="17"/>
    </row>
  </sheetData>
  <mergeCells count="2">
    <mergeCell ref="A36:M36"/>
    <mergeCell ref="A42:M45"/>
  </mergeCells>
  <hyperlinks>
    <hyperlink ref="A1" r:id="rId2" xr:uid="{92C001D3-E0FD-4BB2-A4AC-3B07BAB885ED}"/>
  </hyperlinks>
  <pageMargins left="0.7" right="0.7" top="0.75" bottom="0.75" header="0.3" footer="0.3"/>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8592-DA5E-436E-BEAB-67066F6A38FB}">
  <sheetPr filterMode="1"/>
  <dimension ref="A1:O49"/>
  <sheetViews>
    <sheetView workbookViewId="0">
      <selection activeCell="H43" sqref="H43"/>
    </sheetView>
  </sheetViews>
  <sheetFormatPr defaultRowHeight="15" x14ac:dyDescent="0.25"/>
  <cols>
    <col min="1" max="1" width="18.42578125" bestFit="1" customWidth="1"/>
  </cols>
  <sheetData>
    <row r="1" spans="1:15" x14ac:dyDescent="0.25">
      <c r="A1" s="13" t="s">
        <v>42</v>
      </c>
      <c r="B1" s="11" t="s">
        <v>0</v>
      </c>
      <c r="C1" s="11" t="s">
        <v>1</v>
      </c>
      <c r="D1" s="11" t="s">
        <v>2</v>
      </c>
      <c r="E1" s="11" t="s">
        <v>3</v>
      </c>
      <c r="F1" s="11" t="s">
        <v>4</v>
      </c>
      <c r="G1" s="11" t="s">
        <v>62</v>
      </c>
      <c r="H1" s="11" t="s">
        <v>5</v>
      </c>
      <c r="I1" s="11" t="s">
        <v>6</v>
      </c>
      <c r="J1" s="11" t="s">
        <v>7</v>
      </c>
      <c r="K1" s="11" t="s">
        <v>8</v>
      </c>
      <c r="L1" s="11" t="s">
        <v>9</v>
      </c>
      <c r="M1" s="11" t="s">
        <v>68</v>
      </c>
      <c r="N1" s="11" t="s">
        <v>71</v>
      </c>
      <c r="O1" s="27" t="s">
        <v>56</v>
      </c>
    </row>
    <row r="2" spans="1:15" hidden="1" x14ac:dyDescent="0.25">
      <c r="A2" s="1" t="s">
        <v>20</v>
      </c>
      <c r="B2" s="1">
        <v>17.8</v>
      </c>
      <c r="C2" s="1">
        <v>6</v>
      </c>
      <c r="D2" s="8">
        <v>167.6</v>
      </c>
      <c r="E2" s="1">
        <v>123</v>
      </c>
      <c r="F2" s="1">
        <v>3.92</v>
      </c>
      <c r="G2" s="1">
        <v>3440</v>
      </c>
      <c r="H2" s="1">
        <v>22.9</v>
      </c>
      <c r="I2" s="1">
        <v>1</v>
      </c>
      <c r="J2" s="1">
        <v>0</v>
      </c>
      <c r="K2" s="1">
        <v>4</v>
      </c>
      <c r="L2" s="1">
        <v>4</v>
      </c>
      <c r="M2" s="7">
        <f>E2/G2</f>
        <v>3.5755813953488369E-2</v>
      </c>
      <c r="N2" s="7">
        <f>H2/60</f>
        <v>0.38166666666666665</v>
      </c>
      <c r="O2" s="1">
        <v>0.37</v>
      </c>
    </row>
    <row r="3" spans="1:15" hidden="1" x14ac:dyDescent="0.25">
      <c r="A3" s="1" t="s">
        <v>35</v>
      </c>
      <c r="B3" s="1">
        <v>27.3</v>
      </c>
      <c r="C3" s="1">
        <v>4</v>
      </c>
      <c r="D3" s="8">
        <v>79</v>
      </c>
      <c r="E3" s="1">
        <v>66</v>
      </c>
      <c r="F3" s="1">
        <v>4.08</v>
      </c>
      <c r="G3" s="1">
        <v>1935</v>
      </c>
      <c r="H3" s="1">
        <v>20.22</v>
      </c>
      <c r="I3" s="1">
        <v>1</v>
      </c>
      <c r="J3" s="1">
        <v>1</v>
      </c>
      <c r="K3" s="1">
        <v>4</v>
      </c>
      <c r="L3" s="1">
        <v>1</v>
      </c>
      <c r="M3" s="7">
        <f>E3/G3</f>
        <v>3.4108527131782945E-2</v>
      </c>
      <c r="N3" s="7">
        <f>H3/60</f>
        <v>0.33699999999999997</v>
      </c>
      <c r="O3" s="1">
        <v>0.18</v>
      </c>
    </row>
    <row r="4" spans="1:15" x14ac:dyDescent="0.25">
      <c r="A4" s="1" t="s">
        <v>34</v>
      </c>
      <c r="B4" s="1">
        <v>19.2</v>
      </c>
      <c r="C4" s="1">
        <v>8</v>
      </c>
      <c r="D4" s="8">
        <v>400</v>
      </c>
      <c r="E4" s="1">
        <v>175</v>
      </c>
      <c r="F4" s="1">
        <v>3.08</v>
      </c>
      <c r="G4" s="1">
        <v>3845</v>
      </c>
      <c r="H4" s="1">
        <v>20.010000000000002</v>
      </c>
      <c r="I4" s="1">
        <v>0</v>
      </c>
      <c r="J4" s="1">
        <v>0</v>
      </c>
      <c r="K4" s="1">
        <v>3</v>
      </c>
      <c r="L4" s="1">
        <v>2</v>
      </c>
      <c r="M4" s="7">
        <f>E4/G4</f>
        <v>4.5513654096228866E-2</v>
      </c>
      <c r="N4" s="7">
        <f>H4/60</f>
        <v>0.33350000000000002</v>
      </c>
      <c r="O4" s="1">
        <v>0.33</v>
      </c>
    </row>
    <row r="5" spans="1:15" hidden="1" x14ac:dyDescent="0.25">
      <c r="A5" s="1" t="s">
        <v>29</v>
      </c>
      <c r="B5" s="1">
        <v>33.9</v>
      </c>
      <c r="C5" s="1">
        <v>4</v>
      </c>
      <c r="D5" s="8">
        <v>71.099999999999994</v>
      </c>
      <c r="E5" s="1">
        <v>65</v>
      </c>
      <c r="F5" s="1">
        <v>4.22</v>
      </c>
      <c r="G5" s="1">
        <v>1835</v>
      </c>
      <c r="H5" s="1">
        <v>20</v>
      </c>
      <c r="I5" s="1">
        <v>1</v>
      </c>
      <c r="J5" s="1">
        <v>1</v>
      </c>
      <c r="K5" s="1">
        <v>4</v>
      </c>
      <c r="L5" s="1">
        <v>1</v>
      </c>
      <c r="M5" s="7">
        <f>E5/G5</f>
        <v>3.5422343324250684E-2</v>
      </c>
      <c r="N5" s="7">
        <f>H5/60</f>
        <v>0.33333333333333331</v>
      </c>
      <c r="O5" s="1">
        <v>0.08</v>
      </c>
    </row>
    <row r="6" spans="1:15" hidden="1" x14ac:dyDescent="0.25">
      <c r="A6" s="1" t="s">
        <v>21</v>
      </c>
      <c r="B6" s="1">
        <v>16.399999999999999</v>
      </c>
      <c r="C6" s="1">
        <v>8</v>
      </c>
      <c r="D6" s="8">
        <v>275.8</v>
      </c>
      <c r="E6" s="1">
        <v>180</v>
      </c>
      <c r="F6" s="1">
        <v>3.07</v>
      </c>
      <c r="G6" s="1">
        <v>4070.0000000000005</v>
      </c>
      <c r="H6" s="1">
        <v>19.899999999999999</v>
      </c>
      <c r="I6" s="1">
        <v>0</v>
      </c>
      <c r="J6" s="1">
        <v>0</v>
      </c>
      <c r="K6" s="1">
        <v>3</v>
      </c>
      <c r="L6" s="1">
        <v>3</v>
      </c>
      <c r="M6" s="7">
        <f>E6/G6</f>
        <v>4.4226044226044224E-2</v>
      </c>
      <c r="N6" s="7">
        <f>H6/60</f>
        <v>0.33166666666666667</v>
      </c>
      <c r="O6" s="1">
        <v>0.16</v>
      </c>
    </row>
    <row r="7" spans="1:15" hidden="1" x14ac:dyDescent="0.25">
      <c r="A7" s="1" t="s">
        <v>31</v>
      </c>
      <c r="B7" s="1">
        <v>15.5</v>
      </c>
      <c r="C7" s="1">
        <v>8</v>
      </c>
      <c r="D7" s="8">
        <v>318</v>
      </c>
      <c r="E7" s="1">
        <v>150</v>
      </c>
      <c r="F7" s="1">
        <v>2.76</v>
      </c>
      <c r="G7" s="1">
        <v>3520</v>
      </c>
      <c r="H7" s="1">
        <v>19.47</v>
      </c>
      <c r="I7" s="1">
        <v>0</v>
      </c>
      <c r="J7" s="1">
        <v>0</v>
      </c>
      <c r="K7" s="1">
        <v>3</v>
      </c>
      <c r="L7" s="1">
        <v>2</v>
      </c>
      <c r="M7" s="7">
        <f>E7/G7</f>
        <v>4.261363636363636E-2</v>
      </c>
      <c r="N7" s="7">
        <f>H7/60</f>
        <v>0.32449999999999996</v>
      </c>
      <c r="O7" s="1">
        <v>0.03</v>
      </c>
    </row>
    <row r="8" spans="1:15" hidden="1" x14ac:dyDescent="0.25">
      <c r="A8" s="1" t="s">
        <v>15</v>
      </c>
      <c r="B8" s="1">
        <v>18.100000000000001</v>
      </c>
      <c r="C8" s="1">
        <v>6</v>
      </c>
      <c r="D8" s="8">
        <v>225</v>
      </c>
      <c r="E8" s="1">
        <v>105</v>
      </c>
      <c r="F8" s="1">
        <v>2.76</v>
      </c>
      <c r="G8" s="1">
        <v>3460</v>
      </c>
      <c r="H8" s="1">
        <v>19.440000000000001</v>
      </c>
      <c r="I8" s="1">
        <v>1</v>
      </c>
      <c r="J8" s="1">
        <v>0</v>
      </c>
      <c r="K8" s="1">
        <v>3</v>
      </c>
      <c r="L8" s="1">
        <v>1</v>
      </c>
      <c r="M8" s="7">
        <f>E8/G8</f>
        <v>3.0346820809248554E-2</v>
      </c>
      <c r="N8" s="7">
        <f>H8/60</f>
        <v>0.32400000000000001</v>
      </c>
      <c r="O8" s="1">
        <v>0</v>
      </c>
    </row>
    <row r="9" spans="1:15" hidden="1" x14ac:dyDescent="0.25">
      <c r="A9" s="1" t="s">
        <v>14</v>
      </c>
      <c r="B9" s="1">
        <v>18.7</v>
      </c>
      <c r="C9" s="1">
        <v>8</v>
      </c>
      <c r="D9" s="8">
        <v>360</v>
      </c>
      <c r="E9" s="1">
        <v>175</v>
      </c>
      <c r="F9" s="1">
        <v>3.15</v>
      </c>
      <c r="G9" s="1">
        <v>3440</v>
      </c>
      <c r="H9" s="1">
        <v>18.899999999999999</v>
      </c>
      <c r="I9" s="1">
        <v>0</v>
      </c>
      <c r="J9" s="1">
        <v>0</v>
      </c>
      <c r="K9" s="1">
        <v>3</v>
      </c>
      <c r="L9" s="1">
        <v>2</v>
      </c>
      <c r="M9" s="7">
        <f>E9/G9</f>
        <v>5.0872093023255814E-2</v>
      </c>
      <c r="N9" s="7">
        <f>H9/60</f>
        <v>0.315</v>
      </c>
      <c r="O9" s="1">
        <v>7.0000000000000007E-2</v>
      </c>
    </row>
    <row r="10" spans="1:15" hidden="1" x14ac:dyDescent="0.25">
      <c r="A10" s="1" t="s">
        <v>11</v>
      </c>
      <c r="B10" s="1">
        <v>21</v>
      </c>
      <c r="C10" s="1">
        <v>6</v>
      </c>
      <c r="D10" s="8">
        <v>160</v>
      </c>
      <c r="E10" s="1">
        <v>110</v>
      </c>
      <c r="F10" s="1">
        <v>3.9</v>
      </c>
      <c r="G10" s="1">
        <v>2875</v>
      </c>
      <c r="H10" s="1">
        <v>18.899999999999999</v>
      </c>
      <c r="I10" s="1">
        <v>0</v>
      </c>
      <c r="J10" s="1">
        <v>1</v>
      </c>
      <c r="K10" s="1">
        <v>4</v>
      </c>
      <c r="L10" s="1">
        <v>4</v>
      </c>
      <c r="M10" s="7">
        <f>E10/G10</f>
        <v>3.826086956521739E-2</v>
      </c>
      <c r="N10" s="7">
        <f>H10/60</f>
        <v>0.315</v>
      </c>
      <c r="O10" s="1">
        <v>0.08</v>
      </c>
    </row>
    <row r="11" spans="1:15" hidden="1" x14ac:dyDescent="0.25">
      <c r="A11" s="1" t="s">
        <v>18</v>
      </c>
      <c r="B11" s="1">
        <v>22.8</v>
      </c>
      <c r="C11" s="1">
        <v>4</v>
      </c>
      <c r="D11" s="8">
        <v>140.80000000000001</v>
      </c>
      <c r="E11" s="1">
        <v>95</v>
      </c>
      <c r="F11" s="1">
        <v>3.92</v>
      </c>
      <c r="G11" s="1">
        <v>3150</v>
      </c>
      <c r="H11" s="1">
        <v>18.61</v>
      </c>
      <c r="I11" s="1">
        <v>1</v>
      </c>
      <c r="J11" s="1">
        <v>0</v>
      </c>
      <c r="K11" s="1">
        <v>4</v>
      </c>
      <c r="L11" s="1">
        <v>2</v>
      </c>
      <c r="M11" s="7">
        <f>E11/G11</f>
        <v>3.0158730158730159E-2</v>
      </c>
      <c r="N11" s="7">
        <f>H11/60</f>
        <v>0.31016666666666665</v>
      </c>
      <c r="O11" s="1">
        <v>0.17</v>
      </c>
    </row>
    <row r="12" spans="1:15" hidden="1" x14ac:dyDescent="0.25">
      <c r="A12" s="1" t="s">
        <v>40</v>
      </c>
      <c r="B12" s="1">
        <v>30.1</v>
      </c>
      <c r="C12" s="1">
        <v>8</v>
      </c>
      <c r="D12" s="8">
        <v>301</v>
      </c>
      <c r="E12" s="1">
        <v>335</v>
      </c>
      <c r="F12" s="1">
        <v>3.54</v>
      </c>
      <c r="G12" s="1">
        <v>3570</v>
      </c>
      <c r="H12" s="1">
        <v>18.600000000000001</v>
      </c>
      <c r="I12" s="1">
        <v>0</v>
      </c>
      <c r="J12" s="1">
        <v>1</v>
      </c>
      <c r="K12" s="1">
        <v>5</v>
      </c>
      <c r="L12" s="1">
        <v>8</v>
      </c>
      <c r="M12" s="7">
        <f>E12/G12</f>
        <v>9.3837535014005602E-2</v>
      </c>
      <c r="N12" s="7">
        <f>H12/60</f>
        <v>0.31</v>
      </c>
      <c r="O12" s="1">
        <v>0.01</v>
      </c>
    </row>
    <row r="13" spans="1:15" x14ac:dyDescent="0.25">
      <c r="A13" s="1" t="s">
        <v>32</v>
      </c>
      <c r="B13" s="1">
        <v>15.2</v>
      </c>
      <c r="C13" s="1">
        <v>8</v>
      </c>
      <c r="D13" s="8">
        <v>304</v>
      </c>
      <c r="E13" s="1">
        <v>150</v>
      </c>
      <c r="F13" s="1">
        <v>3.15</v>
      </c>
      <c r="G13" s="1">
        <v>3435</v>
      </c>
      <c r="H13" s="1">
        <v>18.52</v>
      </c>
      <c r="I13" s="1">
        <v>0</v>
      </c>
      <c r="J13" s="1">
        <v>0</v>
      </c>
      <c r="K13" s="1">
        <v>3</v>
      </c>
      <c r="L13" s="1">
        <v>2</v>
      </c>
      <c r="M13" s="7">
        <f>E13/G13</f>
        <v>4.3668122270742356E-2</v>
      </c>
      <c r="N13" s="7">
        <f>H13/60</f>
        <v>0.30866666666666664</v>
      </c>
      <c r="O13" s="1">
        <v>0.42</v>
      </c>
    </row>
    <row r="14" spans="1:15" hidden="1" x14ac:dyDescent="0.25">
      <c r="A14" s="1" t="s">
        <v>19</v>
      </c>
      <c r="B14" s="1">
        <v>19.2</v>
      </c>
      <c r="C14" s="1">
        <v>6</v>
      </c>
      <c r="D14" s="8">
        <v>167.6</v>
      </c>
      <c r="E14" s="1">
        <v>123</v>
      </c>
      <c r="F14" s="1">
        <v>3.92</v>
      </c>
      <c r="G14" s="1">
        <v>3440</v>
      </c>
      <c r="H14" s="1">
        <v>18.3</v>
      </c>
      <c r="I14" s="1">
        <v>1</v>
      </c>
      <c r="J14" s="1">
        <v>0</v>
      </c>
      <c r="K14" s="1">
        <v>4</v>
      </c>
      <c r="L14" s="1">
        <v>4</v>
      </c>
      <c r="M14" s="7">
        <f>E14/G14</f>
        <v>3.5755813953488369E-2</v>
      </c>
      <c r="N14" s="7">
        <f>H14/60</f>
        <v>0.30499999999999999</v>
      </c>
      <c r="O14" s="1">
        <v>0.05</v>
      </c>
    </row>
    <row r="15" spans="1:15" x14ac:dyDescent="0.25">
      <c r="A15" s="1" t="s">
        <v>25</v>
      </c>
      <c r="B15" s="1">
        <v>10.4</v>
      </c>
      <c r="C15" s="1">
        <v>8</v>
      </c>
      <c r="D15" s="8">
        <v>460</v>
      </c>
      <c r="E15" s="1">
        <v>215</v>
      </c>
      <c r="F15" s="1">
        <v>3</v>
      </c>
      <c r="G15" s="1">
        <v>5424</v>
      </c>
      <c r="H15" s="1">
        <v>18</v>
      </c>
      <c r="I15" s="1">
        <v>0</v>
      </c>
      <c r="J15" s="1">
        <v>0</v>
      </c>
      <c r="K15" s="1">
        <v>3</v>
      </c>
      <c r="L15" s="1">
        <v>4</v>
      </c>
      <c r="M15" s="7">
        <f>E15/G15</f>
        <v>3.9638643067846605E-2</v>
      </c>
      <c r="N15" s="7">
        <f>H15/60</f>
        <v>0.3</v>
      </c>
      <c r="O15" s="1">
        <v>0.35</v>
      </c>
    </row>
    <row r="16" spans="1:15" hidden="1" x14ac:dyDescent="0.25">
      <c r="A16" s="1" t="s">
        <v>12</v>
      </c>
      <c r="B16" s="1">
        <v>22.8</v>
      </c>
      <c r="C16" s="1">
        <v>4</v>
      </c>
      <c r="D16" s="8">
        <v>108</v>
      </c>
      <c r="E16" s="1">
        <v>93</v>
      </c>
      <c r="F16" s="1">
        <v>3.85</v>
      </c>
      <c r="G16" s="1">
        <v>2320</v>
      </c>
      <c r="H16" s="1">
        <v>17.98</v>
      </c>
      <c r="I16" s="1">
        <v>1</v>
      </c>
      <c r="J16" s="1">
        <v>1</v>
      </c>
      <c r="K16" s="1">
        <v>4</v>
      </c>
      <c r="L16" s="1">
        <v>1</v>
      </c>
      <c r="M16" s="7">
        <f>E16/G16</f>
        <v>4.0086206896551721E-2</v>
      </c>
      <c r="N16" s="7">
        <f>H16/60</f>
        <v>0.29966666666666669</v>
      </c>
      <c r="O16" s="1">
        <v>0.24</v>
      </c>
    </row>
    <row r="17" spans="1:15" hidden="1" x14ac:dyDescent="0.25">
      <c r="A17" s="1" t="s">
        <v>10</v>
      </c>
      <c r="B17" s="1">
        <v>21</v>
      </c>
      <c r="C17" s="1">
        <v>6</v>
      </c>
      <c r="D17" s="8">
        <v>160</v>
      </c>
      <c r="E17" s="1">
        <v>110</v>
      </c>
      <c r="F17" s="1">
        <v>3.9</v>
      </c>
      <c r="G17" s="1">
        <v>2620</v>
      </c>
      <c r="H17" s="1">
        <v>17.82</v>
      </c>
      <c r="I17" s="1">
        <v>0</v>
      </c>
      <c r="J17" s="1">
        <v>1</v>
      </c>
      <c r="K17" s="1">
        <v>4</v>
      </c>
      <c r="L17" s="1">
        <v>4</v>
      </c>
      <c r="M17" s="7">
        <f>E17/G17</f>
        <v>4.1984732824427481E-2</v>
      </c>
      <c r="N17" s="7">
        <f>H17/60</f>
        <v>0.29699999999999999</v>
      </c>
      <c r="O17" s="1">
        <v>0.03</v>
      </c>
    </row>
    <row r="18" spans="1:15" hidden="1" x14ac:dyDescent="0.25">
      <c r="A18" s="1" t="s">
        <v>30</v>
      </c>
      <c r="B18" s="1">
        <v>21.5</v>
      </c>
      <c r="C18" s="1">
        <v>4</v>
      </c>
      <c r="D18" s="8">
        <v>120.1</v>
      </c>
      <c r="E18" s="1">
        <v>97</v>
      </c>
      <c r="F18" s="1">
        <v>3.7</v>
      </c>
      <c r="G18" s="1">
        <v>2465</v>
      </c>
      <c r="H18" s="1">
        <v>17.600000000000001</v>
      </c>
      <c r="I18" s="1">
        <v>1</v>
      </c>
      <c r="J18" s="1">
        <v>0</v>
      </c>
      <c r="K18" s="1">
        <v>3</v>
      </c>
      <c r="L18" s="1">
        <v>1</v>
      </c>
      <c r="M18" s="7">
        <f>E18/G18</f>
        <v>3.9350912778904665E-2</v>
      </c>
      <c r="N18" s="7">
        <f>H18/60</f>
        <v>0.29333333333333333</v>
      </c>
      <c r="O18" s="1">
        <v>0.26</v>
      </c>
    </row>
    <row r="19" spans="1:15" hidden="1" x14ac:dyDescent="0.25">
      <c r="A19" s="1" t="s">
        <v>36</v>
      </c>
      <c r="B19" s="1">
        <v>26</v>
      </c>
      <c r="C19" s="1">
        <v>4</v>
      </c>
      <c r="D19" s="8">
        <v>120.3</v>
      </c>
      <c r="E19" s="1">
        <v>91</v>
      </c>
      <c r="F19" s="1">
        <v>4.43</v>
      </c>
      <c r="G19" s="1">
        <v>2140</v>
      </c>
      <c r="H19" s="1">
        <v>17.420000000000002</v>
      </c>
      <c r="I19" s="1">
        <v>0</v>
      </c>
      <c r="J19" s="1">
        <v>1</v>
      </c>
      <c r="K19" s="1">
        <v>5</v>
      </c>
      <c r="L19" s="1">
        <v>2</v>
      </c>
      <c r="M19" s="7">
        <f>E19/G19</f>
        <v>4.2523364485981312E-2</v>
      </c>
      <c r="N19" s="7">
        <f>H19/60</f>
        <v>0.29033333333333339</v>
      </c>
      <c r="O19" s="1">
        <v>0.41</v>
      </c>
    </row>
    <row r="20" spans="1:15" hidden="1" x14ac:dyDescent="0.25">
      <c r="A20" s="1" t="s">
        <v>41</v>
      </c>
      <c r="B20" s="1">
        <v>21.4</v>
      </c>
      <c r="C20" s="1">
        <v>4</v>
      </c>
      <c r="D20" s="8">
        <v>121</v>
      </c>
      <c r="E20" s="1">
        <v>109</v>
      </c>
      <c r="F20" s="1">
        <v>4.1100000000000003</v>
      </c>
      <c r="G20" s="1">
        <v>2780</v>
      </c>
      <c r="H20" s="1">
        <v>17.399999999999999</v>
      </c>
      <c r="I20" s="1">
        <v>1</v>
      </c>
      <c r="J20" s="1">
        <v>1</v>
      </c>
      <c r="K20" s="1">
        <v>4</v>
      </c>
      <c r="L20" s="1">
        <v>2</v>
      </c>
      <c r="M20" s="7">
        <f>E20/G20</f>
        <v>3.920863309352518E-2</v>
      </c>
      <c r="N20" s="7">
        <f>H20/60</f>
        <v>0.28999999999999998</v>
      </c>
      <c r="O20" s="1">
        <v>0.2</v>
      </c>
    </row>
    <row r="21" spans="1:15" hidden="1" x14ac:dyDescent="0.25">
      <c r="A21" s="1" t="s">
        <v>23</v>
      </c>
      <c r="B21" s="1">
        <v>15.2</v>
      </c>
      <c r="C21" s="1">
        <v>8</v>
      </c>
      <c r="D21" s="8">
        <v>275.8</v>
      </c>
      <c r="E21" s="1">
        <v>180</v>
      </c>
      <c r="F21" s="1">
        <v>3.07</v>
      </c>
      <c r="G21" s="1">
        <v>3780</v>
      </c>
      <c r="H21" s="1">
        <v>17.3</v>
      </c>
      <c r="I21" s="1">
        <v>0</v>
      </c>
      <c r="J21" s="1">
        <v>0</v>
      </c>
      <c r="K21" s="1">
        <v>3</v>
      </c>
      <c r="L21" s="1">
        <v>3</v>
      </c>
      <c r="M21" s="7">
        <f>E21/G21</f>
        <v>4.7619047619047616E-2</v>
      </c>
      <c r="N21" s="7">
        <f>H21/60</f>
        <v>0.28833333333333333</v>
      </c>
      <c r="O21" s="1">
        <v>0.04</v>
      </c>
    </row>
    <row r="22" spans="1:15" hidden="1" x14ac:dyDescent="0.25">
      <c r="A22" s="1" t="s">
        <v>26</v>
      </c>
      <c r="B22" s="1">
        <v>14.7</v>
      </c>
      <c r="C22" s="1">
        <v>8</v>
      </c>
      <c r="D22" s="8">
        <v>440</v>
      </c>
      <c r="E22" s="1">
        <v>270</v>
      </c>
      <c r="F22" s="1">
        <v>3.23</v>
      </c>
      <c r="G22" s="1">
        <v>5345</v>
      </c>
      <c r="H22" s="1">
        <v>17.05</v>
      </c>
      <c r="I22" s="1">
        <v>0</v>
      </c>
      <c r="J22" s="1">
        <v>0</v>
      </c>
      <c r="K22" s="1">
        <v>3</v>
      </c>
      <c r="L22" s="1">
        <v>4</v>
      </c>
      <c r="M22" s="7">
        <f>E22/G22</f>
        <v>5.0514499532273154E-2</v>
      </c>
      <c r="N22" s="7">
        <f>H22/60</f>
        <v>0.28416666666666668</v>
      </c>
      <c r="O22" s="1">
        <v>0.36</v>
      </c>
    </row>
    <row r="23" spans="1:15" hidden="1" x14ac:dyDescent="0.25">
      <c r="A23" s="1" t="s">
        <v>27</v>
      </c>
      <c r="B23" s="1">
        <v>32.4</v>
      </c>
      <c r="C23" s="1">
        <v>4</v>
      </c>
      <c r="D23" s="8">
        <v>78.7</v>
      </c>
      <c r="E23" s="1">
        <v>66</v>
      </c>
      <c r="F23" s="1">
        <v>4.08</v>
      </c>
      <c r="G23" s="1">
        <v>2200</v>
      </c>
      <c r="H23" s="1">
        <v>17.02</v>
      </c>
      <c r="I23" s="1">
        <v>1</v>
      </c>
      <c r="J23" s="1">
        <v>1</v>
      </c>
      <c r="K23" s="1">
        <v>4</v>
      </c>
      <c r="L23" s="1">
        <v>1</v>
      </c>
      <c r="M23" s="7">
        <f>E23/G23</f>
        <v>0.03</v>
      </c>
      <c r="N23" s="7">
        <f>H23/60</f>
        <v>0.28366666666666668</v>
      </c>
      <c r="O23" s="1">
        <v>0.11</v>
      </c>
    </row>
    <row r="24" spans="1:15" hidden="1" x14ac:dyDescent="0.25">
      <c r="A24" s="1" t="s">
        <v>28</v>
      </c>
      <c r="B24" s="1">
        <v>30.4</v>
      </c>
      <c r="C24" s="1">
        <v>4</v>
      </c>
      <c r="D24" s="8">
        <v>75.7</v>
      </c>
      <c r="E24" s="1">
        <v>52</v>
      </c>
      <c r="F24" s="1">
        <v>4.93</v>
      </c>
      <c r="G24" s="1">
        <v>1615</v>
      </c>
      <c r="H24" s="1">
        <v>17.02</v>
      </c>
      <c r="I24" s="1">
        <v>1</v>
      </c>
      <c r="J24" s="1">
        <v>1</v>
      </c>
      <c r="K24" s="1">
        <v>4</v>
      </c>
      <c r="L24" s="1">
        <v>2</v>
      </c>
      <c r="M24" s="7">
        <f>E24/G24</f>
        <v>3.219814241486068E-2</v>
      </c>
      <c r="N24" s="7">
        <f>H24/60</f>
        <v>0.28366666666666668</v>
      </c>
      <c r="O24" s="1">
        <v>0.14000000000000001</v>
      </c>
    </row>
    <row r="25" spans="1:15" hidden="1" x14ac:dyDescent="0.25">
      <c r="A25" s="1" t="s">
        <v>33</v>
      </c>
      <c r="B25" s="1">
        <v>13.3</v>
      </c>
      <c r="C25" s="1">
        <v>8</v>
      </c>
      <c r="D25" s="8">
        <v>350</v>
      </c>
      <c r="E25" s="1">
        <v>245</v>
      </c>
      <c r="F25" s="1">
        <v>3.73</v>
      </c>
      <c r="G25" s="1">
        <v>3840</v>
      </c>
      <c r="H25" s="1">
        <v>16.899999999999999</v>
      </c>
      <c r="I25" s="1">
        <v>0</v>
      </c>
      <c r="J25" s="1">
        <v>0</v>
      </c>
      <c r="K25" s="1">
        <v>3</v>
      </c>
      <c r="L25" s="1">
        <v>4</v>
      </c>
      <c r="M25" s="7">
        <f>E25/G25</f>
        <v>6.3802083333333329E-2</v>
      </c>
      <c r="N25" s="7">
        <f>H25/60</f>
        <v>0.28166666666666662</v>
      </c>
      <c r="O25" s="1">
        <v>0.03</v>
      </c>
    </row>
    <row r="26" spans="1:15" hidden="1" x14ac:dyDescent="0.25">
      <c r="A26" s="1" t="s">
        <v>24</v>
      </c>
      <c r="B26" s="1">
        <v>10.4</v>
      </c>
      <c r="C26" s="1">
        <v>8</v>
      </c>
      <c r="D26" s="8">
        <v>472</v>
      </c>
      <c r="E26" s="1">
        <v>230</v>
      </c>
      <c r="F26" s="1">
        <v>2.93</v>
      </c>
      <c r="G26" s="1">
        <v>5000</v>
      </c>
      <c r="H26" s="1">
        <v>16.87</v>
      </c>
      <c r="I26" s="1">
        <v>0</v>
      </c>
      <c r="J26" s="1">
        <v>0</v>
      </c>
      <c r="K26" s="1">
        <v>3</v>
      </c>
      <c r="L26" s="1">
        <v>4</v>
      </c>
      <c r="M26" s="7">
        <f>E26/G26</f>
        <v>4.5999999999999999E-2</v>
      </c>
      <c r="N26" s="7">
        <f>H26/60</f>
        <v>0.28116666666666668</v>
      </c>
      <c r="O26" s="1">
        <v>0.18</v>
      </c>
    </row>
    <row r="27" spans="1:15" hidden="1" x14ac:dyDescent="0.25">
      <c r="A27" s="1" t="s">
        <v>39</v>
      </c>
      <c r="B27" s="1">
        <v>19.7</v>
      </c>
      <c r="C27" s="1">
        <v>6</v>
      </c>
      <c r="D27" s="8">
        <v>145</v>
      </c>
      <c r="E27" s="1">
        <v>175</v>
      </c>
      <c r="F27" s="1">
        <v>3.62</v>
      </c>
      <c r="G27" s="1">
        <v>2770</v>
      </c>
      <c r="H27" s="1">
        <v>16.7</v>
      </c>
      <c r="I27" s="1">
        <v>0</v>
      </c>
      <c r="J27" s="1">
        <v>1</v>
      </c>
      <c r="K27" s="1">
        <v>5</v>
      </c>
      <c r="L27" s="1">
        <v>6</v>
      </c>
      <c r="M27" s="7">
        <f>E27/G27</f>
        <v>6.3176895306859202E-2</v>
      </c>
      <c r="N27" s="7">
        <f>H27/60</f>
        <v>0.27833333333333332</v>
      </c>
      <c r="O27" s="1">
        <v>0.17</v>
      </c>
    </row>
    <row r="28" spans="1:15" hidden="1" x14ac:dyDescent="0.25">
      <c r="A28" s="1" t="s">
        <v>17</v>
      </c>
      <c r="B28" s="1">
        <v>24.4</v>
      </c>
      <c r="C28" s="1">
        <v>4</v>
      </c>
      <c r="D28" s="8">
        <v>146.69999999999999</v>
      </c>
      <c r="E28" s="1">
        <v>62</v>
      </c>
      <c r="F28" s="1">
        <v>3.69</v>
      </c>
      <c r="G28" s="1">
        <v>3190</v>
      </c>
      <c r="H28" s="1">
        <v>16.46</v>
      </c>
      <c r="I28" s="1">
        <v>1</v>
      </c>
      <c r="J28" s="1">
        <v>0</v>
      </c>
      <c r="K28" s="1">
        <v>4</v>
      </c>
      <c r="L28" s="1">
        <v>2</v>
      </c>
      <c r="M28" s="7">
        <f>E28/G28</f>
        <v>1.9435736677115987E-2</v>
      </c>
      <c r="N28" s="7">
        <f>H28/60</f>
        <v>0.27433333333333337</v>
      </c>
      <c r="O28" s="1">
        <v>0.01</v>
      </c>
    </row>
    <row r="29" spans="1:15" hidden="1" x14ac:dyDescent="0.25">
      <c r="A29" s="1" t="s">
        <v>13</v>
      </c>
      <c r="B29" s="1">
        <v>21.4</v>
      </c>
      <c r="C29" s="1">
        <v>6</v>
      </c>
      <c r="D29" s="8">
        <v>258</v>
      </c>
      <c r="E29" s="1">
        <v>110</v>
      </c>
      <c r="F29" s="1">
        <v>3.08</v>
      </c>
      <c r="G29" s="1">
        <v>3215</v>
      </c>
      <c r="H29" s="1">
        <v>15.84</v>
      </c>
      <c r="I29" s="1">
        <v>1</v>
      </c>
      <c r="J29" s="1">
        <v>0</v>
      </c>
      <c r="K29" s="1">
        <v>3</v>
      </c>
      <c r="L29" s="1">
        <v>1</v>
      </c>
      <c r="M29" s="7">
        <f>E29/G29</f>
        <v>3.4214618973561428E-2</v>
      </c>
      <c r="N29" s="7">
        <f>H29/60</f>
        <v>0.26400000000000001</v>
      </c>
      <c r="O29" s="1">
        <v>0.19</v>
      </c>
    </row>
    <row r="30" spans="1:15" hidden="1" x14ac:dyDescent="0.25">
      <c r="A30" s="1" t="s">
        <v>37</v>
      </c>
      <c r="B30" s="1">
        <v>30.4</v>
      </c>
      <c r="C30" s="1">
        <v>4</v>
      </c>
      <c r="D30" s="8">
        <v>95.1</v>
      </c>
      <c r="E30" s="1">
        <v>113</v>
      </c>
      <c r="F30" s="1">
        <v>3.77</v>
      </c>
      <c r="G30" s="1">
        <v>1513</v>
      </c>
      <c r="H30" s="1">
        <v>15.5</v>
      </c>
      <c r="I30" s="1">
        <v>1</v>
      </c>
      <c r="J30" s="1">
        <v>1</v>
      </c>
      <c r="K30" s="1">
        <v>5</v>
      </c>
      <c r="L30" s="1">
        <v>2</v>
      </c>
      <c r="M30" s="7">
        <f>E30/G30</f>
        <v>7.4686054196959686E-2</v>
      </c>
      <c r="N30" s="7">
        <f>H30/60</f>
        <v>0.25833333333333336</v>
      </c>
      <c r="O30" s="1">
        <v>0.02</v>
      </c>
    </row>
    <row r="31" spans="1:15" hidden="1" x14ac:dyDescent="0.25">
      <c r="A31" s="1" t="s">
        <v>22</v>
      </c>
      <c r="B31" s="1">
        <v>17.3</v>
      </c>
      <c r="C31" s="1">
        <v>8</v>
      </c>
      <c r="D31" s="8">
        <v>275.8</v>
      </c>
      <c r="E31" s="1">
        <v>180</v>
      </c>
      <c r="F31" s="1">
        <v>3.07</v>
      </c>
      <c r="G31" s="1">
        <v>3730</v>
      </c>
      <c r="H31" s="1">
        <v>15.41</v>
      </c>
      <c r="I31" s="1">
        <v>0</v>
      </c>
      <c r="J31" s="1">
        <v>0</v>
      </c>
      <c r="K31" s="1">
        <v>3</v>
      </c>
      <c r="L31" s="1">
        <v>3</v>
      </c>
      <c r="M31" s="7">
        <f>E31/G31</f>
        <v>4.8257372654155493E-2</v>
      </c>
      <c r="N31" s="7">
        <f>H31/60</f>
        <v>0.25683333333333336</v>
      </c>
      <c r="O31" s="1">
        <v>0.39</v>
      </c>
    </row>
    <row r="32" spans="1:15" hidden="1" x14ac:dyDescent="0.25">
      <c r="A32" s="1" t="s">
        <v>38</v>
      </c>
      <c r="B32" s="1">
        <v>15.8</v>
      </c>
      <c r="C32" s="1">
        <v>8</v>
      </c>
      <c r="D32" s="8">
        <v>351</v>
      </c>
      <c r="E32" s="1">
        <v>264</v>
      </c>
      <c r="F32" s="1">
        <v>4.22</v>
      </c>
      <c r="G32" s="1">
        <v>3170</v>
      </c>
      <c r="H32" s="1">
        <v>14.6</v>
      </c>
      <c r="I32" s="1">
        <v>0</v>
      </c>
      <c r="J32" s="1">
        <v>1</v>
      </c>
      <c r="K32" s="1">
        <v>5</v>
      </c>
      <c r="L32" s="1">
        <v>4</v>
      </c>
      <c r="M32" s="7">
        <f>E32/G32</f>
        <v>8.3280757097791799E-2</v>
      </c>
      <c r="N32" s="7">
        <f>H32/60</f>
        <v>0.24333333333333332</v>
      </c>
      <c r="O32" s="1">
        <v>0.04</v>
      </c>
    </row>
    <row r="33" spans="1:15" hidden="1" x14ac:dyDescent="0.25">
      <c r="A33" s="1" t="s">
        <v>16</v>
      </c>
      <c r="B33" s="1">
        <v>14.3</v>
      </c>
      <c r="C33" s="1">
        <v>8</v>
      </c>
      <c r="D33" s="8">
        <v>360</v>
      </c>
      <c r="E33" s="1">
        <v>245</v>
      </c>
      <c r="F33" s="1">
        <v>3.21</v>
      </c>
      <c r="G33" s="1">
        <v>3570</v>
      </c>
      <c r="H33" s="1">
        <v>14.5</v>
      </c>
      <c r="I33" s="1">
        <v>0</v>
      </c>
      <c r="J33" s="1">
        <v>0</v>
      </c>
      <c r="K33" s="1">
        <v>3</v>
      </c>
      <c r="L33" s="1">
        <v>4</v>
      </c>
      <c r="M33" s="7">
        <f>E33/G33</f>
        <v>6.8627450980392163E-2</v>
      </c>
      <c r="N33" s="7">
        <f>H33/60</f>
        <v>0.24166666666666667</v>
      </c>
      <c r="O33" s="1">
        <v>0.12</v>
      </c>
    </row>
    <row r="35" spans="1:15" x14ac:dyDescent="0.25">
      <c r="A35" s="22" t="s">
        <v>82</v>
      </c>
    </row>
    <row r="36" spans="1:15" x14ac:dyDescent="0.25">
      <c r="A36" s="24" t="s">
        <v>83</v>
      </c>
      <c r="B36" s="24"/>
      <c r="C36" s="24"/>
      <c r="D36" s="24"/>
      <c r="E36" s="24"/>
      <c r="F36" s="24"/>
      <c r="G36" s="24"/>
      <c r="H36" s="24"/>
      <c r="I36" s="24"/>
      <c r="J36" s="24"/>
      <c r="K36" s="24"/>
      <c r="L36" s="24"/>
      <c r="M36" s="24"/>
    </row>
    <row r="38" spans="1:15" x14ac:dyDescent="0.25">
      <c r="A38" s="28" t="s">
        <v>84</v>
      </c>
      <c r="B38" s="28"/>
      <c r="C38" s="7">
        <f>AVERAGE(O:O)</f>
        <v>0.16374999999999998</v>
      </c>
    </row>
    <row r="39" spans="1:15" x14ac:dyDescent="0.25">
      <c r="A39" s="28" t="s">
        <v>48</v>
      </c>
      <c r="B39" s="28"/>
      <c r="C39" s="7">
        <f>AVERAGE(H2:H33)</f>
        <v>17.848749999999999</v>
      </c>
    </row>
    <row r="42" spans="1:15" x14ac:dyDescent="0.25">
      <c r="A42" s="7" t="s">
        <v>85</v>
      </c>
      <c r="B42" s="29" t="s">
        <v>86</v>
      </c>
      <c r="C42" s="29"/>
      <c r="D42" s="29"/>
      <c r="E42" s="29" t="s">
        <v>87</v>
      </c>
      <c r="F42" s="29"/>
    </row>
    <row r="43" spans="1:15" x14ac:dyDescent="0.25">
      <c r="A43" s="1" t="s">
        <v>34</v>
      </c>
      <c r="B43" s="29">
        <f>VLOOKUP(A43,A4:O18,8,FALSE)</f>
        <v>20.010000000000002</v>
      </c>
      <c r="C43" s="29"/>
      <c r="D43" s="29"/>
      <c r="E43" s="29">
        <f>VLOOKUP(A43,A4:O18,15,FALSE)</f>
        <v>0.33</v>
      </c>
      <c r="F43" s="29"/>
    </row>
    <row r="44" spans="1:15" x14ac:dyDescent="0.25">
      <c r="A44" s="1" t="s">
        <v>32</v>
      </c>
      <c r="B44" s="29">
        <f>VLOOKUP(A44,A6:O20,8,FALSE)</f>
        <v>18.52</v>
      </c>
      <c r="C44" s="29"/>
      <c r="D44" s="29"/>
      <c r="E44" s="29">
        <f>VLOOKUP(A44,A6:O20,15,FALSE)</f>
        <v>0.42</v>
      </c>
      <c r="F44" s="29"/>
    </row>
    <row r="45" spans="1:15" x14ac:dyDescent="0.25">
      <c r="A45" s="1" t="s">
        <v>25</v>
      </c>
      <c r="B45" s="29">
        <f>VLOOKUP(A45,A7:O21,8,FALSE)</f>
        <v>18</v>
      </c>
      <c r="C45" s="29"/>
      <c r="D45" s="29"/>
      <c r="E45" s="29">
        <f>VLOOKUP(A45,A7:O21,15,FALSE)</f>
        <v>0.35</v>
      </c>
      <c r="F45" s="29"/>
    </row>
    <row r="47" spans="1:15" x14ac:dyDescent="0.25">
      <c r="A47" s="16" t="s">
        <v>88</v>
      </c>
      <c r="B47" s="17"/>
      <c r="C47" s="17"/>
      <c r="D47" s="17"/>
      <c r="E47" s="17"/>
      <c r="F47" s="17"/>
      <c r="G47" s="17"/>
      <c r="H47" s="17"/>
      <c r="I47" s="17"/>
      <c r="J47" s="17"/>
      <c r="K47" s="17"/>
    </row>
    <row r="48" spans="1:15" x14ac:dyDescent="0.25">
      <c r="A48" s="17"/>
      <c r="B48" s="17"/>
      <c r="C48" s="17"/>
      <c r="D48" s="17"/>
      <c r="E48" s="17"/>
      <c r="F48" s="17"/>
      <c r="G48" s="17"/>
      <c r="H48" s="17"/>
      <c r="I48" s="17"/>
      <c r="J48" s="17"/>
      <c r="K48" s="17"/>
    </row>
    <row r="49" spans="1:11" ht="49.5" customHeight="1" x14ac:dyDescent="0.25">
      <c r="A49" s="17"/>
      <c r="B49" s="17"/>
      <c r="C49" s="17"/>
      <c r="D49" s="17"/>
      <c r="E49" s="17"/>
      <c r="F49" s="17"/>
      <c r="G49" s="17"/>
      <c r="H49" s="17"/>
      <c r="I49" s="17"/>
      <c r="J49" s="17"/>
      <c r="K49" s="17"/>
    </row>
  </sheetData>
  <autoFilter ref="A1:O33" xr:uid="{001F8592-DA5E-436E-BEAB-67066F6A38FB}">
    <filterColumn colId="7">
      <customFilters>
        <customFilter operator="greaterThanOrEqual" val="17.848749999999999"/>
      </customFilters>
    </filterColumn>
    <filterColumn colId="8">
      <filters>
        <filter val="0"/>
      </filters>
    </filterColumn>
    <filterColumn colId="14">
      <customFilters>
        <customFilter operator="greaterThan" val="0.16"/>
      </customFilters>
    </filterColumn>
    <sortState xmlns:xlrd2="http://schemas.microsoft.com/office/spreadsheetml/2017/richdata2" ref="A2:O33">
      <sortCondition descending="1" ref="H1"/>
    </sortState>
  </autoFilter>
  <sortState xmlns:xlrd2="http://schemas.microsoft.com/office/spreadsheetml/2017/richdata2" ref="A2:N33">
    <sortCondition ref="A1:A33"/>
  </sortState>
  <mergeCells count="12">
    <mergeCell ref="E43:F43"/>
    <mergeCell ref="E44:F44"/>
    <mergeCell ref="E45:F45"/>
    <mergeCell ref="A47:K49"/>
    <mergeCell ref="B43:D43"/>
    <mergeCell ref="B44:D44"/>
    <mergeCell ref="B45:D45"/>
    <mergeCell ref="A36:M36"/>
    <mergeCell ref="A38:B38"/>
    <mergeCell ref="A39:B39"/>
    <mergeCell ref="B42:D42"/>
    <mergeCell ref="E42:F42"/>
  </mergeCells>
  <hyperlinks>
    <hyperlink ref="A1" r:id="rId1" xr:uid="{88BAF900-EE8D-47C2-B07E-3B6E9CB3A0BA}"/>
  </hyperlinks>
  <pageMargins left="0.7" right="0.7" top="0.75" bottom="0.75" header="0.3" footer="0.3"/>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16453D-599A-42F7-B21B-F1E8B273A9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446B0E-BFCD-4770-84A8-3602EA6FBD1A}">
  <ds:schemaRefs>
    <ds:schemaRef ds:uri="http://schemas.microsoft.com/sharepoint/v3/contenttype/forms"/>
  </ds:schemaRefs>
</ds:datastoreItem>
</file>

<file path=customXml/itemProps3.xml><?xml version="1.0" encoding="utf-8"?>
<ds:datastoreItem xmlns:ds="http://schemas.openxmlformats.org/officeDocument/2006/customXml" ds:itemID="{A083AF24-1E91-4DD5-A6E6-54DC3803EF5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1980Challenge</vt:lpstr>
      <vt:lpstr>top V engine cars</vt:lpstr>
      <vt:lpstr>percentage of active cars</vt:lpstr>
      <vt:lpstr>Task 1</vt:lpstr>
      <vt:lpstr>Task 2</vt:lpstr>
      <vt:lpstr>Task 3</vt:lpstr>
      <vt:lpstr>Task 4</vt:lpstr>
      <vt:lpstr>Task 5</vt:lpstr>
      <vt:lpstr>Task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 Pandey</dc:creator>
  <cp:lastModifiedBy>kritika negi</cp:lastModifiedBy>
  <dcterms:created xsi:type="dcterms:W3CDTF">2021-05-20T08:29:08Z</dcterms:created>
  <dcterms:modified xsi:type="dcterms:W3CDTF">2022-01-11T17:40:47Z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