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10" windowWidth="19815" windowHeight="8895"/>
  </bookViews>
  <sheets>
    <sheet name="Abstract" sheetId="3" r:id="rId1"/>
    <sheet name="FY2010" sheetId="2" r:id="rId2"/>
    <sheet name="FY2015" sheetId="1" r:id="rId3"/>
  </sheets>
  <definedNames>
    <definedName name="_xlnm._FilterDatabase" localSheetId="2" hidden="1">'FY2015'!$A$3:$K$1874</definedName>
  </definedNames>
  <calcPr calcId="145621"/>
</workbook>
</file>

<file path=xl/calcChain.xml><?xml version="1.0" encoding="utf-8"?>
<calcChain xmlns="http://schemas.openxmlformats.org/spreadsheetml/2006/main">
  <c r="M1412" i="2" l="1"/>
  <c r="L1412" i="2"/>
  <c r="M1411" i="2"/>
  <c r="L1411" i="2"/>
  <c r="M1392" i="2"/>
  <c r="L1392" i="2"/>
  <c r="M1285" i="2"/>
  <c r="L1285" i="2"/>
  <c r="M1265" i="2"/>
  <c r="L1265" i="2"/>
  <c r="M1260" i="2"/>
  <c r="L1260" i="2"/>
  <c r="M1247" i="2"/>
  <c r="L1247" i="2"/>
  <c r="M1244" i="2"/>
  <c r="L1244" i="2"/>
  <c r="M1243" i="2"/>
  <c r="L1243" i="2"/>
  <c r="M1230" i="2"/>
  <c r="L1230" i="2"/>
  <c r="M1202" i="2"/>
  <c r="L1202" i="2"/>
  <c r="M1180" i="2"/>
  <c r="L1180" i="2"/>
  <c r="M1179" i="2"/>
  <c r="L1179" i="2"/>
  <c r="M1106" i="2"/>
  <c r="L1106" i="2"/>
  <c r="M1042" i="2"/>
  <c r="L1042" i="2"/>
  <c r="M1004" i="2"/>
  <c r="L1004" i="2"/>
  <c r="M998" i="2"/>
  <c r="L998" i="2"/>
  <c r="M974" i="2"/>
  <c r="L974" i="2"/>
  <c r="M967" i="2"/>
  <c r="L967" i="2"/>
  <c r="M901" i="2"/>
  <c r="L901" i="2"/>
  <c r="M855" i="2"/>
  <c r="L855" i="2"/>
  <c r="M854" i="2"/>
  <c r="L854" i="2"/>
  <c r="M757" i="2"/>
  <c r="L757" i="2"/>
  <c r="M746" i="2"/>
  <c r="L746" i="2"/>
  <c r="M734" i="2"/>
  <c r="L734" i="2"/>
  <c r="M731" i="2"/>
  <c r="L731" i="2"/>
  <c r="M725" i="2"/>
  <c r="L725" i="2"/>
  <c r="M724" i="2"/>
  <c r="L724" i="2"/>
  <c r="M670" i="2"/>
  <c r="L670" i="2"/>
  <c r="M642" i="2"/>
  <c r="L642" i="2"/>
  <c r="M636" i="2"/>
  <c r="L636" i="2"/>
  <c r="M631" i="2"/>
  <c r="L631" i="2"/>
  <c r="M629" i="2"/>
  <c r="L629" i="2"/>
  <c r="M620" i="2"/>
  <c r="L620" i="2"/>
  <c r="M578" i="2"/>
  <c r="L578" i="2"/>
  <c r="M571" i="2"/>
  <c r="L571" i="2"/>
  <c r="M548" i="2"/>
  <c r="L548" i="2"/>
  <c r="M493" i="2"/>
  <c r="L493" i="2"/>
  <c r="M488" i="2"/>
  <c r="L488" i="2"/>
  <c r="M486" i="2"/>
  <c r="L486" i="2"/>
  <c r="M468" i="2"/>
  <c r="L468" i="2"/>
  <c r="M455" i="2"/>
  <c r="L455" i="2"/>
  <c r="M444" i="2"/>
  <c r="L444" i="2"/>
  <c r="M441" i="2"/>
  <c r="L441" i="2"/>
  <c r="M430" i="2"/>
  <c r="L430" i="2"/>
  <c r="M408" i="2"/>
  <c r="L408" i="2"/>
  <c r="M404" i="2"/>
  <c r="L404" i="2"/>
  <c r="M392" i="2"/>
  <c r="L392" i="2"/>
  <c r="M390" i="2"/>
  <c r="L390" i="2"/>
  <c r="M387" i="2"/>
  <c r="L387" i="2"/>
  <c r="M384" i="2"/>
  <c r="L384" i="2"/>
  <c r="M343" i="2"/>
  <c r="L343" i="2"/>
  <c r="M336" i="2"/>
  <c r="L336" i="2"/>
  <c r="M319" i="2"/>
  <c r="L319" i="2"/>
  <c r="M318" i="2"/>
  <c r="L318" i="2"/>
  <c r="M304" i="2"/>
  <c r="L304" i="2"/>
  <c r="M303" i="2"/>
  <c r="L303" i="2"/>
  <c r="M271" i="2"/>
  <c r="L271" i="2"/>
  <c r="M252" i="2"/>
  <c r="L252" i="2"/>
  <c r="M248" i="2"/>
  <c r="L248" i="2"/>
  <c r="M247" i="2"/>
  <c r="L247" i="2"/>
  <c r="M237" i="2"/>
  <c r="L237" i="2"/>
  <c r="M233" i="2"/>
  <c r="L233" i="2"/>
  <c r="M223" i="2"/>
  <c r="L223" i="2"/>
  <c r="M219" i="2"/>
  <c r="L219" i="2"/>
  <c r="M217" i="2"/>
  <c r="L217" i="2"/>
  <c r="M212" i="2"/>
  <c r="L212" i="2"/>
  <c r="M211" i="2"/>
  <c r="L211" i="2"/>
  <c r="M198" i="2"/>
  <c r="L198" i="2"/>
  <c r="M189" i="2"/>
  <c r="L189" i="2"/>
  <c r="M167" i="2"/>
  <c r="L167" i="2"/>
  <c r="M153" i="2"/>
  <c r="L153" i="2"/>
  <c r="M132" i="2"/>
  <c r="L132" i="2"/>
  <c r="M131" i="2"/>
  <c r="L131" i="2"/>
  <c r="M121" i="2"/>
  <c r="L121" i="2"/>
  <c r="M118" i="2"/>
  <c r="L118" i="2"/>
  <c r="M108" i="2"/>
  <c r="L108" i="2"/>
  <c r="M90" i="2"/>
  <c r="L90" i="2"/>
  <c r="M73" i="2"/>
  <c r="L73" i="2"/>
  <c r="M68" i="2"/>
  <c r="L68" i="2"/>
  <c r="M63" i="2"/>
  <c r="L63" i="2"/>
  <c r="M46" i="2"/>
  <c r="L46" i="2"/>
  <c r="M44" i="2"/>
  <c r="L44" i="2"/>
  <c r="M33" i="2"/>
  <c r="L33" i="2"/>
  <c r="M18" i="2"/>
  <c r="L18" i="2"/>
  <c r="M17" i="2"/>
  <c r="L17" i="2"/>
  <c r="L1873" i="1"/>
  <c r="N1803" i="1"/>
  <c r="M1803" i="1"/>
  <c r="N1798" i="1"/>
  <c r="M1798" i="1"/>
  <c r="L1798" i="1"/>
  <c r="N1794" i="1"/>
  <c r="M1794" i="1"/>
  <c r="L1794" i="1"/>
  <c r="N1790" i="1"/>
  <c r="M1790" i="1"/>
  <c r="L1790" i="1"/>
  <c r="N1782" i="1"/>
  <c r="M1782" i="1"/>
  <c r="N1774" i="1"/>
  <c r="M1774" i="1"/>
  <c r="L1774" i="1"/>
  <c r="N1758" i="1"/>
  <c r="M1758" i="1"/>
  <c r="L1758" i="1"/>
  <c r="N1750" i="1"/>
  <c r="M1750" i="1"/>
  <c r="L1750" i="1"/>
  <c r="N1740" i="1"/>
  <c r="M1740" i="1"/>
  <c r="N1729" i="1"/>
  <c r="M1729" i="1"/>
  <c r="L1729" i="1"/>
  <c r="N1704" i="1"/>
  <c r="M1704" i="1"/>
  <c r="L1704" i="1"/>
  <c r="M1700" i="1"/>
  <c r="L1700" i="1"/>
  <c r="N1692" i="1"/>
  <c r="M1692" i="1"/>
  <c r="L1692" i="1"/>
  <c r="N1690" i="1"/>
  <c r="M1690" i="1"/>
  <c r="L1690" i="1"/>
  <c r="L1668" i="1"/>
  <c r="N1651" i="1"/>
  <c r="M1651" i="1"/>
  <c r="L1651" i="1"/>
  <c r="N1644" i="1"/>
  <c r="M1644" i="1"/>
  <c r="L1644" i="1"/>
  <c r="N1630" i="1"/>
  <c r="M1630" i="1"/>
  <c r="L1630" i="1"/>
  <c r="M1588" i="1"/>
  <c r="M1581" i="1"/>
  <c r="L1581" i="1"/>
  <c r="M1567" i="1"/>
  <c r="L1567" i="1"/>
  <c r="M1552" i="1"/>
  <c r="L1552" i="1"/>
  <c r="N1539" i="1"/>
  <c r="M1539" i="1"/>
  <c r="L1539" i="1"/>
  <c r="L1537" i="1"/>
  <c r="M1531" i="1"/>
  <c r="L1531" i="1"/>
  <c r="N1524" i="1"/>
  <c r="M1524" i="1"/>
  <c r="L1524" i="1"/>
  <c r="M1507" i="1"/>
  <c r="L1507" i="1"/>
  <c r="M1475" i="1"/>
  <c r="L1475" i="1"/>
  <c r="M1461" i="1"/>
  <c r="L1461" i="1"/>
  <c r="M1453" i="1"/>
  <c r="L1453" i="1"/>
  <c r="N1446" i="1"/>
  <c r="M1446" i="1"/>
  <c r="L1446" i="1"/>
  <c r="L1427" i="1"/>
  <c r="L1415" i="1"/>
  <c r="N1407" i="1"/>
  <c r="M1407" i="1"/>
  <c r="L1407" i="1"/>
  <c r="L1399" i="1"/>
  <c r="L1254" i="1"/>
  <c r="L1246" i="1"/>
  <c r="L1243" i="1"/>
  <c r="L1238" i="1"/>
  <c r="L1231" i="1"/>
  <c r="N1226" i="1"/>
  <c r="M1226" i="1"/>
  <c r="L1226" i="1"/>
  <c r="L1222" i="1"/>
  <c r="N1216" i="1"/>
  <c r="M1216" i="1"/>
  <c r="N1206" i="1"/>
  <c r="M1206" i="1"/>
  <c r="L1206" i="1"/>
  <c r="M1197" i="1"/>
  <c r="L1197" i="1"/>
  <c r="M1188" i="1"/>
  <c r="L1188" i="1"/>
  <c r="N1173" i="1"/>
  <c r="M1173" i="1"/>
  <c r="L1173" i="1"/>
  <c r="M1166" i="1"/>
  <c r="L1166" i="1"/>
  <c r="N1148" i="1"/>
  <c r="M1148" i="1"/>
  <c r="L1148" i="1"/>
  <c r="N1130" i="1"/>
  <c r="M1130" i="1"/>
  <c r="L1130" i="1"/>
  <c r="N1122" i="1"/>
  <c r="M1122" i="1"/>
  <c r="L1122" i="1"/>
  <c r="N1116" i="1"/>
  <c r="M1116" i="1"/>
  <c r="L1116" i="1"/>
  <c r="N1103" i="1"/>
  <c r="M1103" i="1"/>
  <c r="L1103" i="1"/>
  <c r="M1097" i="1"/>
  <c r="L1097" i="1"/>
  <c r="M1093" i="1"/>
  <c r="L1093" i="1"/>
  <c r="N1081" i="1"/>
  <c r="M1081" i="1"/>
  <c r="L1081" i="1"/>
  <c r="N1070" i="1"/>
  <c r="M1070" i="1"/>
  <c r="L1067" i="1"/>
  <c r="N1062" i="1"/>
  <c r="M1062" i="1"/>
  <c r="L1062" i="1"/>
  <c r="N1058" i="1"/>
  <c r="M1058" i="1"/>
  <c r="L1058" i="1"/>
  <c r="N1054" i="1"/>
  <c r="M1054" i="1"/>
  <c r="L1054" i="1"/>
  <c r="N1047" i="1"/>
  <c r="M1047" i="1"/>
  <c r="L1047" i="1"/>
  <c r="N1040" i="1"/>
  <c r="M1040" i="1"/>
  <c r="L1040" i="1"/>
  <c r="N1030" i="1"/>
  <c r="M1030" i="1"/>
  <c r="L1030" i="1"/>
  <c r="N961" i="1"/>
  <c r="M961" i="1"/>
  <c r="L961" i="1"/>
  <c r="N951" i="1"/>
  <c r="M951" i="1"/>
  <c r="L951" i="1"/>
  <c r="N941" i="1"/>
  <c r="M941" i="1"/>
  <c r="L941" i="1"/>
  <c r="N912" i="1"/>
  <c r="M912" i="1"/>
  <c r="L912" i="1"/>
  <c r="M909" i="1"/>
  <c r="L909" i="1"/>
  <c r="M892" i="1"/>
  <c r="L892" i="1"/>
  <c r="N886" i="1"/>
  <c r="M886" i="1"/>
  <c r="L886" i="1"/>
  <c r="M875" i="1"/>
  <c r="L875" i="1"/>
  <c r="M866" i="1"/>
  <c r="L866" i="1"/>
  <c r="N855" i="1"/>
  <c r="M855" i="1"/>
  <c r="L855" i="1"/>
  <c r="M845" i="1"/>
  <c r="L845" i="1"/>
  <c r="M817" i="1"/>
  <c r="L817" i="1"/>
  <c r="M807" i="1"/>
  <c r="L807" i="1"/>
  <c r="N801" i="1"/>
  <c r="M801" i="1"/>
  <c r="L801" i="1"/>
  <c r="N795" i="1"/>
  <c r="M795" i="1"/>
  <c r="L795" i="1"/>
  <c r="L785" i="1"/>
  <c r="N783" i="1"/>
  <c r="M783" i="1"/>
  <c r="L783" i="1"/>
  <c r="N780" i="1"/>
  <c r="M780" i="1"/>
  <c r="L780" i="1"/>
  <c r="N762" i="1"/>
  <c r="M762" i="1"/>
  <c r="L762" i="1"/>
  <c r="N754" i="1"/>
  <c r="M754" i="1"/>
  <c r="L754" i="1"/>
  <c r="N739" i="1"/>
  <c r="M739" i="1"/>
  <c r="L739" i="1"/>
  <c r="N735" i="1"/>
  <c r="M735" i="1"/>
  <c r="L735" i="1"/>
  <c r="N711" i="1"/>
  <c r="M711" i="1"/>
  <c r="L711" i="1"/>
  <c r="N708" i="1"/>
  <c r="M708" i="1"/>
  <c r="L708" i="1"/>
  <c r="N694" i="1"/>
  <c r="M694" i="1"/>
  <c r="L694" i="1"/>
  <c r="N691" i="1"/>
  <c r="M691" i="1"/>
  <c r="L691" i="1"/>
  <c r="N674" i="1"/>
  <c r="M674" i="1"/>
  <c r="L674" i="1"/>
  <c r="N662" i="1"/>
  <c r="M662" i="1"/>
  <c r="L662" i="1"/>
  <c r="N656" i="1"/>
  <c r="M656" i="1"/>
  <c r="L656" i="1"/>
  <c r="N637" i="1"/>
  <c r="M637" i="1"/>
  <c r="L637" i="1"/>
  <c r="N623" i="1"/>
  <c r="M623" i="1"/>
  <c r="L623" i="1"/>
  <c r="N618" i="1"/>
  <c r="M618" i="1"/>
  <c r="L618" i="1"/>
  <c r="N613" i="1"/>
  <c r="M613" i="1"/>
  <c r="L613" i="1"/>
  <c r="N600" i="1"/>
  <c r="M600" i="1"/>
  <c r="L600" i="1"/>
  <c r="N592" i="1"/>
  <c r="M592" i="1"/>
  <c r="L592" i="1"/>
  <c r="N571" i="1"/>
  <c r="M571" i="1"/>
  <c r="L571" i="1"/>
  <c r="N560" i="1"/>
  <c r="M560" i="1"/>
  <c r="L560" i="1"/>
  <c r="N542" i="1"/>
  <c r="M542" i="1"/>
  <c r="L540" i="1"/>
  <c r="L531" i="1"/>
  <c r="N530" i="1"/>
  <c r="M530" i="1"/>
  <c r="N523" i="1"/>
  <c r="M523" i="1"/>
  <c r="L523" i="1"/>
  <c r="N519" i="1"/>
  <c r="M519" i="1"/>
  <c r="L519" i="1"/>
  <c r="N486" i="1"/>
  <c r="M486" i="1"/>
  <c r="L486" i="1"/>
  <c r="N464" i="1"/>
  <c r="M464" i="1"/>
  <c r="L464" i="1"/>
  <c r="N432" i="1"/>
  <c r="M432" i="1"/>
  <c r="L432" i="1"/>
  <c r="N421" i="1"/>
  <c r="M421" i="1"/>
  <c r="L421" i="1"/>
  <c r="L413" i="1"/>
  <c r="N374" i="1"/>
  <c r="M374" i="1"/>
  <c r="L374" i="1"/>
  <c r="N369" i="1"/>
  <c r="M369" i="1"/>
  <c r="L369" i="1"/>
  <c r="N357" i="1"/>
  <c r="M357" i="1"/>
  <c r="L357" i="1"/>
  <c r="N344" i="1"/>
  <c r="M344" i="1"/>
  <c r="L344" i="1"/>
  <c r="N328" i="1"/>
  <c r="M328" i="1"/>
  <c r="L328" i="1"/>
  <c r="N281" i="1"/>
  <c r="M281" i="1"/>
  <c r="L281" i="1"/>
  <c r="N265" i="1"/>
  <c r="M265" i="1"/>
  <c r="L265" i="1"/>
  <c r="N255" i="1"/>
  <c r="M255" i="1"/>
  <c r="L255" i="1"/>
  <c r="N251" i="1"/>
  <c r="M251" i="1"/>
  <c r="N238" i="1"/>
  <c r="M238" i="1"/>
  <c r="L238" i="1"/>
  <c r="N232" i="1"/>
  <c r="M232" i="1"/>
  <c r="L232" i="1"/>
  <c r="N215" i="1"/>
  <c r="M215" i="1"/>
  <c r="L215" i="1"/>
  <c r="N209" i="1"/>
  <c r="M209" i="1"/>
  <c r="L209" i="1"/>
  <c r="N195" i="1"/>
  <c r="M195" i="1"/>
  <c r="L195" i="1"/>
  <c r="N174" i="1"/>
  <c r="M174" i="1"/>
  <c r="L174" i="1"/>
  <c r="N172" i="1"/>
  <c r="M172" i="1"/>
  <c r="L172" i="1"/>
  <c r="N170" i="1"/>
  <c r="M170" i="1"/>
  <c r="L170" i="1"/>
  <c r="N156" i="1"/>
  <c r="M156" i="1"/>
  <c r="L156" i="1"/>
  <c r="N144" i="1"/>
  <c r="M144" i="1"/>
  <c r="L144" i="1"/>
  <c r="N140" i="1"/>
  <c r="M140" i="1"/>
  <c r="L140" i="1"/>
  <c r="N136" i="1"/>
  <c r="M136" i="1"/>
  <c r="L136" i="1"/>
  <c r="M130" i="1"/>
  <c r="L130" i="1"/>
  <c r="N110" i="1"/>
  <c r="M110" i="1"/>
  <c r="L110" i="1"/>
  <c r="N100" i="1"/>
  <c r="M100" i="1"/>
  <c r="L100" i="1"/>
  <c r="N86" i="1"/>
  <c r="M86" i="1"/>
  <c r="L86" i="1"/>
  <c r="N74" i="1"/>
  <c r="M74" i="1"/>
  <c r="L74" i="1"/>
  <c r="N65" i="1"/>
  <c r="M65" i="1"/>
  <c r="L65" i="1"/>
  <c r="M60" i="1"/>
  <c r="L60" i="1"/>
  <c r="N54" i="1"/>
  <c r="M54" i="1"/>
  <c r="L54" i="1"/>
  <c r="N48" i="1"/>
  <c r="M48" i="1"/>
  <c r="L48" i="1"/>
  <c r="N39" i="1"/>
  <c r="M39" i="1"/>
  <c r="L39" i="1"/>
  <c r="N31" i="1"/>
  <c r="M31" i="1"/>
  <c r="L31" i="1"/>
  <c r="N11" i="1"/>
  <c r="M11" i="1"/>
  <c r="L11" i="1"/>
</calcChain>
</file>

<file path=xl/sharedStrings.xml><?xml version="1.0" encoding="utf-8"?>
<sst xmlns="http://schemas.openxmlformats.org/spreadsheetml/2006/main" count="25953" uniqueCount="4926">
  <si>
    <t>DARPA FY2015 Contract List</t>
  </si>
  <si>
    <t>Contract Number</t>
  </si>
  <si>
    <t>Performer's Type</t>
  </si>
  <si>
    <t>Agent Name</t>
  </si>
  <si>
    <t>Program Name</t>
  </si>
  <si>
    <t>Program Manager</t>
  </si>
  <si>
    <t>FY</t>
  </si>
  <si>
    <t>Obligated</t>
  </si>
  <si>
    <t>SETA Marker</t>
  </si>
  <si>
    <t>Ratio (SETA/Total)</t>
  </si>
  <si>
    <t>FA865013C7350</t>
  </si>
  <si>
    <t>NORTHROP GRUMMAN SYSTEMS CORPORATION</t>
  </si>
  <si>
    <t>Leading company</t>
  </si>
  <si>
    <t>AFRL,  Sensors Dir - OH</t>
  </si>
  <si>
    <t>6.3</t>
  </si>
  <si>
    <t>100 Gb/s RF Backbone (100G)</t>
  </si>
  <si>
    <t>STO</t>
  </si>
  <si>
    <t>WOODWARD, TED K</t>
  </si>
  <si>
    <t>*</t>
  </si>
  <si>
    <t>FA865013C7351</t>
  </si>
  <si>
    <t>BATTELLE MEMORIAL INSTITUTE</t>
  </si>
  <si>
    <t>NGO</t>
  </si>
  <si>
    <t>FA865013C7352</t>
  </si>
  <si>
    <t>SILVUS TECHNOLOGIES, INC.</t>
  </si>
  <si>
    <t>FA865013C7354</t>
  </si>
  <si>
    <t>TREX ENTERPRISES CORPORATION</t>
  </si>
  <si>
    <t>HR001113C0076</t>
  </si>
  <si>
    <t>RAYTHEON COMPANY</t>
  </si>
  <si>
    <t>Defense Advanced Research Projects Agency</t>
  </si>
  <si>
    <t>HR001113C0079</t>
  </si>
  <si>
    <t>TT GOVERNMENT SOLUTIONS INC</t>
  </si>
  <si>
    <t>HR001115C0135</t>
  </si>
  <si>
    <t>FA86501027028</t>
  </si>
  <si>
    <t>UNIVERSITY OF DAYTON</t>
  </si>
  <si>
    <t>University</t>
  </si>
  <si>
    <t>6.2</t>
  </si>
  <si>
    <t>ACT - 6.2</t>
  </si>
  <si>
    <t>MTO</t>
  </si>
  <si>
    <t>OLSSON, ROY H</t>
  </si>
  <si>
    <t>FA865010D17460013</t>
  </si>
  <si>
    <t>BERRIE HILL RESEARCH CORPORATION</t>
  </si>
  <si>
    <t>FA865011C1040</t>
  </si>
  <si>
    <t>GENERAL DYNAMICS ADVANCED INFORMATION SYS</t>
  </si>
  <si>
    <t>FA86501417413</t>
  </si>
  <si>
    <t>UNIVERSITY OF CALIFORNIA, SANTA BARBARA</t>
  </si>
  <si>
    <t>FA86501417414</t>
  </si>
  <si>
    <t>TRUSTEES OF COLUMBIA UNIVERSITY IN THE CITY OF</t>
  </si>
  <si>
    <t>FA865015D17460002</t>
  </si>
  <si>
    <t>MATRIX RESEARCH, INC.</t>
  </si>
  <si>
    <t>HR001112D00010027</t>
  </si>
  <si>
    <t>JOHNS HOPKINS UNIVERSITY APPLIED PHYSICS LABO</t>
  </si>
  <si>
    <t>HR001112D00010049</t>
  </si>
  <si>
    <t>HR00111410003</t>
  </si>
  <si>
    <t>UNIVERSITY OF CENTRAL FLORIDA</t>
  </si>
  <si>
    <t>HR00111410056</t>
  </si>
  <si>
    <t>CARNEGIE MELLON UNIVERSITY</t>
  </si>
  <si>
    <t>HR001114C0001</t>
  </si>
  <si>
    <t>BOEING COMPANY</t>
  </si>
  <si>
    <t>HR001114C0005</t>
  </si>
  <si>
    <t>NORTHROP GRUMMAN SECURITY SYSTEMS, LLC</t>
  </si>
  <si>
    <t>HR001114C0009</t>
  </si>
  <si>
    <t>HR001114C0032</t>
  </si>
  <si>
    <t>ROCKWELL COLLINS, INC.</t>
  </si>
  <si>
    <t>HR001114C0056</t>
  </si>
  <si>
    <t>GEORGIA TECH APPLIED RESEARCH CORPORATION</t>
  </si>
  <si>
    <t>HR001114C0058</t>
  </si>
  <si>
    <t>HR001114C0068</t>
  </si>
  <si>
    <t>NORTHROP GRUMMAN SPACE &amp; MISSION SYSTEMS</t>
  </si>
  <si>
    <t>HC104705D40050261</t>
  </si>
  <si>
    <t>WYLE LABORATORIES, INC.</t>
  </si>
  <si>
    <t>SETA Contractor</t>
  </si>
  <si>
    <t>Defense Technical Information Center</t>
  </si>
  <si>
    <t>SETA</t>
  </si>
  <si>
    <t>USAF/AFMC</t>
  </si>
  <si>
    <t>FA875012D00050002</t>
  </si>
  <si>
    <t>CACI TECHNOLOGIES, INC.</t>
  </si>
  <si>
    <t>AFRL, Information Directorate MR</t>
  </si>
  <si>
    <t>Active Authentication</t>
  </si>
  <si>
    <t>I2O</t>
  </si>
  <si>
    <t>KEROMYTIS, ANGELOS D</t>
  </si>
  <si>
    <t>FA87501320274</t>
  </si>
  <si>
    <t>LOUISIANA TECH UNIVERSITY</t>
  </si>
  <si>
    <t>FA87501320279</t>
  </si>
  <si>
    <t>UNIVERSITY OF MARYLAND</t>
  </si>
  <si>
    <t>FA875015C0099</t>
  </si>
  <si>
    <t>PRAXIS ENGINEERING TECHNOLOGIES, INC.</t>
  </si>
  <si>
    <t>HR001113C0066</t>
  </si>
  <si>
    <t>MOD-2 SYSTEMS, LLC</t>
  </si>
  <si>
    <t>W56KGU14C0004</t>
  </si>
  <si>
    <t>INTERNATIONAL BIOMETRIC GROUP, LLC</t>
  </si>
  <si>
    <t>Intelligence and Information Warfare Directorate</t>
  </si>
  <si>
    <t>N0017814D7914V701</t>
  </si>
  <si>
    <t>SCHAFER CORPORATION</t>
  </si>
  <si>
    <t>SPAWAR Systems Center, Charleston</t>
  </si>
  <si>
    <t>W911SD15C0002</t>
  </si>
  <si>
    <t>United States Military Academy</t>
  </si>
  <si>
    <t>W56KGU14C0010</t>
  </si>
  <si>
    <t>THE MITRE CORPORATION</t>
  </si>
  <si>
    <t>Army Communication Electronics  Command</t>
  </si>
  <si>
    <t>Active Cyber Defense</t>
  </si>
  <si>
    <t>FA872110C0008</t>
  </si>
  <si>
    <t>Air Force Life-Cycle Management Center</t>
  </si>
  <si>
    <t>FA875013C0245</t>
  </si>
  <si>
    <t>RAYTHEON BBN TECHNOLOGIES CORP.</t>
  </si>
  <si>
    <t>FA875013C0246</t>
  </si>
  <si>
    <t>LOCKHEED MARTIN CORPORATION</t>
  </si>
  <si>
    <t>FA875013C0247</t>
  </si>
  <si>
    <t>BAE SYSTEMS INFORMATION AND ELECTRONIC SYST</t>
  </si>
  <si>
    <t>FA875013C0248</t>
  </si>
  <si>
    <t>FA875013C0249</t>
  </si>
  <si>
    <t>LGS INNOVATIONS LLC</t>
  </si>
  <si>
    <t>FA875015C0149</t>
  </si>
  <si>
    <t>ASSURED INFORMATION SECURITY, INC.</t>
  </si>
  <si>
    <t>HR001112C0086</t>
  </si>
  <si>
    <t>LEIDOS, INC.</t>
  </si>
  <si>
    <t>Spin-off corporation</t>
  </si>
  <si>
    <t>ACTUV</t>
  </si>
  <si>
    <t>TTO</t>
  </si>
  <si>
    <t>LITTLEFIELD, SCOTT</t>
  </si>
  <si>
    <t>HR001112D00010023</t>
  </si>
  <si>
    <t>N6523612C3836</t>
  </si>
  <si>
    <t>CHARLES RIVER ANALYTICS, INC.</t>
  </si>
  <si>
    <t>N6523612C3837</t>
  </si>
  <si>
    <t>N6523612D48000015</t>
  </si>
  <si>
    <t>BOOZ ALLEN HAMILTON INC</t>
  </si>
  <si>
    <t>W911NF11C0088</t>
  </si>
  <si>
    <t>U.S. ARMY Research Office</t>
  </si>
  <si>
    <t>ADAMS</t>
  </si>
  <si>
    <t>W911NF11C0200</t>
  </si>
  <si>
    <t>INTERNATIONAL BUSINESS MACHINES CORPORATIO</t>
  </si>
  <si>
    <t>W911NF11C0214</t>
  </si>
  <si>
    <t>RAYTHEON OAKLEY SYSTEMS, INC.</t>
  </si>
  <si>
    <t>W911NF11C0216</t>
  </si>
  <si>
    <t>PALO ALTO RESEARCH CENTER INCORPORATED</t>
  </si>
  <si>
    <t>Electronic Systems Center MIPR</t>
  </si>
  <si>
    <t>FA875013C0158</t>
  </si>
  <si>
    <t>SAMRAKSH COMPANY, THE</t>
  </si>
  <si>
    <t>ADAPT</t>
  </si>
  <si>
    <t>LAWRENCE, CRAIG T</t>
  </si>
  <si>
    <t>HR00111390006</t>
  </si>
  <si>
    <t>SILVER BULLET TECHNOLOGY, LLC</t>
  </si>
  <si>
    <t>D12PC00111</t>
  </si>
  <si>
    <t>SYSTEM PLANNING CORPORATION</t>
  </si>
  <si>
    <t>Dept of Interior/National Business Center</t>
  </si>
  <si>
    <t>N6523613C2805</t>
  </si>
  <si>
    <t>BLUEFIN ROBOTICS CORPORATION</t>
  </si>
  <si>
    <t>N6523613C2806</t>
  </si>
  <si>
    <t>AURORA FLIGHT SCIENCES CORPORATION</t>
  </si>
  <si>
    <t>Adaptable Navigation Systems</t>
  </si>
  <si>
    <t>HAAS JR, FRANKLIN M</t>
  </si>
  <si>
    <t>FA865114C0121</t>
  </si>
  <si>
    <t>CHARLES STARK DRAPER LABORATORY INC, THE</t>
  </si>
  <si>
    <t>AFRL,  Munitions Directorate</t>
  </si>
  <si>
    <t>FA865013C7321</t>
  </si>
  <si>
    <t>FA865013C7322</t>
  </si>
  <si>
    <t>SRI INTERNATIONAL</t>
  </si>
  <si>
    <t>FA865013C7323</t>
  </si>
  <si>
    <t>VESPERIX</t>
  </si>
  <si>
    <t>FA865013C7328</t>
  </si>
  <si>
    <t>ARGON ST, INC.</t>
  </si>
  <si>
    <t>FA865013C7331</t>
  </si>
  <si>
    <t>HR001109C0116</t>
  </si>
  <si>
    <t>AOSENSE, INC.</t>
  </si>
  <si>
    <t>W31P4Q1310003</t>
  </si>
  <si>
    <t>TRUSTEES OF THE UNIVERSITY OF PENNSYLVANIA</t>
  </si>
  <si>
    <t>U.S. Army Aviation and Missile Com</t>
  </si>
  <si>
    <t>6.1</t>
  </si>
  <si>
    <t>ADEPT 6.1</t>
  </si>
  <si>
    <t>BTO</t>
  </si>
  <si>
    <t>WATTENDORF, DANIEL</t>
  </si>
  <si>
    <t>W31P4Q1310011</t>
  </si>
  <si>
    <t>MASSACHUSETTS GENERAL HOSPITAL, THE</t>
  </si>
  <si>
    <t>Medical</t>
  </si>
  <si>
    <t>W31P4Q1410010</t>
  </si>
  <si>
    <t>EMORY UNIVERSITY</t>
  </si>
  <si>
    <t>W31P4Q15C0020</t>
  </si>
  <si>
    <t>W911NF1120056</t>
  </si>
  <si>
    <t>TRUSTEES OF BOSTON UNIVERSITY</t>
  </si>
  <si>
    <t>W911NF1120054</t>
  </si>
  <si>
    <t>MASSACHUSETTS INSTITUTE OF TECHNOLOGY</t>
  </si>
  <si>
    <t>W911NF1120055</t>
  </si>
  <si>
    <t>CALIFORNIA INSTITUTE OF TECHNOLOGY</t>
  </si>
  <si>
    <t>W911NF1310346</t>
  </si>
  <si>
    <t>UNIVERSITY OF MASSACHUSETTS</t>
  </si>
  <si>
    <t>W911NF1310417</t>
  </si>
  <si>
    <t>MODERNA THERAPEUTICS</t>
  </si>
  <si>
    <t>W911NF1320036</t>
  </si>
  <si>
    <t>W911NF14C0001</t>
  </si>
  <si>
    <t>ICHOR MEDICAL SYSTEMS, INC.</t>
  </si>
  <si>
    <t>W911NF1510609</t>
  </si>
  <si>
    <t>GEORGIA TECH RESEARCH CORPORATION</t>
  </si>
  <si>
    <t>HR00111120003</t>
  </si>
  <si>
    <t>HARVARD COLLEGE, PRESIDENT &amp; FELLOWS OF</t>
  </si>
  <si>
    <t>ADEPT 6.2</t>
  </si>
  <si>
    <t>HR00111120006</t>
  </si>
  <si>
    <t>HR00111130001</t>
  </si>
  <si>
    <t>SANOFI PASTEUR VAXDESIGN CORPORATION</t>
  </si>
  <si>
    <t>HR00111220001</t>
  </si>
  <si>
    <t>UNIVERSITY NC AT CHAPEL HL</t>
  </si>
  <si>
    <t>HR00111330003</t>
  </si>
  <si>
    <t>NOVARTIS INSTITUTES FOR BIOMEDICAL RESEARCH,</t>
  </si>
  <si>
    <t>HR00111430001</t>
  </si>
  <si>
    <t>PFIZER INC.</t>
  </si>
  <si>
    <t>HR00111120007</t>
  </si>
  <si>
    <t>UNIVERSITY OF WASHINGTON</t>
  </si>
  <si>
    <t>HR00111230001</t>
  </si>
  <si>
    <t>NOVARTIS VACCINES AND DIAGNOSTICS, INC.</t>
  </si>
  <si>
    <t>HR001112C0007</t>
  </si>
  <si>
    <t>PHILIPS ELECTRONICS NEDERLAND B.V.</t>
  </si>
  <si>
    <t>HR00111420005</t>
  </si>
  <si>
    <t>WHITEHEAD INSTITUTE FOR BIO-MEDICAL RESEARCH</t>
  </si>
  <si>
    <t>HR00111420006</t>
  </si>
  <si>
    <t>CUREVAC GMBH</t>
  </si>
  <si>
    <t>D11PC20051</t>
  </si>
  <si>
    <t>STRATEGIC ANALYSIS, INC.</t>
  </si>
  <si>
    <t>ADEPT</t>
  </si>
  <si>
    <t>D11PC20063</t>
  </si>
  <si>
    <t>D11PC20064</t>
  </si>
  <si>
    <t>FA875012C0266</t>
  </si>
  <si>
    <t>Advanced RF Mapping (RadioMap)</t>
  </si>
  <si>
    <t>EVANS, JOSEPH BURT</t>
  </si>
  <si>
    <t>FA875012C0267</t>
  </si>
  <si>
    <t>FA875013C0014</t>
  </si>
  <si>
    <t>FA875015C0001</t>
  </si>
  <si>
    <t>SHARED SPECTRUM COMPANY</t>
  </si>
  <si>
    <t>FA875015C0142</t>
  </si>
  <si>
    <t>FA875015C0159</t>
  </si>
  <si>
    <t>HR001112D00010026</t>
  </si>
  <si>
    <t>HR001112D00010047</t>
  </si>
  <si>
    <t>W15P7T10DD4170011</t>
  </si>
  <si>
    <t>URS FEDERAL SUPPORT SERVICES, INC.</t>
  </si>
  <si>
    <t>Rapid Response Project Office-3rd Generation</t>
  </si>
  <si>
    <t>HQ003414D00010001</t>
  </si>
  <si>
    <t>INSTITUTE FOR DEFENSE ANALYSES INC</t>
  </si>
  <si>
    <t>Washington Headquarters Services</t>
  </si>
  <si>
    <t>FA870215C0007</t>
  </si>
  <si>
    <t>Advanced Scanning Technology for Imaging Radars (ASTIR)</t>
  </si>
  <si>
    <t>WALLACE, HARRY B</t>
  </si>
  <si>
    <t>FA865015C7539</t>
  </si>
  <si>
    <t>SYSTEMS &amp; TECHNOLOGY RESEARCH LLC</t>
  </si>
  <si>
    <t>FA865015C7541</t>
  </si>
  <si>
    <t>W911QX15C0017</t>
  </si>
  <si>
    <t>TELEDYNE SCIENTIFIC &amp; IMAGING, LLC</t>
  </si>
  <si>
    <t>US ARMY Research Laboratory - Adelphi</t>
  </si>
  <si>
    <t>HR001115C0058</t>
  </si>
  <si>
    <t>HRL LABORATORIES, LLC</t>
  </si>
  <si>
    <t>HR001115C0059</t>
  </si>
  <si>
    <t>HR001115C0061</t>
  </si>
  <si>
    <t>HR001115C0062</t>
  </si>
  <si>
    <t>VADUM, INC.</t>
  </si>
  <si>
    <t>HR001115C0063</t>
  </si>
  <si>
    <t>FIRST RF CORPORATION</t>
  </si>
  <si>
    <t>D12PC00118</t>
  </si>
  <si>
    <t>MANTECH SRS TECHNOLOGIES, INC.</t>
  </si>
  <si>
    <t>HQ003414D00010002</t>
  </si>
  <si>
    <t>W91WAW12C0030</t>
  </si>
  <si>
    <t>RAND CORPORATION</t>
  </si>
  <si>
    <t>Washington Headquater Services</t>
  </si>
  <si>
    <t>AEO Allotment</t>
  </si>
  <si>
    <t>AEO</t>
  </si>
  <si>
    <t>BUSIGO, DAVID JR</t>
  </si>
  <si>
    <t>D11PC20048</t>
  </si>
  <si>
    <t>AEO Management</t>
  </si>
  <si>
    <t>D11PC20049</t>
  </si>
  <si>
    <t>D15PD00023</t>
  </si>
  <si>
    <t>W15QKN12D00420006</t>
  </si>
  <si>
    <t>K2 SOLUTIONS, INC</t>
  </si>
  <si>
    <t>US Army ARDEC</t>
  </si>
  <si>
    <t>FA865010C7044</t>
  </si>
  <si>
    <t>AEO Quarterly Allotment</t>
  </si>
  <si>
    <t>W911NF15C0016</t>
  </si>
  <si>
    <t>WINTEC ARROWMAKER, INC.</t>
  </si>
  <si>
    <t>US Army Night Vision Electronics Sensors Directorate</t>
  </si>
  <si>
    <t>W911NF15C0232</t>
  </si>
  <si>
    <t>SOUTHWEST RESEARCH INSTITUTE</t>
  </si>
  <si>
    <t>Agnostic Compact Demilitarization of Chemical Agents (ACDC)</t>
  </si>
  <si>
    <t>DSO</t>
  </si>
  <si>
    <t>MCQUADE, DAVID T</t>
  </si>
  <si>
    <t>W911NF15C0240</t>
  </si>
  <si>
    <t>FA865014C7459</t>
  </si>
  <si>
    <t>WHITNEY, BRADLEY &amp; BROWN INC.</t>
  </si>
  <si>
    <t>AFRL/RQFE</t>
  </si>
  <si>
    <t>AIR-01 Studies</t>
  </si>
  <si>
    <t>TOUSLEY, BRADFORD C</t>
  </si>
  <si>
    <t>HR001112D00010044</t>
  </si>
  <si>
    <t>HR001112D00010053</t>
  </si>
  <si>
    <t>HR001115C0156</t>
  </si>
  <si>
    <t>ELECTRIC PROPULSION LABORATORY, INC.</t>
  </si>
  <si>
    <t xml:space="preserve">N0017805D4527M803    </t>
  </si>
  <si>
    <t xml:space="preserve">RESEARCH AND ENGINEERING DEVELOPMENT LLC      </t>
  </si>
  <si>
    <t xml:space="preserve">Naval Air Warfare Center - Aircraft Division                                              </t>
  </si>
  <si>
    <t xml:space="preserve">AIR-01 Studies     </t>
  </si>
  <si>
    <t xml:space="preserve">TTO        </t>
  </si>
  <si>
    <t xml:space="preserve">TOUSLEY, BRADFORD C        </t>
  </si>
  <si>
    <t>N6893615C0012</t>
  </si>
  <si>
    <t>UNITED TECHNOLOGIES CORPORATION</t>
  </si>
  <si>
    <t>NAWCWD China Lake</t>
  </si>
  <si>
    <t>FA865012C7274</t>
  </si>
  <si>
    <t>VENTIONS  LLC</t>
  </si>
  <si>
    <t>ALASA - Airborne Launch Assist Space Access</t>
  </si>
  <si>
    <t>BURNSIDE CLAPP, MITCHELL</t>
  </si>
  <si>
    <t>HR001114C0051</t>
  </si>
  <si>
    <t>N6523612D48010005</t>
  </si>
  <si>
    <t>N6523615D48020003</t>
  </si>
  <si>
    <t>HR00111590004</t>
  </si>
  <si>
    <t>SIKORSKY AIRCRAFT CORPORATION</t>
  </si>
  <si>
    <t>ALIAS</t>
  </si>
  <si>
    <t>PATT, DANIEL A</t>
  </si>
  <si>
    <t>HR001115C0026</t>
  </si>
  <si>
    <t>HR001115C0027</t>
  </si>
  <si>
    <t>N6523612D48020016</t>
  </si>
  <si>
    <t>FA87501220020</t>
  </si>
  <si>
    <t>LELAND STANFORD JUNIOR UNIVERSITY, THE</t>
  </si>
  <si>
    <t>APAC</t>
  </si>
  <si>
    <t>FRASER, TIMOTHY J</t>
  </si>
  <si>
    <t>FA87501220101</t>
  </si>
  <si>
    <t>FA87501220106</t>
  </si>
  <si>
    <t>UNIVERSITY OF UTAH, THE</t>
  </si>
  <si>
    <t>FA87501220107</t>
  </si>
  <si>
    <t>FA87501220110</t>
  </si>
  <si>
    <t>FA87501220126</t>
  </si>
  <si>
    <t>IOWA STATE UNIVERSITY</t>
  </si>
  <si>
    <t>FA875012C0096</t>
  </si>
  <si>
    <t>FA87501420039</t>
  </si>
  <si>
    <t>FA87501420053</t>
  </si>
  <si>
    <t>FA875014C0050</t>
  </si>
  <si>
    <t>FIVE DIRECTIONS, INC.</t>
  </si>
  <si>
    <t>W911NF16F0001</t>
  </si>
  <si>
    <t>CENTRA TECHNOLOGY, INC.</t>
  </si>
  <si>
    <t>APO Mgmt</t>
  </si>
  <si>
    <t>APO</t>
  </si>
  <si>
    <t>SMITH, WENDY M</t>
  </si>
  <si>
    <t>ARC</t>
  </si>
  <si>
    <t>EISENBERG, YIFTACH</t>
  </si>
  <si>
    <t>TILGHMAN, PAUL M</t>
  </si>
  <si>
    <t>HR001113C0029</t>
  </si>
  <si>
    <t>HR001113C0030</t>
  </si>
  <si>
    <t>HR001113C0031</t>
  </si>
  <si>
    <t>HR001113C0032</t>
  </si>
  <si>
    <t>MICHIGAN TECHNOLOGICAL UNIVERSITY</t>
  </si>
  <si>
    <t>HR001113C0034</t>
  </si>
  <si>
    <t>D11PC20112</t>
  </si>
  <si>
    <t>FA865010C7069</t>
  </si>
  <si>
    <t>ARES - Aerial Reconfigurable Embedded System</t>
  </si>
  <si>
    <t>BAGAI, ASHISH</t>
  </si>
  <si>
    <t>N6523612D48010014</t>
  </si>
  <si>
    <t>ARGUS-IR</t>
  </si>
  <si>
    <t>PIERCE, BRIAN M</t>
  </si>
  <si>
    <t>ART (Adaptive RF Tech)</t>
  </si>
  <si>
    <t>W31P4Q13C0223</t>
  </si>
  <si>
    <t>HR00111210004</t>
  </si>
  <si>
    <t>HR00111210006</t>
  </si>
  <si>
    <t>HR001112C0040</t>
  </si>
  <si>
    <t>HR001112C0083</t>
  </si>
  <si>
    <t>HR001112C0084</t>
  </si>
  <si>
    <t>HR001112C0087</t>
  </si>
  <si>
    <t>HR001112C0092</t>
  </si>
  <si>
    <t>HR001112C0093</t>
  </si>
  <si>
    <t>COLORADO ENGINEERING INC.</t>
  </si>
  <si>
    <t>HR001112C0094</t>
  </si>
  <si>
    <t>UNIVERSITY OF SOUTHERN CALIFORNIA</t>
  </si>
  <si>
    <t>HR001112C0095</t>
  </si>
  <si>
    <t>HR001112D00010050</t>
  </si>
  <si>
    <t>N000141410523</t>
  </si>
  <si>
    <t>REGENTS OF THE UNIVERSITY OF MICHIGAN</t>
  </si>
  <si>
    <t>Office of Naval Research-MIPR</t>
  </si>
  <si>
    <t>N660011114158</t>
  </si>
  <si>
    <t>REGENTS OF THE UNIVERSITY OF MINNESOTA</t>
  </si>
  <si>
    <t>SPAWAR System Center-Pacific</t>
  </si>
  <si>
    <t>N6600111C4159</t>
  </si>
  <si>
    <t>SCIENCE APPLICATIONS INTERNATIONAL CORPORATI</t>
  </si>
  <si>
    <t>N660011414011</t>
  </si>
  <si>
    <t>NORTHEASTERN  UNIVERSITY</t>
  </si>
  <si>
    <t>FA865014C7402</t>
  </si>
  <si>
    <t>HONEYWELL INTERNATIONAL INC.</t>
  </si>
  <si>
    <t>W15QKN1510001</t>
  </si>
  <si>
    <t>Assured Arctic Awareness - Congressional Add</t>
  </si>
  <si>
    <t>KAMP, JOHN C</t>
  </si>
  <si>
    <t>W15QKN1510002</t>
  </si>
  <si>
    <t>REGENTS OF THE UNIVERSITY OF COLORADO, THE</t>
  </si>
  <si>
    <t>FA865010D52260004</t>
  </si>
  <si>
    <t>UES, INC.</t>
  </si>
  <si>
    <t>AFRL,  Materials and Manufacturing Directorate</t>
  </si>
  <si>
    <t>Atoms to Products (A2P)</t>
  </si>
  <si>
    <t>MAIN, JOHN A</t>
  </si>
  <si>
    <t>FA86501525518</t>
  </si>
  <si>
    <t>NORTHWESTERN  UNIVERSITY</t>
  </si>
  <si>
    <t>FA865015C7542</t>
  </si>
  <si>
    <t>ZYVEX LABS LLC</t>
  </si>
  <si>
    <t>FA865015C7543</t>
  </si>
  <si>
    <t>FA865015C7544</t>
  </si>
  <si>
    <t>FA865015C7545</t>
  </si>
  <si>
    <t>FA865015C7546</t>
  </si>
  <si>
    <t>UNIVERSITY OF NOTRE DAME DU LAC</t>
  </si>
  <si>
    <t>FA865015C7547</t>
  </si>
  <si>
    <t>FA865015C7548</t>
  </si>
  <si>
    <t>FA865015C7549</t>
  </si>
  <si>
    <t>HR001115C0066</t>
  </si>
  <si>
    <t>VOXTEL, INC.</t>
  </si>
  <si>
    <t>W31P4Q09C0607</t>
  </si>
  <si>
    <t>DRS RSTA, INC.</t>
  </si>
  <si>
    <t>AWARE</t>
  </si>
  <si>
    <t>LEWIS, JOHN SOUTH</t>
  </si>
  <si>
    <t xml:space="preserve"> </t>
  </si>
  <si>
    <t>Battlefield Medicine</t>
  </si>
  <si>
    <t>MCQUADE, DAVID TYLER</t>
  </si>
  <si>
    <t>N6600111C4147</t>
  </si>
  <si>
    <t>N6600113C4023</t>
  </si>
  <si>
    <t>N6600113C4025</t>
  </si>
  <si>
    <t>N6600116C4005</t>
  </si>
  <si>
    <t>N6600116C4007</t>
  </si>
  <si>
    <t>Big Mechanism</t>
  </si>
  <si>
    <t>COHEN, PAUL R</t>
  </si>
  <si>
    <t>W56KGU15C0010</t>
  </si>
  <si>
    <t>W911NF12C0001</t>
  </si>
  <si>
    <t>W911NF1410333</t>
  </si>
  <si>
    <t>UNIVERSITY OF CHICAGO, THE</t>
  </si>
  <si>
    <t>W911NF1410364</t>
  </si>
  <si>
    <t>W911NF1410367</t>
  </si>
  <si>
    <t xml:space="preserve">W911NF1410391             </t>
  </si>
  <si>
    <t>FLORIDA INSTITUTE FOR HUMAN AND MACHINE COG</t>
  </si>
  <si>
    <t xml:space="preserve">U.S. ARMY Research Office  </t>
  </si>
  <si>
    <t xml:space="preserve">Big Mechanism  </t>
  </si>
  <si>
    <t xml:space="preserve">COHEN, PAUL R      </t>
  </si>
  <si>
    <t>W911NF1410395</t>
  </si>
  <si>
    <t>UNIVERSITY OF ARIZONA</t>
  </si>
  <si>
    <t>W911NF1410397</t>
  </si>
  <si>
    <t>W911NF1410422</t>
  </si>
  <si>
    <t>W911NF1410436</t>
  </si>
  <si>
    <t>W911NF14C0106</t>
  </si>
  <si>
    <t>CYCORP, INC.</t>
  </si>
  <si>
    <t>W911NF14C0108</t>
  </si>
  <si>
    <t>W911NF14C0109</t>
  </si>
  <si>
    <t>SMART INFORMATION FLOW TECHNOLOGIES, LLC</t>
  </si>
  <si>
    <t>W911NF14C0119</t>
  </si>
  <si>
    <t>HR00111510002</t>
  </si>
  <si>
    <t>TRUSTEES OF DARTMOUTH COLLEGE</t>
  </si>
  <si>
    <t>W911NF1510161</t>
  </si>
  <si>
    <t>DUKE UNIVERSITY</t>
  </si>
  <si>
    <t>Biochronicity</t>
  </si>
  <si>
    <t>GIMLETT, JAMES L</t>
  </si>
  <si>
    <t>D12AP00005</t>
  </si>
  <si>
    <t>UNIVERSITY OF CINCINNATI</t>
  </si>
  <si>
    <t>D12AP00025</t>
  </si>
  <si>
    <t>D15AP00027</t>
  </si>
  <si>
    <t>W911NF1520065</t>
  </si>
  <si>
    <t>BIOLOGICAL ROBUSTNESS IN COMPLEX SETTINGS (BRICS)</t>
  </si>
  <si>
    <t>GALLIVAN, JUSTIN P</t>
  </si>
  <si>
    <t>HR00111520031</t>
  </si>
  <si>
    <t>UNIVERSITY OF CALIFORNIA, IRVINE</t>
  </si>
  <si>
    <t>HR00111520032</t>
  </si>
  <si>
    <t>HR00111520033</t>
  </si>
  <si>
    <t>HR00111520034</t>
  </si>
  <si>
    <t>MICHIGAN STATE UNIVERSITY</t>
  </si>
  <si>
    <t>HR00111520035</t>
  </si>
  <si>
    <t>BAYLOR COLLEGE OF MEDICINE</t>
  </si>
  <si>
    <t>HR001115C0091</t>
  </si>
  <si>
    <t>HR001115C0093</t>
  </si>
  <si>
    <t>HR001115C0094</t>
  </si>
  <si>
    <t>HR001115C0095</t>
  </si>
  <si>
    <t>UNIVERSITY OF TEXAS AT AUSTIN</t>
  </si>
  <si>
    <t>HR001116C0021</t>
  </si>
  <si>
    <t>ECOVATIVE DESIGN LLC</t>
  </si>
  <si>
    <t>BLADE</t>
  </si>
  <si>
    <t>HR001111C0033</t>
  </si>
  <si>
    <t>N0002412D64040273</t>
  </si>
  <si>
    <t>PENNSYLVANIA STATE UNIVERSITY, THE</t>
  </si>
  <si>
    <t>Naval Sea Systems Command-MIPR</t>
  </si>
  <si>
    <t>Blue Wolf</t>
  </si>
  <si>
    <t>N0002412D64040336</t>
  </si>
  <si>
    <t>N0025315C0003</t>
  </si>
  <si>
    <t>Naval Undersea Warfare Center Division - Keyport</t>
  </si>
  <si>
    <t>N0025315C0004</t>
  </si>
  <si>
    <t>N0025315C0009</t>
  </si>
  <si>
    <t>N0025315C0010</t>
  </si>
  <si>
    <t>N0025315C1000</t>
  </si>
  <si>
    <t>APPLIED PHYSICAL SCIENCES CORP.</t>
  </si>
  <si>
    <t>N0025315C1001</t>
  </si>
  <si>
    <t>N6523612D48010013</t>
  </si>
  <si>
    <t>MANTECH SYSTEMS ENGINEERING CORPORATION</t>
  </si>
  <si>
    <t>HR001112C0015</t>
  </si>
  <si>
    <t>BOLT</t>
  </si>
  <si>
    <t>ONYSHKEVYCH, BOYAN ANDRIY</t>
  </si>
  <si>
    <t>FA870215D00010002</t>
  </si>
  <si>
    <t>Brandeis</t>
  </si>
  <si>
    <t>LAUNCHBURY, JOHN</t>
  </si>
  <si>
    <t>FA87501520277</t>
  </si>
  <si>
    <t>FA87501520281</t>
  </si>
  <si>
    <t>FA87501620021</t>
  </si>
  <si>
    <t>FA875016C0006</t>
  </si>
  <si>
    <t>FA875016C0011</t>
  </si>
  <si>
    <t>CYBERNETICA AS</t>
  </si>
  <si>
    <t>FA875016C0022</t>
  </si>
  <si>
    <t>GALOIS, INC.</t>
  </si>
  <si>
    <t>N6600115C4065</t>
  </si>
  <si>
    <t>STEALTH SOFTWARE TECHNOLOGIES, INC.</t>
  </si>
  <si>
    <t>N6600115C4066</t>
  </si>
  <si>
    <t>UNIVERSITY OF CALIFORNIA, BERKELEY</t>
  </si>
  <si>
    <t>N6600115C4067</t>
  </si>
  <si>
    <t>N6600115C4068</t>
  </si>
  <si>
    <t>N6600115C4069</t>
  </si>
  <si>
    <t>PACIFIC SCIENCE &amp; ENGINEERING GROUP INC</t>
  </si>
  <si>
    <t>N6600115C4070</t>
  </si>
  <si>
    <t>N6600115C4071</t>
  </si>
  <si>
    <t>FA870215D00010001</t>
  </si>
  <si>
    <t>BRASS</t>
  </si>
  <si>
    <t>JAGANNATHAN, SURESH</t>
  </si>
  <si>
    <t>FA87501620004</t>
  </si>
  <si>
    <t>WILLIAM MARSH RICE UNIVERSITY</t>
  </si>
  <si>
    <t>FA87501620032</t>
  </si>
  <si>
    <t>FA87501620033</t>
  </si>
  <si>
    <t>FA87501620042</t>
  </si>
  <si>
    <t>FA875016C0007</t>
  </si>
  <si>
    <t>FA875016C0043</t>
  </si>
  <si>
    <t>FA875016C0044</t>
  </si>
  <si>
    <t>FA875016C0045</t>
  </si>
  <si>
    <t>BTO Management</t>
  </si>
  <si>
    <t>LAMP, PHILLIP JASON</t>
  </si>
  <si>
    <t>W911NF1410012</t>
  </si>
  <si>
    <t>CORNELL UNIVERSITY, INC</t>
  </si>
  <si>
    <t>BTO Studies</t>
  </si>
  <si>
    <t>W911NF1410111</t>
  </si>
  <si>
    <t>W911NF1520124</t>
  </si>
  <si>
    <t>COLORADO STATE UNIVERSITY</t>
  </si>
  <si>
    <t>W911NF1510601</t>
  </si>
  <si>
    <t>W911NF1510645</t>
  </si>
  <si>
    <t>HR001115C0146</t>
  </si>
  <si>
    <t>AUTOMEDX, INC.</t>
  </si>
  <si>
    <t>HR00111620007</t>
  </si>
  <si>
    <t>NEW YORK UNIVERSITY 121911077</t>
  </si>
  <si>
    <t>HR001116C0020</t>
  </si>
  <si>
    <t>BIOMATRICA, INC.</t>
  </si>
  <si>
    <t>W911NF14C0056</t>
  </si>
  <si>
    <t>DEFENSE GROUP INC</t>
  </si>
  <si>
    <t>US ARMY RDECOM ACQ CTR</t>
  </si>
  <si>
    <t>N6600110C4056</t>
  </si>
  <si>
    <t>W911NF14C0058</t>
  </si>
  <si>
    <t>US Army Res, Dev and Engr Cmd, Simulation and Trng Ctr</t>
  </si>
  <si>
    <t>HR001110F0004</t>
  </si>
  <si>
    <t>KFORCE GOVERNMENT SOLUTIONS, INC.</t>
  </si>
  <si>
    <t>Budget Analysis Division (BAD)</t>
  </si>
  <si>
    <t>COMP</t>
  </si>
  <si>
    <t>SIMPSON, GREGORY M</t>
  </si>
  <si>
    <t>HR001111F0001</t>
  </si>
  <si>
    <t>ARTEL, INC.</t>
  </si>
  <si>
    <t>BUSINESS SUPPORT TEAM</t>
  </si>
  <si>
    <t>SAWYERS, KAREN M</t>
  </si>
  <si>
    <t>HR001114C0038</t>
  </si>
  <si>
    <t>CREATIVE SOLUTIONS CONSULTING INC</t>
  </si>
  <si>
    <t>CFO AUDIT CORRECTION</t>
  </si>
  <si>
    <t>ROELL, DANIEL L</t>
  </si>
  <si>
    <t>HR001110A00030001</t>
  </si>
  <si>
    <t>CACI INC FEDERAL</t>
  </si>
  <si>
    <t>CMO ADMIN</t>
  </si>
  <si>
    <t>CMO</t>
  </si>
  <si>
    <t>ULREY, SCOTT R</t>
  </si>
  <si>
    <t>HR001110A00040001</t>
  </si>
  <si>
    <t>HR001110A00060001</t>
  </si>
  <si>
    <t>HR001114F0001</t>
  </si>
  <si>
    <t>MCLAUGHLIN RESEARCH CORPORATION</t>
  </si>
  <si>
    <t>HR001115A00050001</t>
  </si>
  <si>
    <t>HR001115A00060001</t>
  </si>
  <si>
    <t>HR001115A00070001</t>
  </si>
  <si>
    <t>SYSTEMS RESEARCH AND APPLICATIONS CORPORATI</t>
  </si>
  <si>
    <t>HR001115C0077</t>
  </si>
  <si>
    <t>HALFAKER AND ASSOCIATES, LLC</t>
  </si>
  <si>
    <t>HR001115F0004</t>
  </si>
  <si>
    <t>HR001116A00010001</t>
  </si>
  <si>
    <t>HR001116A00020001</t>
  </si>
  <si>
    <t>HR001116A00030001</t>
  </si>
  <si>
    <t>YOUR RECRUITING COMPANY, INC.</t>
  </si>
  <si>
    <t>HR001116A00040001</t>
  </si>
  <si>
    <t>GOVERNMENT CONTRACT SOLUTIONS INC</t>
  </si>
  <si>
    <t>CMO-SPS</t>
  </si>
  <si>
    <t>HR001115C0079</t>
  </si>
  <si>
    <t>BREEN, DAVID M</t>
  </si>
  <si>
    <t>FA865014D17420001</t>
  </si>
  <si>
    <t>KEYW CORPORATION, THE</t>
  </si>
  <si>
    <t>CODE</t>
  </si>
  <si>
    <t>LEDE, JEAN-CHARLES M</t>
  </si>
  <si>
    <t>FA865015C7506</t>
  </si>
  <si>
    <t>DANIEL H. WAGNER ASSOCIATES, INCORPORATED</t>
  </si>
  <si>
    <t>FA865015C7507</t>
  </si>
  <si>
    <t>FA865015C7508</t>
  </si>
  <si>
    <t>FA865015C7509</t>
  </si>
  <si>
    <t>FA865015C7510</t>
  </si>
  <si>
    <t>SCIENTIFIC SYSTEMS COMPANY INC.</t>
  </si>
  <si>
    <t>FA865015C7511</t>
  </si>
  <si>
    <t>SOAR TECHNOLOGY, INC.</t>
  </si>
  <si>
    <t>FA865015C7512</t>
  </si>
  <si>
    <t>FA865015C7513</t>
  </si>
  <si>
    <t>BARNSTORM RESEARCH CORPORATION</t>
  </si>
  <si>
    <t>FA865015C7514</t>
  </si>
  <si>
    <t>FA865015C7567</t>
  </si>
  <si>
    <t>ZIVA CORPORATION</t>
  </si>
  <si>
    <t>HR001112D00010052</t>
  </si>
  <si>
    <t>HR00111590002</t>
  </si>
  <si>
    <t>N6523612D48020014</t>
  </si>
  <si>
    <t>CODE BA 6.2</t>
  </si>
  <si>
    <t>Communicating with Computers program.</t>
  </si>
  <si>
    <t>W911NF1510459</t>
  </si>
  <si>
    <t>W911NF1510460</t>
  </si>
  <si>
    <t>W911NF1510461</t>
  </si>
  <si>
    <t>UNIVERSITY OF ILLINOIS</t>
  </si>
  <si>
    <t>W911NF1510462</t>
  </si>
  <si>
    <t xml:space="preserve">W911NF1510542             </t>
  </si>
  <si>
    <t xml:space="preserve">Communicating with Computers program                                </t>
  </si>
  <si>
    <t>W911NF1510543</t>
  </si>
  <si>
    <t>W911NF1510544</t>
  </si>
  <si>
    <t>W911NF15C0238</t>
  </si>
  <si>
    <t>W911NF15C0244</t>
  </si>
  <si>
    <t>W911NF15C0246</t>
  </si>
  <si>
    <t>Communication in Contested Environments</t>
  </si>
  <si>
    <t>PHOEL, WAYNE</t>
  </si>
  <si>
    <t>FA875014C0203</t>
  </si>
  <si>
    <t>FA875014C0211</t>
  </si>
  <si>
    <t>HR00111490007</t>
  </si>
  <si>
    <t>N6523614C2816</t>
  </si>
  <si>
    <t>N6523614C2817</t>
  </si>
  <si>
    <t>N6523614C2819</t>
  </si>
  <si>
    <t>L-3 COMMUNICATIONS CORPORATION</t>
  </si>
  <si>
    <t>N6523614C2821</t>
  </si>
  <si>
    <t>N6523614C2822</t>
  </si>
  <si>
    <t>Communications in Extreme Environments</t>
  </si>
  <si>
    <t>FA875009D00320004</t>
  </si>
  <si>
    <t>ROME RESEARCH CORPORATION</t>
  </si>
  <si>
    <t>FA875011C0189</t>
  </si>
  <si>
    <t>Computational Leverage Against Surveillance Systems</t>
  </si>
  <si>
    <t>FA875014C0099</t>
  </si>
  <si>
    <t>ERIDAN COMMUNICATIONS, INC.</t>
  </si>
  <si>
    <t>FA875014C0123</t>
  </si>
  <si>
    <t>NEXGEN COMMUNICATIONS LLC</t>
  </si>
  <si>
    <t>FA875014C0199</t>
  </si>
  <si>
    <t>W911QX12C0047</t>
  </si>
  <si>
    <t>Communications Electronics Research Dev  Engrng Center</t>
  </si>
  <si>
    <t>W911NF14C0059</t>
  </si>
  <si>
    <t>FA875015C0224</t>
  </si>
  <si>
    <t>WEB SENSING, LLC</t>
  </si>
  <si>
    <t>Congressional Add</t>
  </si>
  <si>
    <t>TANNER, TANYA M W</t>
  </si>
  <si>
    <t>FA875015C0282</t>
  </si>
  <si>
    <t>CYBER INDEPENDENT TESTING LABORATORY LLC</t>
  </si>
  <si>
    <t>FA865015C7565</t>
  </si>
  <si>
    <t>UNIVERSITY OF NEW MEXICO</t>
  </si>
  <si>
    <t>W911NF1510636</t>
  </si>
  <si>
    <t>NEW YORK UNIVERSITY</t>
  </si>
  <si>
    <t>Congressional add</t>
  </si>
  <si>
    <t>FULLER, KRISTEN H</t>
  </si>
  <si>
    <t>HR001115C0117</t>
  </si>
  <si>
    <t>CRCL INC</t>
  </si>
  <si>
    <t>HR00111590013</t>
  </si>
  <si>
    <t>ADAPTEVA, INC.</t>
  </si>
  <si>
    <t>HR001115C0143</t>
  </si>
  <si>
    <t>OTHER LAB INC.</t>
  </si>
  <si>
    <t>HR00111620002</t>
  </si>
  <si>
    <t>HR00111620005</t>
  </si>
  <si>
    <t>HR00111590006</t>
  </si>
  <si>
    <t>EMBODY LLC</t>
  </si>
  <si>
    <t>HR001115C0108</t>
  </si>
  <si>
    <t>AIXXIA LLC</t>
  </si>
  <si>
    <t>N6600115C4051</t>
  </si>
  <si>
    <t>JARIET TECHNOLOGIES, INC.</t>
  </si>
  <si>
    <t>HR001115C0125</t>
  </si>
  <si>
    <t>DEKA INTEGRATED SOLUTIONS CORP.</t>
  </si>
  <si>
    <t>Congressional Add (Prosthetics)</t>
  </si>
  <si>
    <t>FA945309C0305</t>
  </si>
  <si>
    <t>AFRL, Space Electronics Branch</t>
  </si>
  <si>
    <t>Cortical Processor</t>
  </si>
  <si>
    <t>HAMMERSTROM, DANIEL</t>
  </si>
  <si>
    <t>FA945315C0055</t>
  </si>
  <si>
    <t>FA945315C0056</t>
  </si>
  <si>
    <t>FA875015C0123</t>
  </si>
  <si>
    <t>NEUROMORPHIC LLC</t>
  </si>
  <si>
    <t>FA875015C0109</t>
  </si>
  <si>
    <t>FA875015C0178</t>
  </si>
  <si>
    <t>BRAIN CORPORATION</t>
  </si>
  <si>
    <t>N000141512615</t>
  </si>
  <si>
    <t>N000141512731</t>
  </si>
  <si>
    <t>N000141512813</t>
  </si>
  <si>
    <t>N000141512823</t>
  </si>
  <si>
    <t>N6600115C4024</t>
  </si>
  <si>
    <t>APPLIED BRAIN RESEARCH</t>
  </si>
  <si>
    <t>N6600115C4034</t>
  </si>
  <si>
    <t>HR001116C0017</t>
  </si>
  <si>
    <t>CRAFT</t>
  </si>
  <si>
    <t>SALMON, LINTON G</t>
  </si>
  <si>
    <t>FA875010C0237</t>
  </si>
  <si>
    <t>CRASH</t>
  </si>
  <si>
    <t>WAGNER, STUART S</t>
  </si>
  <si>
    <t>FA87501020253</t>
  </si>
  <si>
    <t>FA875010C0242</t>
  </si>
  <si>
    <t>FA865010C7089</t>
  </si>
  <si>
    <t>FA865010C7090</t>
  </si>
  <si>
    <t>FA865011C7191</t>
  </si>
  <si>
    <t>HR001115C0014</t>
  </si>
  <si>
    <t>RESURGO, LLC</t>
  </si>
  <si>
    <t>???</t>
  </si>
  <si>
    <t>FA875012C0166</t>
  </si>
  <si>
    <t>UNIVERSITY OF CALIFORNIA, LOS ANGELES</t>
  </si>
  <si>
    <t>CSFV</t>
  </si>
  <si>
    <t>HSIEH, MICHAEL M</t>
  </si>
  <si>
    <t>FA875012C0171</t>
  </si>
  <si>
    <t>FA875012C0174</t>
  </si>
  <si>
    <t>FA875012C0202</t>
  </si>
  <si>
    <t>KESTREL TECHNOLOGY LLC</t>
  </si>
  <si>
    <t>FA875012C0204</t>
  </si>
  <si>
    <t>FA875012C0225</t>
  </si>
  <si>
    <t>FA875015C0074</t>
  </si>
  <si>
    <t>W911NF1510411</t>
  </si>
  <si>
    <t>FA875015C0085</t>
  </si>
  <si>
    <t>APOGEE RESEARCH, LLC</t>
  </si>
  <si>
    <t>Cyber Fault-tolerant Attack Recovery (CFAR)</t>
  </si>
  <si>
    <t>EVERETT, JOHN O</t>
  </si>
  <si>
    <t>FA875015C0086</t>
  </si>
  <si>
    <t>KUDU DYNAMICS LLC</t>
  </si>
  <si>
    <t>FA875015C0110</t>
  </si>
  <si>
    <t>ADVENTIUM ENTERPRISES, LLC</t>
  </si>
  <si>
    <t>FA875015C0113</t>
  </si>
  <si>
    <t>GRAMMATECH, INC</t>
  </si>
  <si>
    <t>FA875015C0118</t>
  </si>
  <si>
    <t>RECTOR &amp; VISITORS OF THE UNIVERSITY OF VIRGINI</t>
  </si>
  <si>
    <t>FA875015C0124</t>
  </si>
  <si>
    <t>FA875015C0153</t>
  </si>
  <si>
    <t>RED BALLOON SECURITY, INC.</t>
  </si>
  <si>
    <t>H9400304D00020114</t>
  </si>
  <si>
    <t>Defense Microelectronics Activity</t>
  </si>
  <si>
    <t>Cyber Grand Challenge</t>
  </si>
  <si>
    <t>WALKER, MICHAEL T W</t>
  </si>
  <si>
    <t>FA870216C0007</t>
  </si>
  <si>
    <t>FA865015D65800002</t>
  </si>
  <si>
    <t>CUBIC DEFENSE APPLICATIONS, INC.</t>
  </si>
  <si>
    <t>711th Human Performance Wing Human Effectiveness Direc MR</t>
  </si>
  <si>
    <t>FA875015C0029</t>
  </si>
  <si>
    <t>VOIDALPHA, INC.</t>
  </si>
  <si>
    <t>FA875012D00050003</t>
  </si>
  <si>
    <t>FA875014C0110</t>
  </si>
  <si>
    <t>FA875014C0113</t>
  </si>
  <si>
    <t>FORALLX, INC.</t>
  </si>
  <si>
    <t>FA875014C0118</t>
  </si>
  <si>
    <t>FA875014C0188</t>
  </si>
  <si>
    <t>NARF INDUSTRIES LLC</t>
  </si>
  <si>
    <t>FA875014C0189</t>
  </si>
  <si>
    <t>KAPRICA SECURITY, INC</t>
  </si>
  <si>
    <t>FA875014C0197</t>
  </si>
  <si>
    <t>CROMULENCE LLC</t>
  </si>
  <si>
    <t>FA875015C0164</t>
  </si>
  <si>
    <t>RAYTHEON APPLIED SIGNAL TECHNOLOGY, INC.</t>
  </si>
  <si>
    <t>HR001115C0121</t>
  </si>
  <si>
    <t>SWITCH COMMUNICATIONS GROUP L.L.C.</t>
  </si>
  <si>
    <t>W911QX12C0044</t>
  </si>
  <si>
    <t>POTOMAC FUSION, INC.</t>
  </si>
  <si>
    <t>FA875014C0121</t>
  </si>
  <si>
    <t>LEVIATHAN SECURITY GROUP, INC.</t>
  </si>
  <si>
    <t>Cyber Insider Thrt</t>
  </si>
  <si>
    <t>POUND, FRANK B</t>
  </si>
  <si>
    <t>DAC Study</t>
  </si>
  <si>
    <t>W31P4Q09A00230056</t>
  </si>
  <si>
    <t>AVIATION &amp; MISSILE SOLUTIONS, LLC</t>
  </si>
  <si>
    <t>FA460006D00030085</t>
  </si>
  <si>
    <t>ALION SCIENCE AND TECHNOLOGY CORPORATION</t>
  </si>
  <si>
    <t>ADVANCED MATERIALS, MANFACTURING</t>
  </si>
  <si>
    <t>DAHI - 6.2</t>
  </si>
  <si>
    <t>GREEN, DANIEL S</t>
  </si>
  <si>
    <t>FA86501317316</t>
  </si>
  <si>
    <t>UNIVERSITY OF CALIFORNIA, SAN DIEGO</t>
  </si>
  <si>
    <t>FA865013C7312</t>
  </si>
  <si>
    <t>FA865013C7313</t>
  </si>
  <si>
    <t>FA865013C7314</t>
  </si>
  <si>
    <t>FA865013C7315</t>
  </si>
  <si>
    <t>FA865013C7324</t>
  </si>
  <si>
    <t>FA865014C4016</t>
  </si>
  <si>
    <t>SELECTTECH SERVICES CORPORATION</t>
  </si>
  <si>
    <t>W911QX13C0050</t>
  </si>
  <si>
    <t>W911QX13C0085</t>
  </si>
  <si>
    <t>HR00111220002</t>
  </si>
  <si>
    <t>HR00111220007</t>
  </si>
  <si>
    <t>HR001112C0006</t>
  </si>
  <si>
    <t>AURRION, LLC</t>
  </si>
  <si>
    <t>N0001413C0167</t>
  </si>
  <si>
    <t>N0001413C0231</t>
  </si>
  <si>
    <t>W911NF1310076</t>
  </si>
  <si>
    <t>NORTH CAROLINA STATE UNIVERSITY</t>
  </si>
  <si>
    <t>FA865008D14650011</t>
  </si>
  <si>
    <t>MACAULAY-BROWN, INC</t>
  </si>
  <si>
    <t>DAHI - 6.3</t>
  </si>
  <si>
    <t>DEFT</t>
  </si>
  <si>
    <t>FA87501220342</t>
  </si>
  <si>
    <t>FA87501220347</t>
  </si>
  <si>
    <t>TRUSTEES OF COLUMBIA UNIVERSITY IN THE CITY OF AFRL, Information Directorate MR</t>
  </si>
  <si>
    <t>FA87501220348</t>
  </si>
  <si>
    <t>FLORIDA INSTITUTE FOR HUMAN AND MACHINE COGAFRL, Information Directorate MR</t>
  </si>
  <si>
    <t>FA875012C0103</t>
  </si>
  <si>
    <t>FA87501320005</t>
  </si>
  <si>
    <t>FA87501320008</t>
  </si>
  <si>
    <t>FA87501320015</t>
  </si>
  <si>
    <t>FA87501320017</t>
  </si>
  <si>
    <t>JOHNS HOPKINS UNIVERSITY, THE</t>
  </si>
  <si>
    <t>FA87501320019</t>
  </si>
  <si>
    <t>FA87501320020</t>
  </si>
  <si>
    <t>FA87501320026</t>
  </si>
  <si>
    <t>FA87501320033</t>
  </si>
  <si>
    <t>OREGON STATE UNIVERSITY</t>
  </si>
  <si>
    <t>FA87501320039</t>
  </si>
  <si>
    <t>UNIVERSITY OF WISCONSIN SYSTEM</t>
  </si>
  <si>
    <t>FA87501320040</t>
  </si>
  <si>
    <t>FA87501320041</t>
  </si>
  <si>
    <t>RESEARCH FOUNDATION OF THE CITY UNIVERSITY O</t>
  </si>
  <si>
    <t>FA87501320045</t>
  </si>
  <si>
    <t>FA875013C0008</t>
  </si>
  <si>
    <t>HR001112C0014</t>
  </si>
  <si>
    <t>HR001113C0023</t>
  </si>
  <si>
    <t>Dialysis-Like Therapeutics</t>
  </si>
  <si>
    <t>HEPBURN, MATTHEW JERRAD</t>
  </si>
  <si>
    <t>HR001113C0025</t>
  </si>
  <si>
    <t>HR00111520057</t>
  </si>
  <si>
    <t>HR001116C0022</t>
  </si>
  <si>
    <t>HR001116C0023</t>
  </si>
  <si>
    <t>REGENTS OF THE UNIVERSITY OF CALIFORNIA, THE</t>
  </si>
  <si>
    <t>N660011114180</t>
  </si>
  <si>
    <t>N6600111C4188</t>
  </si>
  <si>
    <t>AETHLON MEDICAL INC</t>
  </si>
  <si>
    <t>Start-Up</t>
  </si>
  <si>
    <t>N6600112C4199</t>
  </si>
  <si>
    <t>CYTOSORBENTS, INC.</t>
  </si>
  <si>
    <t>DIRO DSSG</t>
  </si>
  <si>
    <t>PARROTT, ANN M</t>
  </si>
  <si>
    <t>HR001111D00010004</t>
  </si>
  <si>
    <t>BASIC OVERNIGHT QUARTERS, LLC</t>
  </si>
  <si>
    <t>DIRO SUPPORT - HOUSING SERVICE CHIEFS</t>
  </si>
  <si>
    <t>D11PC20047</t>
  </si>
  <si>
    <t>ADVANCED RESOURCE TECHNOLOGIES, INC.</t>
  </si>
  <si>
    <t>DIRO SUPPORT - IT-03</t>
  </si>
  <si>
    <t>MSO</t>
  </si>
  <si>
    <t>PREISSER, JASON R</t>
  </si>
  <si>
    <t>DIRO Support - IT-04</t>
  </si>
  <si>
    <t>DIRO SUPPORT - MBT-01</t>
  </si>
  <si>
    <t>HR001113C0071</t>
  </si>
  <si>
    <t>Disarmer - 6.2</t>
  </si>
  <si>
    <t>CONWAY, JOSHUA A</t>
  </si>
  <si>
    <t>N0002412D64040145</t>
  </si>
  <si>
    <t>Disarmer - 6.3</t>
  </si>
  <si>
    <t>HR001112D00010012</t>
  </si>
  <si>
    <t>Distributed Agile Submarine Hunting (DASH)</t>
  </si>
  <si>
    <t>SULLIVAN JR, SHELBY F</t>
  </si>
  <si>
    <t>HR001112D00010046</t>
  </si>
  <si>
    <t>N0002410D63180048</t>
  </si>
  <si>
    <t>N0001404D05760017</t>
  </si>
  <si>
    <t>MARINE ACOUSTICS, INC.</t>
  </si>
  <si>
    <t>N6600114C4030</t>
  </si>
  <si>
    <t>N6600114C4031</t>
  </si>
  <si>
    <t>FA862612D21200007</t>
  </si>
  <si>
    <t>MODERN TECHNOLOGY SOLUTIONS, INC.</t>
  </si>
  <si>
    <t>AFLCMC-XZ</t>
  </si>
  <si>
    <t>Distributed Battle Management</t>
  </si>
  <si>
    <t>FA875014C0172</t>
  </si>
  <si>
    <t>FA875014C0173</t>
  </si>
  <si>
    <t>FA875014C0174</t>
  </si>
  <si>
    <t>VENCORE LABS, INC.</t>
  </si>
  <si>
    <t>FA875014C0175</t>
  </si>
  <si>
    <t>FA875014C0176</t>
  </si>
  <si>
    <t>FA875014C0177</t>
  </si>
  <si>
    <t>HR001112D00010036</t>
  </si>
  <si>
    <t>HR001115C0055</t>
  </si>
  <si>
    <t>DODOS - 6.1</t>
  </si>
  <si>
    <t>LUTWAK, ROBERT I</t>
  </si>
  <si>
    <t>HR001115C0057</t>
  </si>
  <si>
    <t>HR00111520014</t>
  </si>
  <si>
    <t>DODOS - 6.2</t>
  </si>
  <si>
    <t>HR001115C0054</t>
  </si>
  <si>
    <t>UNIVERSITY OF CALIFORNIA, DAVIS</t>
  </si>
  <si>
    <t>HR001115C0056</t>
  </si>
  <si>
    <t>N660011514050</t>
  </si>
  <si>
    <t>N660011514052</t>
  </si>
  <si>
    <t>N660011514072</t>
  </si>
  <si>
    <t>YALE UNIVERSITY</t>
  </si>
  <si>
    <t>N660011514076</t>
  </si>
  <si>
    <t>N6523610D38120259</t>
  </si>
  <si>
    <t>CHUGACH WORLD SERVICES, INC.</t>
  </si>
  <si>
    <t>DRC - Robotics Challenge</t>
  </si>
  <si>
    <t>ORLOWSKI, CHRISTOPHER THOMAS</t>
  </si>
  <si>
    <t>N6523612D48000016</t>
  </si>
  <si>
    <t>W911NF1510078</t>
  </si>
  <si>
    <t>DSO STUDIES</t>
  </si>
  <si>
    <t>W911NF1510252</t>
  </si>
  <si>
    <t>HR00111520040</t>
  </si>
  <si>
    <t>TRUSTEES OF PRINCETON UNIVERSITY, THE</t>
  </si>
  <si>
    <t>HR001115C0047</t>
  </si>
  <si>
    <t>NIITEK, INC</t>
  </si>
  <si>
    <t>HR001116C0004</t>
  </si>
  <si>
    <t>BEN FRY LLC</t>
  </si>
  <si>
    <t>W911NF15C0030</t>
  </si>
  <si>
    <t>DE TECHNOLOGIES, INC.</t>
  </si>
  <si>
    <t>W31P4Q1510003</t>
  </si>
  <si>
    <t>INOVIO PHARMACEUTICALS, INC.</t>
  </si>
  <si>
    <t>Ebola - Congressional Add</t>
  </si>
  <si>
    <t>HR001114A00010003</t>
  </si>
  <si>
    <t>Edge-Directed Cyber Tech (EdgeCT)</t>
  </si>
  <si>
    <t>HR00111520047</t>
  </si>
  <si>
    <t>HR001115C0096</t>
  </si>
  <si>
    <t>HR001115C0097</t>
  </si>
  <si>
    <t>HR001115C0098</t>
  </si>
  <si>
    <t>APPLIED COMMUNICATION SCIENCES</t>
  </si>
  <si>
    <t>HR001115C0120</t>
  </si>
  <si>
    <t>VANDERBILT UNIVERSITY, THE</t>
  </si>
  <si>
    <t>HR001116C0019</t>
  </si>
  <si>
    <t>N6600115C4045</t>
  </si>
  <si>
    <t>N6600115C4046</t>
  </si>
  <si>
    <t>FA865016C7604</t>
  </si>
  <si>
    <t>ELASTx</t>
  </si>
  <si>
    <t>PALMER, WILLIAM D</t>
  </si>
  <si>
    <t>ELECTRX</t>
  </si>
  <si>
    <t>WEBER, DOUGLAS J</t>
  </si>
  <si>
    <t>HR00111520005</t>
  </si>
  <si>
    <t>HR00111520006</t>
  </si>
  <si>
    <t>HR00111520007</t>
  </si>
  <si>
    <t>WASHINGTON UNIVERSITY , THE</t>
  </si>
  <si>
    <t>HR00111520009</t>
  </si>
  <si>
    <t>HR00111520016</t>
  </si>
  <si>
    <t>FEINSTEIN INSTITUTE FOR MEDICAL RESEARCH, THE</t>
  </si>
  <si>
    <t>HR00111520017</t>
  </si>
  <si>
    <t>UNIVERSITY OF TEXAS AT DALLAS</t>
  </si>
  <si>
    <t>HR00111520030</t>
  </si>
  <si>
    <t>UNIVERSITY OF FLORIDA</t>
  </si>
  <si>
    <t>HR00111520054</t>
  </si>
  <si>
    <t>HR001115C0083</t>
  </si>
  <si>
    <t>WRIGHT STATE APPLIED RESEARCH CORPORATION</t>
  </si>
  <si>
    <t>HR001115C0154</t>
  </si>
  <si>
    <t>CIRCUIT THERAPEUTICS, INC.</t>
  </si>
  <si>
    <t>HR001115C0155</t>
  </si>
  <si>
    <t>D11PC20113</t>
  </si>
  <si>
    <t>D11PC20124</t>
  </si>
  <si>
    <t>INFORMATION SYSTEMS WORLDWIDE CORPORATIO</t>
  </si>
  <si>
    <t>N660011424056</t>
  </si>
  <si>
    <t>PURDUE UNIVERSITY</t>
  </si>
  <si>
    <t>N660011524057</t>
  </si>
  <si>
    <t>N660011524059</t>
  </si>
  <si>
    <t>N6600115C4018</t>
  </si>
  <si>
    <t>FA95501610054</t>
  </si>
  <si>
    <t>Air Force Office of Scientific Research MIPR</t>
  </si>
  <si>
    <t>Enabling Quantification of Uncertainty in Phys.Sys.(EQUiPS)</t>
  </si>
  <si>
    <t>FAHROO, FARIBA NMN</t>
  </si>
  <si>
    <t>W911NF1520116</t>
  </si>
  <si>
    <t>W911NF1520121</t>
  </si>
  <si>
    <t>W911NF1520122</t>
  </si>
  <si>
    <t>BROWN UNIVERSITY IN PROVIDENCE IN STATE OF RI</t>
  </si>
  <si>
    <t>N660011524053</t>
  </si>
  <si>
    <t>N660011524055</t>
  </si>
  <si>
    <t>Endurance</t>
  </si>
  <si>
    <t>MANGANO, JOSEPH A</t>
  </si>
  <si>
    <t>N0017314C6003</t>
  </si>
  <si>
    <t>TEKLA RESEARCH, INC.</t>
  </si>
  <si>
    <t>U.S. Naval Research Laboratory</t>
  </si>
  <si>
    <t>W9113M15C0013</t>
  </si>
  <si>
    <t>DIGITAL FUSION SOLUTIONS, INC.</t>
  </si>
  <si>
    <t>U.S. Army Space and Missile Defense Comm MIPR</t>
  </si>
  <si>
    <t>Endurance - 6.3</t>
  </si>
  <si>
    <t>FA945115D00440001</t>
  </si>
  <si>
    <t>BALL AEROSPACE &amp; TECHNOLOGIES CORP.</t>
  </si>
  <si>
    <t>AFRL, Directed Energy Directorate MR</t>
  </si>
  <si>
    <t>FA865011D54000007</t>
  </si>
  <si>
    <t>FA865014D17520001</t>
  </si>
  <si>
    <t>AFRLRYW</t>
  </si>
  <si>
    <t>HR001114C0017</t>
  </si>
  <si>
    <t>N0001412C0158</t>
  </si>
  <si>
    <t>ENGAGE</t>
  </si>
  <si>
    <t>SHEN, WADE</t>
  </si>
  <si>
    <t>HR001114C0108</t>
  </si>
  <si>
    <t>MV INNOVATIVE TECHNOLOGIES, LLC</t>
  </si>
  <si>
    <t>EXCALIBUR - 6.3</t>
  </si>
  <si>
    <t>HR001115C0075</t>
  </si>
  <si>
    <t>W31P4Q1210008</t>
  </si>
  <si>
    <t>THE RESEARCH FOUNDATION OF STATE UNIVERSITY</t>
  </si>
  <si>
    <t>EXTENDED SOLIDS</t>
  </si>
  <si>
    <t>PASCHKEWITZ, JOHN S</t>
  </si>
  <si>
    <t>W31P4Q1310005</t>
  </si>
  <si>
    <t>CARNEGIE INSTITUTION OF WASHINGTON</t>
  </si>
  <si>
    <t>W31P4Q13C0023</t>
  </si>
  <si>
    <t>W911NF15C0046</t>
  </si>
  <si>
    <t>HR001114D00010001</t>
  </si>
  <si>
    <t>MAYO CLINIC</t>
  </si>
  <si>
    <t>Fast and Big Mixed-Signal Designs (FAB)</t>
  </si>
  <si>
    <t>N000141512758</t>
  </si>
  <si>
    <t>N000141512760</t>
  </si>
  <si>
    <t>N000141612039</t>
  </si>
  <si>
    <t>N000141612087</t>
  </si>
  <si>
    <t>HR00111520020</t>
  </si>
  <si>
    <t>Fast Lightweight Autonomy (FLA)</t>
  </si>
  <si>
    <t>MICIRE, MARK J</t>
  </si>
  <si>
    <t>HR001115C0110</t>
  </si>
  <si>
    <t>HR001115C0111</t>
  </si>
  <si>
    <t>FLASH</t>
  </si>
  <si>
    <t>N660011424051</t>
  </si>
  <si>
    <t>FOLDED NON-NATURAL POLYMERS WITH BIOLOGICAL FUNCTION FOLDFx</t>
  </si>
  <si>
    <t>N660011424052</t>
  </si>
  <si>
    <t>SCRIPPS RESEARCH INSTITUTE, THE</t>
  </si>
  <si>
    <t>N660011424053</t>
  </si>
  <si>
    <t>N660011424054</t>
  </si>
  <si>
    <t>ARIZONA STATE UNIVERSITY</t>
  </si>
  <si>
    <t>N660011424055</t>
  </si>
  <si>
    <t>N660011424057</t>
  </si>
  <si>
    <t>N660011424058</t>
  </si>
  <si>
    <t>N6600114C4059</t>
  </si>
  <si>
    <t>N660011524023</t>
  </si>
  <si>
    <t>GRAPHS (GRAPH-THEORETIC RESEARCH IN ALGORITHM PERFORMANCE</t>
  </si>
  <si>
    <t>GHANADAN, REZA</t>
  </si>
  <si>
    <t>FA95501210406</t>
  </si>
  <si>
    <t>TEMPLE UNIVERSITY-OF THE COMMONWEALTH SYST</t>
  </si>
  <si>
    <t>FA95501210411</t>
  </si>
  <si>
    <t>FA95501210416</t>
  </si>
  <si>
    <t>FA95501210423</t>
  </si>
  <si>
    <t>W911NF1410384</t>
  </si>
  <si>
    <t>W911NF1410508</t>
  </si>
  <si>
    <t>N660011414061</t>
  </si>
  <si>
    <t>N660011414063</t>
  </si>
  <si>
    <t>N660011414065</t>
  </si>
  <si>
    <t>INTERNATIONAL COMPUTER SCIENCE INSTITUTE</t>
  </si>
  <si>
    <t>N660011514064</t>
  </si>
  <si>
    <t>N660011524026</t>
  </si>
  <si>
    <t>N660011524047</t>
  </si>
  <si>
    <t>N660011524048</t>
  </si>
  <si>
    <t>N660011524058</t>
  </si>
  <si>
    <t>GEORGETOWN UNIVERSITY (THE)</t>
  </si>
  <si>
    <t>N6600115C4020</t>
  </si>
  <si>
    <t>Gremlins</t>
  </si>
  <si>
    <t>W15P7T13DCT040012</t>
  </si>
  <si>
    <t>SIGNATURE RESEARCH, INC</t>
  </si>
  <si>
    <t>GXV Technologies</t>
  </si>
  <si>
    <t>HR001115C0107</t>
  </si>
  <si>
    <t>QINETIQ, INC.</t>
  </si>
  <si>
    <t>HR001115C0131</t>
  </si>
  <si>
    <t>N6523612D48030006</t>
  </si>
  <si>
    <t>W56HZV15C0129</t>
  </si>
  <si>
    <t>W4GH TANK-AUTOMOTIVE RDEC</t>
  </si>
  <si>
    <t>1,253,691.00</t>
  </si>
  <si>
    <t>W56HZV16C0026</t>
  </si>
  <si>
    <t>FA87501220247</t>
  </si>
  <si>
    <t>HACMS</t>
  </si>
  <si>
    <t>FA87501220291</t>
  </si>
  <si>
    <t>FA87501220293</t>
  </si>
  <si>
    <t>FA87501290179</t>
  </si>
  <si>
    <t>FA875012C0257</t>
  </si>
  <si>
    <t>KESTREL INSTITUTE</t>
  </si>
  <si>
    <t>FA875012C0261</t>
  </si>
  <si>
    <t>FA875012C0281</t>
  </si>
  <si>
    <t>FA875012C0284</t>
  </si>
  <si>
    <t>FA87501320241</t>
  </si>
  <si>
    <t>FA87501320242</t>
  </si>
  <si>
    <t>FA875013C0240</t>
  </si>
  <si>
    <t>Hallmark</t>
  </si>
  <si>
    <t>GUNN, LARRY D</t>
  </si>
  <si>
    <t>FA875013C0117</t>
  </si>
  <si>
    <t>FA875013C0236</t>
  </si>
  <si>
    <t>CUBRC, INC.</t>
  </si>
  <si>
    <t>FA875014C0011</t>
  </si>
  <si>
    <t>FA875015C0094</t>
  </si>
  <si>
    <t>FA875015C0136</t>
  </si>
  <si>
    <t>FA945312C0145</t>
  </si>
  <si>
    <t>INTELLIGENT SOFTWARE SOLUTIONS, INC.</t>
  </si>
  <si>
    <t>AFRL, Space Vehicles Directorate MR</t>
  </si>
  <si>
    <t>FA945313C0273</t>
  </si>
  <si>
    <t>THE DESIGN KNOWLEDGE COMPANY</t>
  </si>
  <si>
    <t>FA945313C0303</t>
  </si>
  <si>
    <t>FA945314D03120001</t>
  </si>
  <si>
    <t>A-TECH CORPORATION</t>
  </si>
  <si>
    <t>HR001112D00010040</t>
  </si>
  <si>
    <t>N6523612D48020015</t>
  </si>
  <si>
    <t>FA255011C8001</t>
  </si>
  <si>
    <t>USFALCON, INC.</t>
  </si>
  <si>
    <t>USA-FWCD</t>
  </si>
  <si>
    <t>HAVOC - 6.2</t>
  </si>
  <si>
    <t>HR001112D00010051</t>
  </si>
  <si>
    <t>HAWC</t>
  </si>
  <si>
    <t>GUSTAFSON, MARK D</t>
  </si>
  <si>
    <t>HR001114C0029</t>
  </si>
  <si>
    <t>N6523612D48020011</t>
  </si>
  <si>
    <t>HELLADS</t>
  </si>
  <si>
    <t>SHAVER, DAVID C</t>
  </si>
  <si>
    <t>FA945111C0303</t>
  </si>
  <si>
    <t>MZA ASSOCIATES CORPORATION</t>
  </si>
  <si>
    <t>FA945112C0159</t>
  </si>
  <si>
    <t>FA945112C0233</t>
  </si>
  <si>
    <t>OPTICAL SCIENCE COMPANY , THE</t>
  </si>
  <si>
    <t>HR001111C0014</t>
  </si>
  <si>
    <t>GENERAL ATOMICS AERONAUTICAL SYSTEMS, INC.</t>
  </si>
  <si>
    <t>HR001111C0105</t>
  </si>
  <si>
    <t>HR00111510003</t>
  </si>
  <si>
    <t>HERMES</t>
  </si>
  <si>
    <t>HR00111520011</t>
  </si>
  <si>
    <t>HR00111520019</t>
  </si>
  <si>
    <t>VIRGINIA POLYTECHNIC INSTITUTE &amp; STATE UNIVERS</t>
  </si>
  <si>
    <t>HR001115C0046</t>
  </si>
  <si>
    <t>HR001115C0051</t>
  </si>
  <si>
    <t>HR00111620001</t>
  </si>
  <si>
    <t>HR001114C0054</t>
  </si>
  <si>
    <t>GOODRICH CORPORATION</t>
  </si>
  <si>
    <t>HyDem</t>
  </si>
  <si>
    <t>WARREN, CHRISTOPHER L</t>
  </si>
  <si>
    <t>N0002412D64040389</t>
  </si>
  <si>
    <t>N6523612D48000010</t>
  </si>
  <si>
    <t>HR001112D00010038</t>
  </si>
  <si>
    <t>Hydra</t>
  </si>
  <si>
    <t>HR001116C0008</t>
  </si>
  <si>
    <t>N0001414C0221</t>
  </si>
  <si>
    <t>WEIDLINGER ASSOCIATES, INC.</t>
  </si>
  <si>
    <t>N6600114C4008</t>
  </si>
  <si>
    <t>N6600114C4019</t>
  </si>
  <si>
    <t>N6600114C4020</t>
  </si>
  <si>
    <t>OCEANEERING INTERNATIONAL, INC.</t>
  </si>
  <si>
    <t>N6600114C4021</t>
  </si>
  <si>
    <t>N6600114C4022</t>
  </si>
  <si>
    <t>N6600114C4023</t>
  </si>
  <si>
    <t>N6600114C4024</t>
  </si>
  <si>
    <t>QINETIQ NORTH AMERICA, INC.</t>
  </si>
  <si>
    <t>N6600114C4025</t>
  </si>
  <si>
    <t>HYDROID, INC.</t>
  </si>
  <si>
    <t>N6600116C4004</t>
  </si>
  <si>
    <t>N6523612D48000007</t>
  </si>
  <si>
    <t>N6523615D48000002</t>
  </si>
  <si>
    <t>W56KGU14C0017</t>
  </si>
  <si>
    <t>SOTERA DEFENSE SOLUTIONS, INC.</t>
  </si>
  <si>
    <t>I2O Mgmt CYS-01</t>
  </si>
  <si>
    <t>FA875015C0147</t>
  </si>
  <si>
    <t>I2O Mgmt IT-03</t>
  </si>
  <si>
    <t>W911NF1310004</t>
  </si>
  <si>
    <t>HR00111290002</t>
  </si>
  <si>
    <t>INTEL</t>
  </si>
  <si>
    <t>N6600111C4006</t>
  </si>
  <si>
    <t>FA875015C0170</t>
  </si>
  <si>
    <t>STAR LAB CORP.</t>
  </si>
  <si>
    <t>I2O Mgmt SEN-03</t>
  </si>
  <si>
    <t>FA875015C0219</t>
  </si>
  <si>
    <t>FA875014C0027</t>
  </si>
  <si>
    <t>INVINCEA LABS, LLC</t>
  </si>
  <si>
    <t>ICAS</t>
  </si>
  <si>
    <t>FA875014C0028</t>
  </si>
  <si>
    <t>FA875014C0029</t>
  </si>
  <si>
    <t>DIGITAL OPERATIVES</t>
  </si>
  <si>
    <t>ICECool</t>
  </si>
  <si>
    <t>PLAKS, KENNETH</t>
  </si>
  <si>
    <t>FA865014C7464</t>
  </si>
  <si>
    <t>BOEING</t>
  </si>
  <si>
    <t>FA865014C7465</t>
  </si>
  <si>
    <t>FA865014C7466</t>
  </si>
  <si>
    <t>FA865014C7467</t>
  </si>
  <si>
    <t>FA865014C7469</t>
  </si>
  <si>
    <t>FA865014C7470</t>
  </si>
  <si>
    <t>HR00111320008</t>
  </si>
  <si>
    <t>HR00111320010</t>
  </si>
  <si>
    <t>HR00111320011</t>
  </si>
  <si>
    <t>HR00111320012</t>
  </si>
  <si>
    <t>HR001113C0035</t>
  </si>
  <si>
    <t>HR00111410002</t>
  </si>
  <si>
    <t>W911NF1410574</t>
  </si>
  <si>
    <t>In Vivo Nanoplatforms</t>
  </si>
  <si>
    <t>W911NF1510177</t>
  </si>
  <si>
    <t>W911NF1510255</t>
  </si>
  <si>
    <t>HR00111320003</t>
  </si>
  <si>
    <t>HR00111320017</t>
  </si>
  <si>
    <t>HR00111320018</t>
  </si>
  <si>
    <t>HR00111520050</t>
  </si>
  <si>
    <t>Insight</t>
  </si>
  <si>
    <t>JAMESON, STEPHEN M</t>
  </si>
  <si>
    <t>FA875015C0041</t>
  </si>
  <si>
    <t>GENERAL DYNAMICS INFORMATION TECHNOLOGY, I</t>
  </si>
  <si>
    <t>FA865009D15130005</t>
  </si>
  <si>
    <t>JACOBS TECHNOLOGY INC.</t>
  </si>
  <si>
    <t>FA865010D17510001</t>
  </si>
  <si>
    <t>FA865011C7112</t>
  </si>
  <si>
    <t>FA865013C1543</t>
  </si>
  <si>
    <t>FA865013C1627</t>
  </si>
  <si>
    <t>FA865015C1853</t>
  </si>
  <si>
    <t>ETEGENT TECHNOLOGIES, LTD.</t>
  </si>
  <si>
    <t>FA865016C1951</t>
  </si>
  <si>
    <t>FA865016C7606</t>
  </si>
  <si>
    <t>PA CONSULTING GROUP INC.</t>
  </si>
  <si>
    <t>N0001412C0133</t>
  </si>
  <si>
    <t>W15P7T14DA211KY03</t>
  </si>
  <si>
    <t>HR001113C0075</t>
  </si>
  <si>
    <t>HR001115C0067</t>
  </si>
  <si>
    <t>W91QUZ09A0003SC14</t>
  </si>
  <si>
    <t>CARAHSOFT TECHNOLOGY CORPORATION</t>
  </si>
  <si>
    <t>The National Air and Space Intelligence Center</t>
  </si>
  <si>
    <t>N0001414C0387</t>
  </si>
  <si>
    <t>InSPIRE</t>
  </si>
  <si>
    <t>MILLARD, LINDSAY DEMOORE</t>
  </si>
  <si>
    <t>W31P4Q15C0003</t>
  </si>
  <si>
    <t>D14PC00011</t>
  </si>
  <si>
    <t>Integrated Sensor is Structure (ISIS)</t>
  </si>
  <si>
    <t>LATT, KHINE</t>
  </si>
  <si>
    <t>W911QX15C0055</t>
  </si>
  <si>
    <t>ENIG ASSOCIATES, INC.</t>
  </si>
  <si>
    <t>Intense and Compact Neutron Sources (ICONS)</t>
  </si>
  <si>
    <t>TANG, VINCENT</t>
  </si>
  <si>
    <t>HR00111520012</t>
  </si>
  <si>
    <t>HR00111520013</t>
  </si>
  <si>
    <t>HR001115C0069</t>
  </si>
  <si>
    <t>ADELPHI TECHNOLOGY INC</t>
  </si>
  <si>
    <t>HR001115C0071</t>
  </si>
  <si>
    <t>HR001115C0072</t>
  </si>
  <si>
    <t>STARFIRE INDUSTRIES LLC</t>
  </si>
  <si>
    <t>HR001115C0129</t>
  </si>
  <si>
    <t>IRIS</t>
  </si>
  <si>
    <t>BERNSTEIN, KERRY</t>
  </si>
  <si>
    <t>HR001115F0005</t>
  </si>
  <si>
    <t>KGS COMP Support</t>
  </si>
  <si>
    <t>W31P4Q1410005</t>
  </si>
  <si>
    <t>Living Foundries</t>
  </si>
  <si>
    <t>PALLOTTA, BARRY S</t>
  </si>
  <si>
    <t>HR00111310001</t>
  </si>
  <si>
    <t>BROAD INSTITUTE, INC., THE</t>
  </si>
  <si>
    <t>HR001114C0074</t>
  </si>
  <si>
    <t>TWIST BIOSCIENCE CORPORATION</t>
  </si>
  <si>
    <t>HR001114C0075</t>
  </si>
  <si>
    <t>HR001115C0031</t>
  </si>
  <si>
    <t>Living Foundries: 1000 Molecules</t>
  </si>
  <si>
    <t>HR00111530001</t>
  </si>
  <si>
    <t>AMYRIS, INC.</t>
  </si>
  <si>
    <t>HR001115C0084</t>
  </si>
  <si>
    <t>HR00111590014</t>
  </si>
  <si>
    <t>ZYMERGEN INC.</t>
  </si>
  <si>
    <t>HR001115P0006</t>
  </si>
  <si>
    <t>W911NF1310041</t>
  </si>
  <si>
    <t>Local Control of Materials Synthesis (LoCo)</t>
  </si>
  <si>
    <t>W911NF1410605</t>
  </si>
  <si>
    <t>W911NF1510068</t>
  </si>
  <si>
    <t>W911NF1510108</t>
  </si>
  <si>
    <t>W911NF1510183</t>
  </si>
  <si>
    <t>HR00111420003</t>
  </si>
  <si>
    <t>N629091512063</t>
  </si>
  <si>
    <t>IMPERIAL COLLEGE OF SCIENCE TECHNOLOGY &amp; ME</t>
  </si>
  <si>
    <t>Office of Naval Research-Global (ONRG)</t>
  </si>
  <si>
    <t>LORELEI</t>
  </si>
  <si>
    <t>HR001111C0145</t>
  </si>
  <si>
    <t>HR00111520022</t>
  </si>
  <si>
    <t>HR00111520023</t>
  </si>
  <si>
    <t>HR00111520024</t>
  </si>
  <si>
    <t>HR00111520025</t>
  </si>
  <si>
    <t>HR00111520026</t>
  </si>
  <si>
    <t>UNIVERSITY OF TEXAS AT EL PASO</t>
  </si>
  <si>
    <t>HR00111520027</t>
  </si>
  <si>
    <t>HR00111520028</t>
  </si>
  <si>
    <t>HR00111520029</t>
  </si>
  <si>
    <t>HR00111520036</t>
  </si>
  <si>
    <t>HR00111520041</t>
  </si>
  <si>
    <t>HR00111520043</t>
  </si>
  <si>
    <t>HR001115C0112</t>
  </si>
  <si>
    <t>NEXT CENTURY CORPORATION</t>
  </si>
  <si>
    <t>HR001115C0113</t>
  </si>
  <si>
    <t>HR001115C0114</t>
  </si>
  <si>
    <t>HR001115C0115</t>
  </si>
  <si>
    <t>HR001115C0116</t>
  </si>
  <si>
    <t>APPEN BUTLER HILL INC.</t>
  </si>
  <si>
    <t>HR001115C0123</t>
  </si>
  <si>
    <t>HR00111520002</t>
  </si>
  <si>
    <t>LUSTER</t>
  </si>
  <si>
    <t>HR001115C0006</t>
  </si>
  <si>
    <t>SENSOR ELECTRONIC TECHNOLOGY, INC.</t>
  </si>
  <si>
    <t>HR001115C0007</t>
  </si>
  <si>
    <t>SCIENCE AND ENGINEERING SERVICES, LLC</t>
  </si>
  <si>
    <t>HR001115C0023</t>
  </si>
  <si>
    <t>HR001115C0025</t>
  </si>
  <si>
    <t>N000141512736</t>
  </si>
  <si>
    <t>HR00111590008</t>
  </si>
  <si>
    <t>MAD-FIRES</t>
  </si>
  <si>
    <t>DUNN, JEROME H</t>
  </si>
  <si>
    <t>HR001115C0078</t>
  </si>
  <si>
    <t>HR001115C0081</t>
  </si>
  <si>
    <t>N6523612D48000012</t>
  </si>
  <si>
    <t>W911NF1620020</t>
  </si>
  <si>
    <t>MAKE-IT</t>
  </si>
  <si>
    <t>HR00111520045</t>
  </si>
  <si>
    <t>Management FOR OFFICE</t>
  </si>
  <si>
    <t>Management for Office</t>
  </si>
  <si>
    <t>Manufacturable Gradient Index Optics</t>
  </si>
  <si>
    <t>MAHER, MICHAEL</t>
  </si>
  <si>
    <t>FA865012C7225</t>
  </si>
  <si>
    <t>FA865012C7226</t>
  </si>
  <si>
    <t>FA865012D13440004</t>
  </si>
  <si>
    <t>FA86501417408</t>
  </si>
  <si>
    <t>HR001110C0111</t>
  </si>
  <si>
    <t>UNIVERSITY OF ROCHESTER</t>
  </si>
  <si>
    <t>HR001113C0101</t>
  </si>
  <si>
    <t>SURMET, CORP.</t>
  </si>
  <si>
    <t>W909MY14C0013</t>
  </si>
  <si>
    <t>ROCHESTER PRECISION OPTICS, LLC</t>
  </si>
  <si>
    <t>W909MY14C0032</t>
  </si>
  <si>
    <t>FIVEFOCAL LLC</t>
  </si>
  <si>
    <t>HR001115C0001</t>
  </si>
  <si>
    <t>SOUTHERN RESEARCH INSTITUTE</t>
  </si>
  <si>
    <t>Materials Development for Platforms (MDP)</t>
  </si>
  <si>
    <t>HR001115C0032</t>
  </si>
  <si>
    <t>HR001115C0033</t>
  </si>
  <si>
    <t>HR001115C0034</t>
  </si>
  <si>
    <t>MATERIALS RESEARCH &amp; DESIGN INC</t>
  </si>
  <si>
    <t>HR001115C0035</t>
  </si>
  <si>
    <t>HR001115C0053</t>
  </si>
  <si>
    <t>HR001116C0003</t>
  </si>
  <si>
    <t>IQM RESEARCH INSTITUTE</t>
  </si>
  <si>
    <t>N000141512942</t>
  </si>
  <si>
    <t>UNIVERSITY OF TEXAS AT ARLINGTON</t>
  </si>
  <si>
    <t>Materials Development Platform (MDP)</t>
  </si>
  <si>
    <t>W911NF1510616</t>
  </si>
  <si>
    <t>Materials for Transduction  (MATRIX)</t>
  </si>
  <si>
    <t>W911NF1610011</t>
  </si>
  <si>
    <t>W911NF1620010</t>
  </si>
  <si>
    <t>W911NF16C0006</t>
  </si>
  <si>
    <t>W911NF16C0007</t>
  </si>
  <si>
    <t>HR00111520037</t>
  </si>
  <si>
    <t>HR00111520038</t>
  </si>
  <si>
    <t>UNIVERSITY OF ARKANSAS SYSTEM - 191429745</t>
  </si>
  <si>
    <t>HR00111520039</t>
  </si>
  <si>
    <t>HR001116C0011</t>
  </si>
  <si>
    <t>W911NF1320029</t>
  </si>
  <si>
    <t>MC-FPA</t>
  </si>
  <si>
    <t>W911NF14C0004</t>
  </si>
  <si>
    <t>W911NF1410341</t>
  </si>
  <si>
    <t>W15P7T10DD4130025</t>
  </si>
  <si>
    <t>HR001116F0001</t>
  </si>
  <si>
    <t>IDEAL INNOVATIONS INCORPORATED</t>
  </si>
  <si>
    <t>MEDIFOR</t>
  </si>
  <si>
    <t>DOERMANN, DAVID S</t>
  </si>
  <si>
    <t>Memex</t>
  </si>
  <si>
    <t>FA87501420226</t>
  </si>
  <si>
    <t>FA87501420236</t>
  </si>
  <si>
    <t>FA87501420240</t>
  </si>
  <si>
    <t>FA87501420244</t>
  </si>
  <si>
    <t>FA87501420249</t>
  </si>
  <si>
    <t>HYPERION GRAY, LLC</t>
  </si>
  <si>
    <t>FA875014C0225</t>
  </si>
  <si>
    <t>GIANT OAK INC</t>
  </si>
  <si>
    <t>FA875014C0231</t>
  </si>
  <si>
    <t>IST RESEARCH, LLC</t>
  </si>
  <si>
    <t>FA875014C0237</t>
  </si>
  <si>
    <t>FA875014C0240</t>
  </si>
  <si>
    <t>FA875014C0256</t>
  </si>
  <si>
    <t>FA875014C0260</t>
  </si>
  <si>
    <t>COMPUTABLE INSIGHTS LLC</t>
  </si>
  <si>
    <t>FA875014C0264</t>
  </si>
  <si>
    <t>FA875014C0266</t>
  </si>
  <si>
    <t>QADIUM, INC.</t>
  </si>
  <si>
    <t>FA875014C0275</t>
  </si>
  <si>
    <t>CANADIAN COMMERCIAL CORPORATION</t>
  </si>
  <si>
    <t>W911QX12C0059</t>
  </si>
  <si>
    <t>L-3 DATA TACTICS CORPORATION</t>
  </si>
  <si>
    <t>W911NF1220036</t>
  </si>
  <si>
    <t>Microphysiological  Systems</t>
  </si>
  <si>
    <t>W911NF1220039</t>
  </si>
  <si>
    <t>MicroPNT - 6.2</t>
  </si>
  <si>
    <t>FA94531610025</t>
  </si>
  <si>
    <t>W31P4Q1210001</t>
  </si>
  <si>
    <t>W31P4Q1210003</t>
  </si>
  <si>
    <t>W31P4Q1210004</t>
  </si>
  <si>
    <t>W911NF1510378</t>
  </si>
  <si>
    <t>HR001114C0115</t>
  </si>
  <si>
    <t>W911NF1510643</t>
  </si>
  <si>
    <t>N660011414026</t>
  </si>
  <si>
    <t>N660011414062</t>
  </si>
  <si>
    <t>N660011514074</t>
  </si>
  <si>
    <t>FA86501617600</t>
  </si>
  <si>
    <t>FA86501617673</t>
  </si>
  <si>
    <t>W31P4Q1110002</t>
  </si>
  <si>
    <t>MicroPNT - 6.3</t>
  </si>
  <si>
    <t>W31P4Q13C0057</t>
  </si>
  <si>
    <t>MICROSEMI FREQUENCY AND TIME CORPORATION</t>
  </si>
  <si>
    <t>W31P4Q13C0092</t>
  </si>
  <si>
    <t>N6600111C4176</t>
  </si>
  <si>
    <t>FA865013C7325</t>
  </si>
  <si>
    <t>FA95501410371</t>
  </si>
  <si>
    <t>Microscale Plasma Devices</t>
  </si>
  <si>
    <t>PURDY, DANIEL S</t>
  </si>
  <si>
    <t>FA865012C7208</t>
  </si>
  <si>
    <t>W911NF1210001</t>
  </si>
  <si>
    <t>HR001112C0001</t>
  </si>
  <si>
    <t>HR00111410057</t>
  </si>
  <si>
    <t>N000141110932</t>
  </si>
  <si>
    <t>N000141310591</t>
  </si>
  <si>
    <t>N000141410850</t>
  </si>
  <si>
    <t>FA865010C7041</t>
  </si>
  <si>
    <t>Military Imaging and Surveillance Technology</t>
  </si>
  <si>
    <t>FA865013C7371</t>
  </si>
  <si>
    <t>FA87501420242</t>
  </si>
  <si>
    <t>Mining and Understanding Software Enclaves (MUSE)</t>
  </si>
  <si>
    <t>FA87501420263</t>
  </si>
  <si>
    <t>FA87501420270</t>
  </si>
  <si>
    <t>FA875014C0241</t>
  </si>
  <si>
    <t>FA87501520009</t>
  </si>
  <si>
    <t>FA87501520033</t>
  </si>
  <si>
    <t>TRUSTEES OF TUFTS COLLEGE INC</t>
  </si>
  <si>
    <t>FA875015C0007</t>
  </si>
  <si>
    <t>FA875015C0010</t>
  </si>
  <si>
    <t>FA875015C0242</t>
  </si>
  <si>
    <t>FA875014C0213</t>
  </si>
  <si>
    <t>Mobile Hotspots</t>
  </si>
  <si>
    <t>W31P4Q05A00310036</t>
  </si>
  <si>
    <t>HR001114C0047</t>
  </si>
  <si>
    <t>HR001114C0061</t>
  </si>
  <si>
    <t>W31P4Q07A00040003</t>
  </si>
  <si>
    <t>AERODYNE, INC.</t>
  </si>
  <si>
    <t>Unmanned Aerial Vehicle Systems Project Ofc</t>
  </si>
  <si>
    <t>W58RGZ13C0108</t>
  </si>
  <si>
    <t>AAI CORPORATION</t>
  </si>
  <si>
    <t>FA865011C7180</t>
  </si>
  <si>
    <t>TRIQUINT SEMICONDUCTOR TEXAS LP</t>
  </si>
  <si>
    <t>MPC</t>
  </si>
  <si>
    <t>FA865011C7185</t>
  </si>
  <si>
    <t>MAXENTRIC TECHNOLOGIES, LLC</t>
  </si>
  <si>
    <t>FA87501120256</t>
  </si>
  <si>
    <t>MResClouds</t>
  </si>
  <si>
    <t>FA875011C0249</t>
  </si>
  <si>
    <t>FA875011C0254</t>
  </si>
  <si>
    <t>TELCORDIA TECHNOLOGIES, INC.</t>
  </si>
  <si>
    <t>FA875011C0265</t>
  </si>
  <si>
    <t>FA865011C7189</t>
  </si>
  <si>
    <t>FA865011C7190</t>
  </si>
  <si>
    <t>FA865011C7192</t>
  </si>
  <si>
    <t>FA865013C7343</t>
  </si>
  <si>
    <t>BOSTON FUSION CORP.</t>
  </si>
  <si>
    <t>FA865013D15470003</t>
  </si>
  <si>
    <t>HR001114A00010004</t>
  </si>
  <si>
    <t>N660011124206</t>
  </si>
  <si>
    <t>N660011224014</t>
  </si>
  <si>
    <t>MSO Support - AIR-01</t>
  </si>
  <si>
    <t>ESHENBRENNER, BRIAN W</t>
  </si>
  <si>
    <t>HR001112C0024</t>
  </si>
  <si>
    <t>SYSTEM HIGH CORPORATION</t>
  </si>
  <si>
    <t>MSO Support - CCC-02</t>
  </si>
  <si>
    <t>HR001114C0008</t>
  </si>
  <si>
    <t>HR001116P0001</t>
  </si>
  <si>
    <t>SOCIETY OF PHOTO-OPTICAL INSTRUMENTATION EN</t>
  </si>
  <si>
    <t>HQ003411D00030001</t>
  </si>
  <si>
    <t>DIGITAL MANAGEMENT, INC.</t>
  </si>
  <si>
    <t>HR001114C0048</t>
  </si>
  <si>
    <t>KONIAG INFORMATION SECURITY SERVICES LLC</t>
  </si>
  <si>
    <t>MSO Support - IT-02</t>
  </si>
  <si>
    <t>W911NF12C0037</t>
  </si>
  <si>
    <t>GENERAL DYNAMICS C4 SYSTEMS, INC.</t>
  </si>
  <si>
    <t>HR001115F0002</t>
  </si>
  <si>
    <t>AGILE DEFENSE, INC.</t>
  </si>
  <si>
    <t>MSO Support - IT-03</t>
  </si>
  <si>
    <t>HR001114C0092</t>
  </si>
  <si>
    <t>GOLD'S GYM INTERNATIONAL, INC.</t>
  </si>
  <si>
    <t>MSO Support - MH-01</t>
  </si>
  <si>
    <t>HR001114C0093</t>
  </si>
  <si>
    <t>SPORT &amp; HEALTH CLUBS, L.C.</t>
  </si>
  <si>
    <t>N0018911A0055ZD01</t>
  </si>
  <si>
    <t>THE HON COMPANY</t>
  </si>
  <si>
    <t>N0018911A0118ZD01</t>
  </si>
  <si>
    <t>NATIONAL BUSINESS FURNITURE, LLC</t>
  </si>
  <si>
    <t>HR001112F0004</t>
  </si>
  <si>
    <t>RICOH AMERICAS CORPORATION</t>
  </si>
  <si>
    <t>MSO Support - MT-15</t>
  </si>
  <si>
    <t>HR001115P0005</t>
  </si>
  <si>
    <t>PENTON MEDIA, INC.</t>
  </si>
  <si>
    <t>MSO Support - SPC-01</t>
  </si>
  <si>
    <t>HR001115F0001</t>
  </si>
  <si>
    <t>MSO Support - TT-13</t>
  </si>
  <si>
    <t>HR001113P0002</t>
  </si>
  <si>
    <t>NEUVILLE MOTORS, INC.</t>
  </si>
  <si>
    <t>MTO Management</t>
  </si>
  <si>
    <t>MTO Mgmt - ELT-01</t>
  </si>
  <si>
    <t>W911NF1310366</t>
  </si>
  <si>
    <t>HR001111C0100</t>
  </si>
  <si>
    <t>HR00111510009</t>
  </si>
  <si>
    <t>HR00111510011</t>
  </si>
  <si>
    <t>D14PC20112</t>
  </si>
  <si>
    <t>D14PD00420</t>
  </si>
  <si>
    <t>MTO Mgmt - IT-02</t>
  </si>
  <si>
    <t>FA94531510053</t>
  </si>
  <si>
    <t>UNIVERSITY OF SOUTH FLORIDA</t>
  </si>
  <si>
    <t>MTO Studies - ELT-01</t>
  </si>
  <si>
    <t>W911NF14C0007</t>
  </si>
  <si>
    <t>W911NF15C0220</t>
  </si>
  <si>
    <t>HR00111610002</t>
  </si>
  <si>
    <t>HR001116C0005</t>
  </si>
  <si>
    <t>HR001116C0033</t>
  </si>
  <si>
    <t>ALTAMIRA TECHNOLOGIES CORPORATION</t>
  </si>
  <si>
    <t>N6600115C4029</t>
  </si>
  <si>
    <t>FA86501517526</t>
  </si>
  <si>
    <t>FA865015C7569</t>
  </si>
  <si>
    <t>GEORGE MASON UNIVERSITY</t>
  </si>
  <si>
    <t>FA875015C0125</t>
  </si>
  <si>
    <t>MTO Studies - ES-01</t>
  </si>
  <si>
    <t>W911NF1510234</t>
  </si>
  <si>
    <t>W911NF15C0019</t>
  </si>
  <si>
    <t>DOMINION MICROPROBES, INC.</t>
  </si>
  <si>
    <t>HR00111510010</t>
  </si>
  <si>
    <t>FA86501617601</t>
  </si>
  <si>
    <t>MTO Studies - MT-15</t>
  </si>
  <si>
    <t>HQ003414D00010003</t>
  </si>
  <si>
    <t>FA865011D10040002</t>
  </si>
  <si>
    <t>MTO Studies ADI</t>
  </si>
  <si>
    <t>Multi Optical Sensing</t>
  </si>
  <si>
    <t>FA865012D13770002</t>
  </si>
  <si>
    <t>FA865013C7336</t>
  </si>
  <si>
    <t>FA865014C7427</t>
  </si>
  <si>
    <t>FA865014C7428</t>
  </si>
  <si>
    <t>HR001113C0045</t>
  </si>
  <si>
    <t>PRINCETON LIGHTWAVE INC.</t>
  </si>
  <si>
    <t>HR001113C0046</t>
  </si>
  <si>
    <t>LOCKHEED MARTIN COHERENT TECHNOLOGIES, INC.</t>
  </si>
  <si>
    <t>HR001113C0047</t>
  </si>
  <si>
    <t>HR001113C0048</t>
  </si>
  <si>
    <t>W31P4Q05A00310037</t>
  </si>
  <si>
    <t>Multifunction RF</t>
  </si>
  <si>
    <t>W31P4Q05A00310038</t>
  </si>
  <si>
    <t>HR001111C0139</t>
  </si>
  <si>
    <t>HR001114C0109</t>
  </si>
  <si>
    <t>HR001116C0010</t>
  </si>
  <si>
    <t>H9225409D00011291</t>
  </si>
  <si>
    <t>Special Operations Forces Support Activity</t>
  </si>
  <si>
    <t>HR00111590003</t>
  </si>
  <si>
    <t>ISIS DEFENSE CORP.</t>
  </si>
  <si>
    <t>Network Defense</t>
  </si>
  <si>
    <t>ROBERTS, JENNIFER M</t>
  </si>
  <si>
    <t>W15P7T14CA602</t>
  </si>
  <si>
    <t>W56KGU14C0012</t>
  </si>
  <si>
    <t>W911NF15C0050</t>
  </si>
  <si>
    <t>CAERUS ANALYTICS, LLC</t>
  </si>
  <si>
    <t>W911NF1420013</t>
  </si>
  <si>
    <t>NeuroFAST</t>
  </si>
  <si>
    <t>SANCHEZ, JUSTIN C</t>
  </si>
  <si>
    <t>W911NF1520056</t>
  </si>
  <si>
    <t>Nexus7</t>
  </si>
  <si>
    <t>FA865011C6160</t>
  </si>
  <si>
    <t>NITRIDE ELECTRONIC NEXT GENERATION TECHNOLOGY(NEXT)</t>
  </si>
  <si>
    <t>HR001109C0126</t>
  </si>
  <si>
    <t>HR00111520052</t>
  </si>
  <si>
    <t>N-ZERO - 6.1</t>
  </si>
  <si>
    <t>HR001115C0142</t>
  </si>
  <si>
    <t>HR001115C0145</t>
  </si>
  <si>
    <t>N-ZERO - 6.2</t>
  </si>
  <si>
    <t>HR00111520048</t>
  </si>
  <si>
    <t>HR00111520049</t>
  </si>
  <si>
    <t>HR001115C0134</t>
  </si>
  <si>
    <t>HR001115C0137</t>
  </si>
  <si>
    <t>HR001115C01381</t>
  </si>
  <si>
    <t>HR001115C0139</t>
  </si>
  <si>
    <t>HR001115C0140</t>
  </si>
  <si>
    <t>HR001115C0141</t>
  </si>
  <si>
    <t>HR00111620004</t>
  </si>
  <si>
    <t>W911NF1320027</t>
  </si>
  <si>
    <t>UNIVERSITY OF DELAWARE</t>
  </si>
  <si>
    <t>US ARMY Research Laboratory - Aberdeen Proving Ground</t>
  </si>
  <si>
    <t>Open Manufacturing</t>
  </si>
  <si>
    <t>HR001112C0035</t>
  </si>
  <si>
    <t>HR001112C0036</t>
  </si>
  <si>
    <t>GRID LOGIC</t>
  </si>
  <si>
    <t>HR001112C0037</t>
  </si>
  <si>
    <t>HR001112C0039</t>
  </si>
  <si>
    <t>HR001113C0008</t>
  </si>
  <si>
    <t>HR00111510007</t>
  </si>
  <si>
    <t>HR00111510008</t>
  </si>
  <si>
    <t>HR001115C0029</t>
  </si>
  <si>
    <t>HR001114F0002</t>
  </si>
  <si>
    <t>ERNST &amp; YOUNG LLP</t>
  </si>
  <si>
    <t>Operational Accounting Support</t>
  </si>
  <si>
    <t>FA875015C0167</t>
  </si>
  <si>
    <t>EXOANALYTIC SOLUTIONS, INC.</t>
  </si>
  <si>
    <t>OrbitOutlook</t>
  </si>
  <si>
    <t>HR001112D00010020</t>
  </si>
  <si>
    <t>HR001115C0088</t>
  </si>
  <si>
    <t>PACIFIC DEFENSE SOLUTIONS LLC</t>
  </si>
  <si>
    <t>W911NF1520027</t>
  </si>
  <si>
    <t>UNIST</t>
  </si>
  <si>
    <t>PATHOGEN PREDATORS</t>
  </si>
  <si>
    <t>W911NF1520028</t>
  </si>
  <si>
    <t>UNIVERSITY OF NOTTINGHAM</t>
  </si>
  <si>
    <t>W911NF1520036</t>
  </si>
  <si>
    <t>RUTGERS, THE STATE UNIVERSITY OF NEW JERSEY</t>
  </si>
  <si>
    <t>W911QY13D01000055</t>
  </si>
  <si>
    <t>PAR GOVERNMENT SYSTEMS CORPORATION</t>
  </si>
  <si>
    <t>NATICK CONTRACTING DIVISION (NCD)</t>
  </si>
  <si>
    <t>PCAS - Persistent Close Air Support</t>
  </si>
  <si>
    <t>HR001112D00010045</t>
  </si>
  <si>
    <t>FA86501337338</t>
  </si>
  <si>
    <t>INTEL FEDERAL LLC</t>
  </si>
  <si>
    <t>PERFECT</t>
  </si>
  <si>
    <t>CROSS, JOSEPH K</t>
  </si>
  <si>
    <t>HR00111220016</t>
  </si>
  <si>
    <t>HR00111220019</t>
  </si>
  <si>
    <t>HR00111220020</t>
  </si>
  <si>
    <t>HR001112C0123</t>
  </si>
  <si>
    <t>RESERVOIR LABS INC</t>
  </si>
  <si>
    <t>HR00111320001</t>
  </si>
  <si>
    <t>HR00111320006</t>
  </si>
  <si>
    <t>HR00111320007</t>
  </si>
  <si>
    <t>HR00111330001</t>
  </si>
  <si>
    <t>NVIDIA CORPORATION</t>
  </si>
  <si>
    <t>HR001113C0005</t>
  </si>
  <si>
    <t>HR001113C0022</t>
  </si>
  <si>
    <t>HR001115C0092</t>
  </si>
  <si>
    <t>HR00111290009</t>
  </si>
  <si>
    <t>MACDONALD, DETTWILER AND ASSOCI</t>
  </si>
  <si>
    <t>Phoenix</t>
  </si>
  <si>
    <t>ROESLER JR, GORDON M</t>
  </si>
  <si>
    <t>HR001114C0023</t>
  </si>
  <si>
    <t>NOVAWURKS, INC.</t>
  </si>
  <si>
    <t>D13PC00240</t>
  </si>
  <si>
    <t>SPACE SYSTEMS/LORAL, INC.</t>
  </si>
  <si>
    <t>N0017313C6002</t>
  </si>
  <si>
    <t>MDA INFORMATION SYSTEMS, INC.</t>
  </si>
  <si>
    <t>N6523612D48010011</t>
  </si>
  <si>
    <t>PITON</t>
  </si>
  <si>
    <t>W31P4Q09C0539</t>
  </si>
  <si>
    <t>PIXNET(Pixel Network for Dynamic Visualization)</t>
  </si>
  <si>
    <t>W911NF1310412</t>
  </si>
  <si>
    <t>W911NF1010391</t>
  </si>
  <si>
    <t>HR001113C0068</t>
  </si>
  <si>
    <t>SENSORS UNLIMITED INC</t>
  </si>
  <si>
    <t>HR001113C0069</t>
  </si>
  <si>
    <t xml:space="preserve">W9113M09D00010053  </t>
  </si>
  <si>
    <t xml:space="preserve">JOHNS HOPKINS UNIVERSITY APPLIED PHYSICS LABO  </t>
  </si>
  <si>
    <t xml:space="preserve">U.S. Army Space and Missile Defense Comm MIPR                                 </t>
  </si>
  <si>
    <t xml:space="preserve">PIXNET(Pixel Network for Dynamic Visualization)                                                         </t>
  </si>
  <si>
    <t xml:space="preserve">MTO  </t>
  </si>
  <si>
    <t xml:space="preserve">LEWIS, JOHN SOUTH                                                 </t>
  </si>
  <si>
    <t>FA875012D00050004</t>
  </si>
  <si>
    <t>Plan X</t>
  </si>
  <si>
    <t>FA875013C0035</t>
  </si>
  <si>
    <t>FA875013C0128</t>
  </si>
  <si>
    <t>FA875013C0130</t>
  </si>
  <si>
    <t>RAYTHEON SI GOVERNMENT SOLUTIONS</t>
  </si>
  <si>
    <t>FA875013C0131</t>
  </si>
  <si>
    <t>INTIFIC, INC</t>
  </si>
  <si>
    <t>FA875013C0196</t>
  </si>
  <si>
    <t>APTIMA, INC.</t>
  </si>
  <si>
    <t>FA875013C0197</t>
  </si>
  <si>
    <t>FA875013C0198</t>
  </si>
  <si>
    <t>FA875013C0199</t>
  </si>
  <si>
    <t>FA875013C0201</t>
  </si>
  <si>
    <t>FA875013C0202</t>
  </si>
  <si>
    <t>FA875013C0203</t>
  </si>
  <si>
    <t>FA865011C7170</t>
  </si>
  <si>
    <t>HR001113C0094</t>
  </si>
  <si>
    <t>HDTRA111C0049</t>
  </si>
  <si>
    <t>RAYTHEON CYBER SOLUTIONS, INC.</t>
  </si>
  <si>
    <t>Threat Reduction Agency</t>
  </si>
  <si>
    <t>HDTRA111D00140002</t>
  </si>
  <si>
    <t>PREMIER TECHNOLOGY, INC.</t>
  </si>
  <si>
    <t>HDTRA112C0033</t>
  </si>
  <si>
    <t>KYRUS TECH, INC.</t>
  </si>
  <si>
    <t>FA87501420004</t>
  </si>
  <si>
    <t>PPAML</t>
  </si>
  <si>
    <t>FA87501420006</t>
  </si>
  <si>
    <t>FA87501420007</t>
  </si>
  <si>
    <t>TRUSTEES OF INDIANA UNIVERSITY</t>
  </si>
  <si>
    <t>FA87501420009</t>
  </si>
  <si>
    <t>FA87501420010</t>
  </si>
  <si>
    <t>REGENTS OF THE UNIVERSITY OF CALIFORNIA AT RIV</t>
  </si>
  <si>
    <t>FA87501420117</t>
  </si>
  <si>
    <t>FA87501420217</t>
  </si>
  <si>
    <t>LOGICBLOX INC</t>
  </si>
  <si>
    <t>FA875014C0001</t>
  </si>
  <si>
    <t>A-YZ CORPORATION</t>
  </si>
  <si>
    <t>FA875014C0002</t>
  </si>
  <si>
    <t>FA875014C0003</t>
  </si>
  <si>
    <t>FA875014C0005</t>
  </si>
  <si>
    <t>FA875014C0008</t>
  </si>
  <si>
    <t>FA865014D24140001</t>
  </si>
  <si>
    <t>INNOVATIVE SCIENTIFIC SOLUTIONS, INC</t>
  </si>
  <si>
    <t>AFRL,  Propulsion Directorate</t>
  </si>
  <si>
    <t>Practical Fuel Detonation</t>
  </si>
  <si>
    <t>HR001115C0122</t>
  </si>
  <si>
    <t>HR001115C0132</t>
  </si>
  <si>
    <t>AEROJET-GENERAL  CORPORATION</t>
  </si>
  <si>
    <t>HR001116C0006</t>
  </si>
  <si>
    <t>NORTHROP GRUMMAN GUIDANCE AND ELECTRONIC</t>
  </si>
  <si>
    <t>PRIGM - 6.3</t>
  </si>
  <si>
    <t>W31P4Q1310015</t>
  </si>
  <si>
    <t>Program in Ultrafast Laser Science and Engineering (PULSE)</t>
  </si>
  <si>
    <t>KUMAR, PREM</t>
  </si>
  <si>
    <t>W31P4Q1310017</t>
  </si>
  <si>
    <t>W31P4Q1310018</t>
  </si>
  <si>
    <t>W31P4Q1410001</t>
  </si>
  <si>
    <t>W31P4Q1410002</t>
  </si>
  <si>
    <t>W911NF1510649</t>
  </si>
  <si>
    <t>UNIVERSITE LAVAL</t>
  </si>
  <si>
    <t>HR001111C0093</t>
  </si>
  <si>
    <t>Prophecy (Pathogen Defeat)</t>
  </si>
  <si>
    <t>HR001114C0083</t>
  </si>
  <si>
    <t>IBIS BIOSCIENCES, INC.</t>
  </si>
  <si>
    <t>W911NF1520016</t>
  </si>
  <si>
    <t>UNIVERSITY OF PITTSBURGH THE</t>
  </si>
  <si>
    <t>Prosthetic Hand Proprioception &amp; Touch Interfaces (HaPTIx)</t>
  </si>
  <si>
    <t>HR001114C0134</t>
  </si>
  <si>
    <t>ROBOTI LLC</t>
  </si>
  <si>
    <t>HR001114C0137</t>
  </si>
  <si>
    <t>OPEN SOURCE ROBOTICS FOUNDATION, INC.</t>
  </si>
  <si>
    <t>HR001115C0036</t>
  </si>
  <si>
    <t>RIPPLE LLC</t>
  </si>
  <si>
    <t>N6600115C4014</t>
  </si>
  <si>
    <t>CASE WESTERN RESERVE UNIVERSITY</t>
  </si>
  <si>
    <t>N6600115C4015</t>
  </si>
  <si>
    <t>THE CLEVELAND CLINIC FOUNDATION</t>
  </si>
  <si>
    <t>N6600115C4016</t>
  </si>
  <si>
    <t>NERVES INCORPORATED</t>
  </si>
  <si>
    <t>N6600115C4017</t>
  </si>
  <si>
    <t>N6600115C4019</t>
  </si>
  <si>
    <t>N6600115C4038</t>
  </si>
  <si>
    <t>FA95501110270</t>
  </si>
  <si>
    <t>Quantum-Assisted Sensing and Readout (QuASAR)</t>
  </si>
  <si>
    <t>W911NF1110179</t>
  </si>
  <si>
    <t>UNIVERSITY OF OKLAHOMA</t>
  </si>
  <si>
    <t>W911NF1110183</t>
  </si>
  <si>
    <t>W911NF1110235</t>
  </si>
  <si>
    <t>K?BENHAVNS UNIVERSITET</t>
  </si>
  <si>
    <t>W911NF1110369</t>
  </si>
  <si>
    <t>W911NF1410284</t>
  </si>
  <si>
    <t>HR001111C0072</t>
  </si>
  <si>
    <t>HR001111C0073</t>
  </si>
  <si>
    <t>Quiness: Scalable Macroscopic Quantum Security</t>
  </si>
  <si>
    <t>W31P4Q1510010</t>
  </si>
  <si>
    <t>W31P4Q1510012</t>
  </si>
  <si>
    <t>W31P4Q15C0045</t>
  </si>
  <si>
    <t>W911NF1510557</t>
  </si>
  <si>
    <t>UNIVERSITY OF CALIFORNIA MERCED</t>
  </si>
  <si>
    <t>W911NF1510620</t>
  </si>
  <si>
    <t>FA865015C7551</t>
  </si>
  <si>
    <t>Radar Net</t>
  </si>
  <si>
    <t>N6833515C0087</t>
  </si>
  <si>
    <t>TRIDENT SYSTEMS INCORPORATED</t>
  </si>
  <si>
    <t>Naval Air Warfare Center - Aircraft Division</t>
  </si>
  <si>
    <t>RAPID 6.2</t>
  </si>
  <si>
    <t>FA875012C0017</t>
  </si>
  <si>
    <t>PIKEWERKS  CORPORATION</t>
  </si>
  <si>
    <t>FA875012C0018</t>
  </si>
  <si>
    <t>FA875012C0019</t>
  </si>
  <si>
    <t>FA875012C0021</t>
  </si>
  <si>
    <t>FA875012C0022</t>
  </si>
  <si>
    <t>FA875012C0023</t>
  </si>
  <si>
    <t>FA875013C0007</t>
  </si>
  <si>
    <t>RAPID 6.3</t>
  </si>
  <si>
    <t>W911NF1420019</t>
  </si>
  <si>
    <t>Rapid Threat Assessment</t>
  </si>
  <si>
    <t>W911NF1420020</t>
  </si>
  <si>
    <t>THE GEORGE WASHINGTON UNIVERSITY</t>
  </si>
  <si>
    <t>W911NF1420022</t>
  </si>
  <si>
    <t>RATS</t>
  </si>
  <si>
    <t>HR001115C0037</t>
  </si>
  <si>
    <t>HR001115C0038</t>
  </si>
  <si>
    <t>HR001115C0039</t>
  </si>
  <si>
    <t>Resilient Synchronized Planning &amp; Assessment Contested Envmt</t>
  </si>
  <si>
    <t>FA875015C0137</t>
  </si>
  <si>
    <t>FA875015C01381</t>
  </si>
  <si>
    <t>FA875015C0139</t>
  </si>
  <si>
    <t>FA875015C0140</t>
  </si>
  <si>
    <t>FA875015C01411</t>
  </si>
  <si>
    <t>W911NF1620007</t>
  </si>
  <si>
    <t>RESTORING ACTIVE MEMORY (RAM)</t>
  </si>
  <si>
    <t>W911NF15C0217</t>
  </si>
  <si>
    <t>MICROPET, INC.</t>
  </si>
  <si>
    <t>N660011424029</t>
  </si>
  <si>
    <t>N660011424032</t>
  </si>
  <si>
    <t>HR001114C0065</t>
  </si>
  <si>
    <t>Retrodirective Arrays for Coherent Transmission (ReACT)</t>
  </si>
  <si>
    <t>VOGEL, KURT A</t>
  </si>
  <si>
    <t>HR001114C0066</t>
  </si>
  <si>
    <t>REVEAL</t>
  </si>
  <si>
    <t>MILOJKOVIC, PREDRAG</t>
  </si>
  <si>
    <t>FA865012C7276</t>
  </si>
  <si>
    <t>Robotic Landing Gear for Tactical UAV</t>
  </si>
  <si>
    <t>Robotics Fast Track</t>
  </si>
  <si>
    <t>W911NF15C0205</t>
  </si>
  <si>
    <t>SafeWare</t>
  </si>
  <si>
    <t>W911NF15C0210</t>
  </si>
  <si>
    <t>W911NF15C0213</t>
  </si>
  <si>
    <t>W911NF15C0214</t>
  </si>
  <si>
    <t>W911NF15C0226</t>
  </si>
  <si>
    <t>NEW JERSEY INSTITUTE OF TECHNOLOGY</t>
  </si>
  <si>
    <t>W911NF15C0227</t>
  </si>
  <si>
    <t>W911NF15C0233</t>
  </si>
  <si>
    <t>W911NF15C0236</t>
  </si>
  <si>
    <t>SBIR  Admin</t>
  </si>
  <si>
    <t>SBIR</t>
  </si>
  <si>
    <t>NICHOLS, SUSAN L</t>
  </si>
  <si>
    <t>HR00111690002</t>
  </si>
  <si>
    <t>SYSTAP, LLC</t>
  </si>
  <si>
    <t>SBIR Direct to Phase II</t>
  </si>
  <si>
    <t>W911NF15C0007</t>
  </si>
  <si>
    <t>MICRO-LEADS INC</t>
  </si>
  <si>
    <t>W911NF16C0020</t>
  </si>
  <si>
    <t>ONU TECHNOLOGY, INC.</t>
  </si>
  <si>
    <t>W911NF16C0022</t>
  </si>
  <si>
    <t>VIP SENSORS INC</t>
  </si>
  <si>
    <t>W911NF16C0023</t>
  </si>
  <si>
    <t>INTELLIGENT FIBER OPTIC SYSTEMS CORPORATION</t>
  </si>
  <si>
    <t>FA865014C6502</t>
  </si>
  <si>
    <t>VALEPRO LIMITED LIABILITY COMPANY</t>
  </si>
  <si>
    <t>SBIR Increments/MODs</t>
  </si>
  <si>
    <t>FA945314C0165</t>
  </si>
  <si>
    <t>APPLIED DEFENSE SOLUTIONS, INC.</t>
  </si>
  <si>
    <t>W31P4Q10C0176</t>
  </si>
  <si>
    <t>SCIENCE RESEARCH LABORATORY, INC</t>
  </si>
  <si>
    <t>W31P4Q11C0043</t>
  </si>
  <si>
    <t>INFORMATION SYSTEMS LABORATORIES INC</t>
  </si>
  <si>
    <t>W31P4Q12C0043</t>
  </si>
  <si>
    <t>TRX SYSTEMS, INC.</t>
  </si>
  <si>
    <t>W31P4Q12C0144</t>
  </si>
  <si>
    <t>TECHNOLOGY ASSESSMENT AND TRANSFER, INC.</t>
  </si>
  <si>
    <t>W31P4Q12C0235</t>
  </si>
  <si>
    <t>W31P4Q13C0047</t>
  </si>
  <si>
    <t>DIGITAL SOLID STATE PROPULSION LLC</t>
  </si>
  <si>
    <t>W31P4Q13C0048</t>
  </si>
  <si>
    <t>CARLEY TECHNOLOGIES</t>
  </si>
  <si>
    <t>W31P4Q13C0049</t>
  </si>
  <si>
    <t>MAINSTREAM ENGINEERING CORPORATION</t>
  </si>
  <si>
    <t>W31P4Q13C0055</t>
  </si>
  <si>
    <t>INTELLIGENT AUTOMATION, INC</t>
  </si>
  <si>
    <t>W31P4Q13C0058</t>
  </si>
  <si>
    <t>W31P4Q14C0013</t>
  </si>
  <si>
    <t>W31P4Q14C0014</t>
  </si>
  <si>
    <t>SCIX3 LLC</t>
  </si>
  <si>
    <t>W31P4Q14C0035</t>
  </si>
  <si>
    <t>GINKGO BIOWORKS, INC.</t>
  </si>
  <si>
    <t>W31P4Q14C0078</t>
  </si>
  <si>
    <t>NANO TERRA, INC.</t>
  </si>
  <si>
    <t>W31P4Q14C0079</t>
  </si>
  <si>
    <t>AZURE SUMMIT TECHNOLOGY, INC.</t>
  </si>
  <si>
    <t>W31P4Q14C0080</t>
  </si>
  <si>
    <t>CREARE INCORPORATED</t>
  </si>
  <si>
    <t>W31P4Q14C0081</t>
  </si>
  <si>
    <t>EMERGENT SPACE TECHNOLOGIES, INC</t>
  </si>
  <si>
    <t>W31P4Q14C0083</t>
  </si>
  <si>
    <t>W31P4Q14C0085</t>
  </si>
  <si>
    <t>LIGHTLINE TECHNOLOGIES INC</t>
  </si>
  <si>
    <t>W31P4Q14C0086</t>
  </si>
  <si>
    <t>ZEPHYR SOFTWARE  LLC</t>
  </si>
  <si>
    <t>W31P4Q14C0089</t>
  </si>
  <si>
    <t>DORNERWORKS, LTD.</t>
  </si>
  <si>
    <t>W31P4Q14C0121</t>
  </si>
  <si>
    <t>LASER OPERATIONS LLC</t>
  </si>
  <si>
    <t>W31P4Q15C0004</t>
  </si>
  <si>
    <t>MAGIQ TECHNOLOGIES, INC.</t>
  </si>
  <si>
    <t>W31P4Q15C0052</t>
  </si>
  <si>
    <t>W31P4Q15C0055</t>
  </si>
  <si>
    <t>VOSS SCIENTIFIC, LLC</t>
  </si>
  <si>
    <t>W31P4Q15C0061</t>
  </si>
  <si>
    <t>TECH-X CORPORATION</t>
  </si>
  <si>
    <t>W31P4Q15C0074</t>
  </si>
  <si>
    <t>TOYON RESEARCH CORP.</t>
  </si>
  <si>
    <t>W31P4Q15C0075</t>
  </si>
  <si>
    <t>PHYSICAL OPTICS CORPORATION</t>
  </si>
  <si>
    <t>HR001114C0018</t>
  </si>
  <si>
    <t>DIAMOND NANOTECHNOLOGIES, INC.</t>
  </si>
  <si>
    <t>HR001114C0020</t>
  </si>
  <si>
    <t>QUANTUM DIAMOND TECHNOLOGIES INC</t>
  </si>
  <si>
    <t>HR00111590012</t>
  </si>
  <si>
    <t>METAMORPH INC</t>
  </si>
  <si>
    <t>D11PC20150</t>
  </si>
  <si>
    <t>MANAGEMENT SCIENCES INC</t>
  </si>
  <si>
    <t>D11PC20206</t>
  </si>
  <si>
    <t>ADVANCED COOLING TECHNOLOGIES, INC.</t>
  </si>
  <si>
    <t>D12PC00354</t>
  </si>
  <si>
    <t>OCEANIT LABORATORIES, INC.</t>
  </si>
  <si>
    <t>D12PC00499</t>
  </si>
  <si>
    <t>DEFENSE ENGINEERING CORPORATION</t>
  </si>
  <si>
    <t>D14PC00069</t>
  </si>
  <si>
    <t>D14PC00141</t>
  </si>
  <si>
    <t>OCEAN NANO TECH LLC</t>
  </si>
  <si>
    <t>D14PC00142</t>
  </si>
  <si>
    <t>NEXTGEN AERONAUTICS</t>
  </si>
  <si>
    <t>D15PC00031</t>
  </si>
  <si>
    <t>D15PC00032</t>
  </si>
  <si>
    <t>MAXCENTRIC  TECHNOLOGIES</t>
  </si>
  <si>
    <t>D15PC00036</t>
  </si>
  <si>
    <t>D15PC00039</t>
  </si>
  <si>
    <t>CREATIVE MICROSYSTEMS INC</t>
  </si>
  <si>
    <t>D15PC00040</t>
  </si>
  <si>
    <t>SARDA TECHNOLOGIES</t>
  </si>
  <si>
    <t>N6833512C0354</t>
  </si>
  <si>
    <t>N.P. PHOTONICS, INC.</t>
  </si>
  <si>
    <t>W911NF14C0020</t>
  </si>
  <si>
    <t>LSP TECHNOLOGIES, INC.</t>
  </si>
  <si>
    <t>W911NF14C0022</t>
  </si>
  <si>
    <t>HERON SYSTEMS, INC.</t>
  </si>
  <si>
    <t>W911NF14C0023</t>
  </si>
  <si>
    <t>W911NF14C0031</t>
  </si>
  <si>
    <t>W911NF14C0099</t>
  </si>
  <si>
    <t>AYASDI, INC.</t>
  </si>
  <si>
    <t>W911NF14P0035</t>
  </si>
  <si>
    <t>BARRON ASSOCIATES, INC.</t>
  </si>
  <si>
    <t>W911NF14P0036</t>
  </si>
  <si>
    <t>W911NF14P0039</t>
  </si>
  <si>
    <t>LUNA INNOVATIONS INCORPORATED</t>
  </si>
  <si>
    <t>W911NF14P0041</t>
  </si>
  <si>
    <t>COLDQUANTA, INC.</t>
  </si>
  <si>
    <t>W911NF14P0044</t>
  </si>
  <si>
    <t>MODULAR BIONICS INC</t>
  </si>
  <si>
    <t>W911NF14P0045</t>
  </si>
  <si>
    <t>TRIANGLE BIOSYSTEMS INC</t>
  </si>
  <si>
    <t>W911NF15C0002</t>
  </si>
  <si>
    <t>W911NF15C0005</t>
  </si>
  <si>
    <t>DYNAMIC OBJECT LANGUAGE LABS, INC.</t>
  </si>
  <si>
    <t>W911NF15C0006</t>
  </si>
  <si>
    <t>PHOTODIGM, INC.</t>
  </si>
  <si>
    <t>W911NF15C0008</t>
  </si>
  <si>
    <t>ADVR, INC</t>
  </si>
  <si>
    <t>W911NF15C0009</t>
  </si>
  <si>
    <t>CLEARMARK SYSTEMS</t>
  </si>
  <si>
    <t>W911NF15C0010</t>
  </si>
  <si>
    <t>ARYTHA BIOSCIENCES, LLC</t>
  </si>
  <si>
    <t>W911NF15C0012</t>
  </si>
  <si>
    <t>ALLCOMP INC.</t>
  </si>
  <si>
    <t>W911NF15C0014</t>
  </si>
  <si>
    <t>W911QX13C0061</t>
  </si>
  <si>
    <t>ULTRAMET</t>
  </si>
  <si>
    <t>W911QX13C0071</t>
  </si>
  <si>
    <t>TECHULON, INC.</t>
  </si>
  <si>
    <t>W911QX13C0073</t>
  </si>
  <si>
    <t>MAGNOLIA OPTICAL TECHNOLOGIES, INC.</t>
  </si>
  <si>
    <t>W91CRB11C0098</t>
  </si>
  <si>
    <t>CYAN SYSTEMS, INC</t>
  </si>
  <si>
    <t>SBIR Mission Funds</t>
  </si>
  <si>
    <t>W31P4Q12C0223</t>
  </si>
  <si>
    <t>PERCEPTRONICS SOLUTIONS, INC.</t>
  </si>
  <si>
    <t>W91CRB10C0150</t>
  </si>
  <si>
    <t>GLOYER-TAYLOR LABORATORIES LLC</t>
  </si>
  <si>
    <t>W911NF15P0027</t>
  </si>
  <si>
    <t>BIODISCOVERY LLC</t>
  </si>
  <si>
    <t>SBIR Phase I</t>
  </si>
  <si>
    <t>W911NF15P0029</t>
  </si>
  <si>
    <t>ANALOG PHOTONICS LLC</t>
  </si>
  <si>
    <t>W911NF15P0030</t>
  </si>
  <si>
    <t>TRITON SYSTEMS, INC.</t>
  </si>
  <si>
    <t>W911NF15P0031</t>
  </si>
  <si>
    <t>W911NF15P0032</t>
  </si>
  <si>
    <t>RYDBERG TECHNOLOGIES LLC</t>
  </si>
  <si>
    <t>W911NF15P0036</t>
  </si>
  <si>
    <t>W911NF15P0037</t>
  </si>
  <si>
    <t>SYNCOPATED ENGINEERING, INC.</t>
  </si>
  <si>
    <t>W911NF15P0039</t>
  </si>
  <si>
    <t>ERRINGTON, DAVID</t>
  </si>
  <si>
    <t>W911NF15P0040</t>
  </si>
  <si>
    <t>COMPLEX COMPUTATION, LLC</t>
  </si>
  <si>
    <t>W911NF15P0041</t>
  </si>
  <si>
    <t>EM PHOTONICS INC</t>
  </si>
  <si>
    <t>W911NF15P0042</t>
  </si>
  <si>
    <t>GEM STATE ANALYTICS, LLC</t>
  </si>
  <si>
    <t>W911NF15P0043</t>
  </si>
  <si>
    <t>RNET TECHNOLOGIES, INC.</t>
  </si>
  <si>
    <t>W911NF15P0045</t>
  </si>
  <si>
    <t>DATANOVA SCIENTIFIC LLC</t>
  </si>
  <si>
    <t>W911NF15P0047</t>
  </si>
  <si>
    <t>W911NF15P0048</t>
  </si>
  <si>
    <t>EPACK, INC.</t>
  </si>
  <si>
    <t>W911NF15P0049</t>
  </si>
  <si>
    <t>EVIGIA SYSTEMS INC</t>
  </si>
  <si>
    <t>W911NF15P0050</t>
  </si>
  <si>
    <t>SPECTRAL SCIENCES, INC.</t>
  </si>
  <si>
    <t>W911NF15P0052</t>
  </si>
  <si>
    <t>SK INFRARED, LLC</t>
  </si>
  <si>
    <t>W911NF15P0053</t>
  </si>
  <si>
    <t>SPECTRUM PHOTONICS, INC.</t>
  </si>
  <si>
    <t>W911NF15P0054</t>
  </si>
  <si>
    <t>OPTX IMAGING SYSTEMS, LLC</t>
  </si>
  <si>
    <t>W911NF15P0055</t>
  </si>
  <si>
    <t>EXQUADRUM, INC.</t>
  </si>
  <si>
    <t>W911NF15P0056</t>
  </si>
  <si>
    <t>CORNERSTONE RESEARCH GROUP, INC</t>
  </si>
  <si>
    <t>W911NF15P0057</t>
  </si>
  <si>
    <t>GENERATION ORBIT LAUNCH SERVICES, INC</t>
  </si>
  <si>
    <t>W911NF15P0058</t>
  </si>
  <si>
    <t>MENTIS SCIENCES, INC.</t>
  </si>
  <si>
    <t>W911NF15P0059</t>
  </si>
  <si>
    <t>T.G.V. ROCKETS INC.</t>
  </si>
  <si>
    <t>W911NF15P0060</t>
  </si>
  <si>
    <t>FIREFLY SYSTEMS INC.</t>
  </si>
  <si>
    <t>W911NF15P0061</t>
  </si>
  <si>
    <t>PARABILIS SPACE TECHNOLOGIES, INC.</t>
  </si>
  <si>
    <t>W911NF15P0062</t>
  </si>
  <si>
    <t>ROCKET LAB USA, INC.</t>
  </si>
  <si>
    <t>W911NF15P0063</t>
  </si>
  <si>
    <t>FLORIDA TURBINE TECHNOLOGIES INC.</t>
  </si>
  <si>
    <t>W911NF15P0064</t>
  </si>
  <si>
    <t>WHITTINGHILL  AEROSPACE</t>
  </si>
  <si>
    <t>W911NF15P0065</t>
  </si>
  <si>
    <t>PHYSICAL SCIENCES, INC.</t>
  </si>
  <si>
    <t>W911NF15P0066</t>
  </si>
  <si>
    <t>GARVEY SPACECRAFT CORPORATION</t>
  </si>
  <si>
    <t>W911NF16C0009</t>
  </si>
  <si>
    <t>TRIAD TECHNOLOGY INC.</t>
  </si>
  <si>
    <t>W911NF16C0012</t>
  </si>
  <si>
    <t>CHEM IMAGE BIO THREAT LLC</t>
  </si>
  <si>
    <t>W911NF16C0019</t>
  </si>
  <si>
    <t>ACCELOGIC, LLC</t>
  </si>
  <si>
    <t>W911NF16C0036</t>
  </si>
  <si>
    <t>W911NF16P0001</t>
  </si>
  <si>
    <t>W911NF16P0002</t>
  </si>
  <si>
    <t>JULIA COMPUTING LLC</t>
  </si>
  <si>
    <t>W911NF16P0003</t>
  </si>
  <si>
    <t>SYNVITROBIO INC</t>
  </si>
  <si>
    <t>W911NF16P0004</t>
  </si>
  <si>
    <t>ACCELEREYES LLC</t>
  </si>
  <si>
    <t>SBIR Phase II</t>
  </si>
  <si>
    <t>W911NF15C0068</t>
  </si>
  <si>
    <t>W911NF15C0069</t>
  </si>
  <si>
    <t>W911NF15C0070</t>
  </si>
  <si>
    <t>W911NF15C0073</t>
  </si>
  <si>
    <t>W911NF15C0074</t>
  </si>
  <si>
    <t>W911NF16C0024</t>
  </si>
  <si>
    <t>EJENTA INC</t>
  </si>
  <si>
    <t>FA95501610045</t>
  </si>
  <si>
    <t>STUDY FOR OFFICE</t>
  </si>
  <si>
    <t>W911NF1410372</t>
  </si>
  <si>
    <t>W911NF1510084</t>
  </si>
  <si>
    <t>HR00111520044</t>
  </si>
  <si>
    <t>D15AP00007</t>
  </si>
  <si>
    <t>N660011524073</t>
  </si>
  <si>
    <t>FA865115C0334</t>
  </si>
  <si>
    <t>Seeker Cost Transformation (SECTR)</t>
  </si>
  <si>
    <t>KARR, THOMAS J</t>
  </si>
  <si>
    <t>FA865116C0330</t>
  </si>
  <si>
    <t>FA865116C0332</t>
  </si>
  <si>
    <t>FA865116C0333</t>
  </si>
  <si>
    <t>FA865116C0335</t>
  </si>
  <si>
    <t>DZYNE TECHNOLOGIES INCORPORATED</t>
  </si>
  <si>
    <t>FA865116C0337</t>
  </si>
  <si>
    <t>ARETE ASSOCIATES</t>
  </si>
  <si>
    <t>FA865116C0338</t>
  </si>
  <si>
    <t>SHIELD</t>
  </si>
  <si>
    <t>HR001115C0003</t>
  </si>
  <si>
    <t>HR001115C0004</t>
  </si>
  <si>
    <t>HR001115C0008</t>
  </si>
  <si>
    <t>HR001115C0009</t>
  </si>
  <si>
    <t>HR001115C0010</t>
  </si>
  <si>
    <t>FA865016C1954</t>
  </si>
  <si>
    <t>S2 CORPORATION</t>
  </si>
  <si>
    <t>SIGINT-UHF to Ka Band Demo</t>
  </si>
  <si>
    <t>W911NF12C0044</t>
  </si>
  <si>
    <t>SIGMA</t>
  </si>
  <si>
    <t>W911NF1410178</t>
  </si>
  <si>
    <t>W911NF14C0120</t>
  </si>
  <si>
    <t>HR001112D00010039</t>
  </si>
  <si>
    <t>HR001114C0088</t>
  </si>
  <si>
    <t>KROMEK LTD</t>
  </si>
  <si>
    <t>HR001114C0094</t>
  </si>
  <si>
    <t>ARKTIS RADIATION DETECTORS LTD</t>
  </si>
  <si>
    <t>HR001114C0096</t>
  </si>
  <si>
    <t>PROPORTIONAL TECHNOLOGIES, INC.</t>
  </si>
  <si>
    <t>HR001114C0098</t>
  </si>
  <si>
    <t>SILVERSIDE DETECTORS INC.</t>
  </si>
  <si>
    <t>HR00111520004</t>
  </si>
  <si>
    <t>HR001115C0011</t>
  </si>
  <si>
    <t>SCI TECHNOLOGY, INC.</t>
  </si>
  <si>
    <t>HR001115C0128</t>
  </si>
  <si>
    <t>W911NF1510312</t>
  </si>
  <si>
    <t>Simplifying Complexity in Scientific Discovery (SIMPLEX)</t>
  </si>
  <si>
    <t>W911NF1510555</t>
  </si>
  <si>
    <t>W911NF1510639</t>
  </si>
  <si>
    <t>N6600115C4028</t>
  </si>
  <si>
    <t>N6600115C4030</t>
  </si>
  <si>
    <t>N6600115C4031</t>
  </si>
  <si>
    <t>N6600115C4032</t>
  </si>
  <si>
    <t>N6600115C4033</t>
  </si>
  <si>
    <t>N6600115C4035</t>
  </si>
  <si>
    <t>N6600115C4036</t>
  </si>
  <si>
    <t>QUESTEK INNOVATIONS LLC</t>
  </si>
  <si>
    <t>N6600115C4039</t>
  </si>
  <si>
    <t>AMERICAN MUSEUM OF NATURAL HISTORY, THE</t>
  </si>
  <si>
    <t>N6600115C4040</t>
  </si>
  <si>
    <t>AMERICAN UNIVERSITY</t>
  </si>
  <si>
    <t>N6600115C4041</t>
  </si>
  <si>
    <t>N6600115C4042</t>
  </si>
  <si>
    <t>N6600115C4043</t>
  </si>
  <si>
    <t>N6600115C4044</t>
  </si>
  <si>
    <t>W911NF1210034</t>
  </si>
  <si>
    <t>SMISC</t>
  </si>
  <si>
    <t>W911NF1210037</t>
  </si>
  <si>
    <t>W911NF1210043</t>
  </si>
  <si>
    <t>W911NF12C0026</t>
  </si>
  <si>
    <t>SENTIMETRIX, INC.</t>
  </si>
  <si>
    <t>W911NF12C0028</t>
  </si>
  <si>
    <t>W911NF12C0043</t>
  </si>
  <si>
    <t>FA865012C3210</t>
  </si>
  <si>
    <t>PHYSICS, MATERIALS, AND APPLIED MATHEMATICS R</t>
  </si>
  <si>
    <t>Soldier Protection Systems</t>
  </si>
  <si>
    <t>HR001114C0034</t>
  </si>
  <si>
    <t>CELLULAR MATERIALS INTERNATIONAL, INC.</t>
  </si>
  <si>
    <t>W909MY12D00070008</t>
  </si>
  <si>
    <t>FIBERTEK, INC.</t>
  </si>
  <si>
    <t>W911NF1410666</t>
  </si>
  <si>
    <t>W911NF15C0194</t>
  </si>
  <si>
    <t>CORNING INCORPORATED</t>
  </si>
  <si>
    <t>W91CRB1110005</t>
  </si>
  <si>
    <t>FA87501520080</t>
  </si>
  <si>
    <t>Space/Time Analysis for Cybersecurity (STAC)</t>
  </si>
  <si>
    <t>FA87501520084</t>
  </si>
  <si>
    <t>FA87501520087</t>
  </si>
  <si>
    <t>FA87501520092</t>
  </si>
  <si>
    <t>FA87501520096</t>
  </si>
  <si>
    <t>FA87501520104</t>
  </si>
  <si>
    <t>FA875015C0077</t>
  </si>
  <si>
    <t>FA875015C0082</t>
  </si>
  <si>
    <t>FA875015C0088</t>
  </si>
  <si>
    <t>FA875015C0089</t>
  </si>
  <si>
    <t>FA875015C0090</t>
  </si>
  <si>
    <t>CYBER POINT INTERNATIONAL, LLC</t>
  </si>
  <si>
    <t>FA875015C0108</t>
  </si>
  <si>
    <t>FA875016C0057</t>
  </si>
  <si>
    <t>FA865011C1006</t>
  </si>
  <si>
    <t>SYMMETRICOM, INC.</t>
  </si>
  <si>
    <t>Spatial, Temporal and Orientation Info for Contested Environ</t>
  </si>
  <si>
    <t>FA865015C7529</t>
  </si>
  <si>
    <t>FA865015C7530</t>
  </si>
  <si>
    <t>FA865015C7531</t>
  </si>
  <si>
    <t>FA865015C7532</t>
  </si>
  <si>
    <t>FA865015C7533</t>
  </si>
  <si>
    <t>FA865015C7534</t>
  </si>
  <si>
    <t>FA865015C7535</t>
  </si>
  <si>
    <t>FA865015C7536</t>
  </si>
  <si>
    <t>EXPEDITION TECHNOLOGY, INC.</t>
  </si>
  <si>
    <t>SPC-01 Studies</t>
  </si>
  <si>
    <t>FA865011D31340008</t>
  </si>
  <si>
    <t>HR001114C0117</t>
  </si>
  <si>
    <t>HR001116C0036</t>
  </si>
  <si>
    <t>N6523615D48000001</t>
  </si>
  <si>
    <t>N6523615D48010001</t>
  </si>
  <si>
    <t>N6523615D48020001</t>
  </si>
  <si>
    <t>N6523615D48030001</t>
  </si>
  <si>
    <t>HQ003414D00091100</t>
  </si>
  <si>
    <t>W31P4Q1510006</t>
  </si>
  <si>
    <t>Spectral Combs from UV to THz  (SCOUT)</t>
  </si>
  <si>
    <t>W31P4Q1510007</t>
  </si>
  <si>
    <t>W31P4Q1510008</t>
  </si>
  <si>
    <t>W31P4Q1510011</t>
  </si>
  <si>
    <t>W31P4Q1510013</t>
  </si>
  <si>
    <t>W31P4Q1510014</t>
  </si>
  <si>
    <t>W31P4Q15C0083</t>
  </si>
  <si>
    <t>W31P4Q1610001</t>
  </si>
  <si>
    <t>W31P4Q1610002</t>
  </si>
  <si>
    <t>W31P4Q1610003</t>
  </si>
  <si>
    <t>W911NF1510621</t>
  </si>
  <si>
    <t>W911NF1510625</t>
  </si>
  <si>
    <t>HR001115C0147</t>
  </si>
  <si>
    <t>Squad X Core Technologies</t>
  </si>
  <si>
    <t>HR001115C0148</t>
  </si>
  <si>
    <t>HR001115C0149</t>
  </si>
  <si>
    <t>SIX3 ADVANCED SYSTEMS, INC.</t>
  </si>
  <si>
    <t>HR001115C0150</t>
  </si>
  <si>
    <t>HR001116C0015</t>
  </si>
  <si>
    <t>HELIOS REMOTE SENSING SYSTEMS, INC.</t>
  </si>
  <si>
    <t>W909MY12D00060003</t>
  </si>
  <si>
    <t>APPLIED RESEARCH ASSOCIATES, INC.</t>
  </si>
  <si>
    <t>N6523615D48030002</t>
  </si>
  <si>
    <t>W911NF15C0057</t>
  </si>
  <si>
    <t>W911NF15C0221</t>
  </si>
  <si>
    <t>W911NF15C0224</t>
  </si>
  <si>
    <t>W911NF15C0225</t>
  </si>
  <si>
    <t>W911NF1610001</t>
  </si>
  <si>
    <t>W911NF1610002</t>
  </si>
  <si>
    <t>W911NF16C0001</t>
  </si>
  <si>
    <t>W911NF16C0002</t>
  </si>
  <si>
    <t>W911NF16C0003</t>
  </si>
  <si>
    <t>KITWARE, INC.</t>
  </si>
  <si>
    <t>Squad X Infrastructure Study</t>
  </si>
  <si>
    <t>W911NF15C0040</t>
  </si>
  <si>
    <t>W911NF15C0041</t>
  </si>
  <si>
    <t>W911NF15C0042</t>
  </si>
  <si>
    <t>W911NF15C0043</t>
  </si>
  <si>
    <t>W911NF15C0044</t>
  </si>
  <si>
    <t>W911NF15C0053</t>
  </si>
  <si>
    <t>SSPARC - Shared Spectrum Access for Radar and Communications</t>
  </si>
  <si>
    <t>FA865009C1644</t>
  </si>
  <si>
    <t>RADIANCE TECHNOLOGIES, INC.</t>
  </si>
  <si>
    <t>HR001114C0026</t>
  </si>
  <si>
    <t>HR001115C0126</t>
  </si>
  <si>
    <t>SST Australia</t>
  </si>
  <si>
    <t>FA86501517523</t>
  </si>
  <si>
    <t>STARNET</t>
  </si>
  <si>
    <t>FA86501517524</t>
  </si>
  <si>
    <t>FA86501517525</t>
  </si>
  <si>
    <t>FA86501517574</t>
  </si>
  <si>
    <t>HR00111330002</t>
  </si>
  <si>
    <t>MICROELECTRONICS ADVANCED RESEARCH CORP</t>
  </si>
  <si>
    <t>N629091512025</t>
  </si>
  <si>
    <t>BEN GURION UNIVERSITY OF THE NEGEV</t>
  </si>
  <si>
    <t>N629091512027</t>
  </si>
  <si>
    <t>TECHNION R &amp; D FOUNDATION LTD.</t>
  </si>
  <si>
    <t>N629091512032</t>
  </si>
  <si>
    <t>TEL AVIV UNIVERSITY</t>
  </si>
  <si>
    <t>N629091512033</t>
  </si>
  <si>
    <t>STO Management - CCC-02</t>
  </si>
  <si>
    <t>BAILEY, PATRICK W</t>
  </si>
  <si>
    <t>FA862612D21200012</t>
  </si>
  <si>
    <t>FA865015C7570</t>
  </si>
  <si>
    <t>CENTER FOR STRATEGIC &amp; BUDGETARY ASSESMENT</t>
  </si>
  <si>
    <t>HR001112D00010048</t>
  </si>
  <si>
    <t>D11PC20018</t>
  </si>
  <si>
    <t>N0017314D20250006</t>
  </si>
  <si>
    <t>ENVISIONEERING, INC.</t>
  </si>
  <si>
    <t>N6523615C8025</t>
  </si>
  <si>
    <t>STO Management - NET-01</t>
  </si>
  <si>
    <t>HR001112D00010043</t>
  </si>
  <si>
    <t>HR001114C0050</t>
  </si>
  <si>
    <t>HR001115C0042</t>
  </si>
  <si>
    <t>HR001115C0073</t>
  </si>
  <si>
    <t>HR001115C0074</t>
  </si>
  <si>
    <t>SONALYSTS, INC.</t>
  </si>
  <si>
    <t>HR001115C0080</t>
  </si>
  <si>
    <t>HR001115C0099</t>
  </si>
  <si>
    <t>METRON, INCORPORATED</t>
  </si>
  <si>
    <t>HR001115C0124</t>
  </si>
  <si>
    <t>RINCON RESEARCH CORPORATION</t>
  </si>
  <si>
    <t>HR001115C0133</t>
  </si>
  <si>
    <t>N0002410D63180050</t>
  </si>
  <si>
    <t>FA865016C7602</t>
  </si>
  <si>
    <t>STO Management - SEN-02</t>
  </si>
  <si>
    <t>FA865015C1821</t>
  </si>
  <si>
    <t>RAM PHOTONICS LLC</t>
  </si>
  <si>
    <t>HR001115C0064</t>
  </si>
  <si>
    <t>HR001115C0109</t>
  </si>
  <si>
    <t>3DEO, INC.</t>
  </si>
  <si>
    <t>W911NF1610033</t>
  </si>
  <si>
    <t>STO Management - TT-03</t>
  </si>
  <si>
    <t>HR00111310004</t>
  </si>
  <si>
    <t>HR001114C0128</t>
  </si>
  <si>
    <t>HR001115C0044</t>
  </si>
  <si>
    <t>HR001115C0082</t>
  </si>
  <si>
    <t>STO Management - TT-13</t>
  </si>
  <si>
    <t>Structural Logic</t>
  </si>
  <si>
    <t>W31P4Q14C0023</t>
  </si>
  <si>
    <t>STTR Increments/MODs</t>
  </si>
  <si>
    <t>W31P4Q14C0056</t>
  </si>
  <si>
    <t>BOULDER PRECISION ELECTRO-OPTICS</t>
  </si>
  <si>
    <t>W31P4Q15C0067</t>
  </si>
  <si>
    <t>PIASECKI AIRCRAFT CORP</t>
  </si>
  <si>
    <t>W31P4Q15C0070</t>
  </si>
  <si>
    <t>D14PC00005</t>
  </si>
  <si>
    <t>COVITECT INC.</t>
  </si>
  <si>
    <t>D14PC00008</t>
  </si>
  <si>
    <t>D14PC00009</t>
  </si>
  <si>
    <t>D14PC00010</t>
  </si>
  <si>
    <t>D15PC00007</t>
  </si>
  <si>
    <t>SIVANANTHAN LABORATORIES, INC</t>
  </si>
  <si>
    <t>D15PC00008</t>
  </si>
  <si>
    <t>SYNPLOID BIOTEK LLC</t>
  </si>
  <si>
    <t>D15PC00009</t>
  </si>
  <si>
    <t>WINCHESTER TECHNOLOGIES, INC</t>
  </si>
  <si>
    <t>D15PC00038</t>
  </si>
  <si>
    <t>LOGISTIC GLIDERS INC.</t>
  </si>
  <si>
    <t>D15PC00106</t>
  </si>
  <si>
    <t>W911NF14C0061</t>
  </si>
  <si>
    <t>SLS, GR LLC</t>
  </si>
  <si>
    <t>W911NF14C0062</t>
  </si>
  <si>
    <t>MATERIALS SCIENCES CORPORATION</t>
  </si>
  <si>
    <t>W911NF14C0064</t>
  </si>
  <si>
    <t>HYPERCOMP, INC.</t>
  </si>
  <si>
    <t>W911NF14C0065</t>
  </si>
  <si>
    <t>VISTOLOGY, INC.</t>
  </si>
  <si>
    <t>W911NF14C0076</t>
  </si>
  <si>
    <t>IK9, LLC</t>
  </si>
  <si>
    <t>W911NF14C0094</t>
  </si>
  <si>
    <t>DOGSTAR TECHNOLOGIES LLC</t>
  </si>
  <si>
    <t>W911NF14C0113</t>
  </si>
  <si>
    <t>APPLIED OPTRONICS CORP</t>
  </si>
  <si>
    <t>W911NF14C0114</t>
  </si>
  <si>
    <t>W911NF15C0011</t>
  </si>
  <si>
    <t>THERMODYNAMIC FILMS LLC</t>
  </si>
  <si>
    <t>W91CRB10C0099</t>
  </si>
  <si>
    <t>MORTON PHOTONICS INCORPORATED</t>
  </si>
  <si>
    <t>STTR Mission Funds</t>
  </si>
  <si>
    <t>STTR Phase I</t>
  </si>
  <si>
    <t>W31P4Q15C0071</t>
  </si>
  <si>
    <t>DECISIVE ANALYTICS CORPORATION</t>
  </si>
  <si>
    <t>D15PC00034</t>
  </si>
  <si>
    <t>D15PC00035</t>
  </si>
  <si>
    <t>ENEVOLV, INC.</t>
  </si>
  <si>
    <t>D15PC00017</t>
  </si>
  <si>
    <t>STTR Phase II</t>
  </si>
  <si>
    <t>System of Systems Integration Technology and Experimentation</t>
  </si>
  <si>
    <t>SHAW, JOHN J</t>
  </si>
  <si>
    <t>FA862612D21170003</t>
  </si>
  <si>
    <t>AEGIS TECHNOLOGIES GROUP, INC., THE</t>
  </si>
  <si>
    <t>FA865014C7432</t>
  </si>
  <si>
    <t>FA865014C7433</t>
  </si>
  <si>
    <t>FA865014C7434</t>
  </si>
  <si>
    <t>FA865014C7435</t>
  </si>
  <si>
    <t>FA865014C7436</t>
  </si>
  <si>
    <t>FA865014C7437</t>
  </si>
  <si>
    <t>FA865014C7438</t>
  </si>
  <si>
    <t>W911NF1420043</t>
  </si>
  <si>
    <t>UNIVERSITY OF CALIFORNIA, SAN FRANCISCO</t>
  </si>
  <si>
    <t>SYSTEMS-BASED NEUROTECHNOLOGY FOR EMERGING THERAPIES</t>
  </si>
  <si>
    <t>W911NF1420045</t>
  </si>
  <si>
    <t>W911NF1510093</t>
  </si>
  <si>
    <t>W911NF1520054</t>
  </si>
  <si>
    <t>N6600114C4016</t>
  </si>
  <si>
    <t>WAKE FOREST UNIVERSITY</t>
  </si>
  <si>
    <t>Tactical Underwater Network Architecture (TUNA)</t>
  </si>
  <si>
    <t>N0002410D63180049</t>
  </si>
  <si>
    <t>N0002412D64040307</t>
  </si>
  <si>
    <t>N6600115C4003</t>
  </si>
  <si>
    <t>N6600115C4004</t>
  </si>
  <si>
    <t>N6600115C4005</t>
  </si>
  <si>
    <t>N6600115C4006</t>
  </si>
  <si>
    <t>N6600115C4007</t>
  </si>
  <si>
    <t>HARRIS CORPORATION</t>
  </si>
  <si>
    <t>N6600115C4008</t>
  </si>
  <si>
    <t>N6600115C4009</t>
  </si>
  <si>
    <t>N6600115C4010</t>
  </si>
  <si>
    <t>N6600115C4011</t>
  </si>
  <si>
    <t>N6600115C4012</t>
  </si>
  <si>
    <t>LOCKHEED MARTIN SIPPICAN, INC.</t>
  </si>
  <si>
    <t>N6600115C4013</t>
  </si>
  <si>
    <t>MAKAI OCEAN ENGINEERING, INC.</t>
  </si>
  <si>
    <t>FA862609D20990010</t>
  </si>
  <si>
    <t>TAGMOIDE</t>
  </si>
  <si>
    <t>FA875013C0220</t>
  </si>
  <si>
    <t>W909MY12D00080012</t>
  </si>
  <si>
    <t>MANUFACTURING TECHNIQUES, INC.</t>
  </si>
  <si>
    <t>Target Recognition and Adaption in Contested Environments</t>
  </si>
  <si>
    <t>GORMAN, JOHN D</t>
  </si>
  <si>
    <t>FA865014D172200021</t>
  </si>
  <si>
    <t>FA865015C7552</t>
  </si>
  <si>
    <t>DEEP LEARNING ANALYTICS, LLC</t>
  </si>
  <si>
    <t>FA865015C7553</t>
  </si>
  <si>
    <t>FA865015C7554</t>
  </si>
  <si>
    <t>FA865015C7555</t>
  </si>
  <si>
    <t>FA865108D01080054</t>
  </si>
  <si>
    <t>TBG: Tactical Boost Glide</t>
  </si>
  <si>
    <t>ERBLAND, PETER J</t>
  </si>
  <si>
    <t>FA865011D31340001</t>
  </si>
  <si>
    <t>HR001112D00010035</t>
  </si>
  <si>
    <t>HR001114C0123</t>
  </si>
  <si>
    <t>HQ014712C7114</t>
  </si>
  <si>
    <t>GOHYPERSONIC  INCORPORATED</t>
  </si>
  <si>
    <t>Missile Defense Agency</t>
  </si>
  <si>
    <t>N6523612D48020013</t>
  </si>
  <si>
    <t>N6523615D48010003</t>
  </si>
  <si>
    <t>HR001115C0018</t>
  </si>
  <si>
    <t>Tech Dev AIR-01</t>
  </si>
  <si>
    <t>N6523612D48010001</t>
  </si>
  <si>
    <t>Tech Dev SPC-01</t>
  </si>
  <si>
    <t>W911NF1510107</t>
  </si>
  <si>
    <t>SAGE BIONETWORKS</t>
  </si>
  <si>
    <t>TECHNOLOGIES FOR HOST RESILIENCE (THoR)</t>
  </si>
  <si>
    <t>N6833515C0148</t>
  </si>
  <si>
    <t>LOGOS TECHNOLOGIES, INC.</t>
  </si>
  <si>
    <t>TEMP</t>
  </si>
  <si>
    <t>HR001109C0062</t>
  </si>
  <si>
    <t>Terahertz Electronics</t>
  </si>
  <si>
    <t>TERN</t>
  </si>
  <si>
    <t>HR001113C0095</t>
  </si>
  <si>
    <t>MARITIME APPLIED PHYSICS CORPORATION</t>
  </si>
  <si>
    <t>HR001113C0096</t>
  </si>
  <si>
    <t>HR001113C0099</t>
  </si>
  <si>
    <t>AEROVIRONMENT, INC.</t>
  </si>
  <si>
    <t>HR00111690003</t>
  </si>
  <si>
    <t>H9400304D00010069</t>
  </si>
  <si>
    <t>N6523612D48020010</t>
  </si>
  <si>
    <t>N6523615D48010002</t>
  </si>
  <si>
    <t>HC104705D40000233</t>
  </si>
  <si>
    <t>Thermal Imaging Technology Experiment</t>
  </si>
  <si>
    <t>HR001116C0009</t>
  </si>
  <si>
    <t>MILLENNIUM SPACE SYSTEMS INC</t>
  </si>
  <si>
    <t>HR001116C0016</t>
  </si>
  <si>
    <t>Transparent Computing</t>
  </si>
  <si>
    <t>FA865015C7521</t>
  </si>
  <si>
    <t>FA865015C7556</t>
  </si>
  <si>
    <t>FA865015C7557</t>
  </si>
  <si>
    <t>FA865015C7558</t>
  </si>
  <si>
    <t>FA865015C7559</t>
  </si>
  <si>
    <t>FA865015C7560</t>
  </si>
  <si>
    <t>FA865015C7561</t>
  </si>
  <si>
    <t>FA865015C7562</t>
  </si>
  <si>
    <t>FA865015C7563</t>
  </si>
  <si>
    <t>FA865015C7564</t>
  </si>
  <si>
    <t>FA865015C7566</t>
  </si>
  <si>
    <t>HR001116C0007</t>
  </si>
  <si>
    <t>FA865010C7003</t>
  </si>
  <si>
    <t>TROPHY Field Trial (AEO$)</t>
  </si>
  <si>
    <t>TRX Phae II Enhancement</t>
  </si>
  <si>
    <t>HR00111520021</t>
  </si>
  <si>
    <t>TT-03 Studies</t>
  </si>
  <si>
    <t>W31P4Q15C0095</t>
  </si>
  <si>
    <t>NEYA SYSTEMS, LLC</t>
  </si>
  <si>
    <t>TT-04 Studies</t>
  </si>
  <si>
    <t>HR00111590005</t>
  </si>
  <si>
    <t>LIQUIDPISTON , INC</t>
  </si>
  <si>
    <t>HR001115C0100</t>
  </si>
  <si>
    <t>TT-06 Studies</t>
  </si>
  <si>
    <t>HQ003414D00091014</t>
  </si>
  <si>
    <t>HR001115C0101</t>
  </si>
  <si>
    <t>TT-07 Studies</t>
  </si>
  <si>
    <t>W911NF1310096</t>
  </si>
  <si>
    <t>UPSIDE</t>
  </si>
  <si>
    <t>HR00111320015</t>
  </si>
  <si>
    <t>HR00111320016</t>
  </si>
  <si>
    <t>UNIVERSITY OF TENNESSEE</t>
  </si>
  <si>
    <t>HR001113C0051</t>
  </si>
  <si>
    <t>HR001113C0052</t>
  </si>
  <si>
    <t>N000141512546</t>
  </si>
  <si>
    <t>N660011514054</t>
  </si>
  <si>
    <t>HR001112D00010042</t>
  </si>
  <si>
    <t>Upward Falling Payloads</t>
  </si>
  <si>
    <t>KROLIK, JEFFREY L</t>
  </si>
  <si>
    <t>D14PC00184</t>
  </si>
  <si>
    <t>SPARTON ELECTRONICS FLORIDA, INC.</t>
  </si>
  <si>
    <t>D14PC00185</t>
  </si>
  <si>
    <t>D14PC00186</t>
  </si>
  <si>
    <t>D14PC00187</t>
  </si>
  <si>
    <t>GLOBAL AEROSPACE CORPORATION</t>
  </si>
  <si>
    <t>D14PC00188</t>
  </si>
  <si>
    <t>BOEING COMPANY, THE</t>
  </si>
  <si>
    <t>Vanishing Programmable Resources (VAPR)</t>
  </si>
  <si>
    <t>FA865015C7522</t>
  </si>
  <si>
    <t>VAPR - 6.2</t>
  </si>
  <si>
    <t>HR001114C0012</t>
  </si>
  <si>
    <t>HR001114C0013</t>
  </si>
  <si>
    <t>HR001115900151</t>
  </si>
  <si>
    <t>VORTXX SEMICONDUCTOR</t>
  </si>
  <si>
    <t>VESTICS Study</t>
  </si>
  <si>
    <t>N660011324039</t>
  </si>
  <si>
    <t>VET</t>
  </si>
  <si>
    <t>N660011324040</t>
  </si>
  <si>
    <t>N660011324041</t>
  </si>
  <si>
    <t>N660011324042</t>
  </si>
  <si>
    <t>N6600113C4037</t>
  </si>
  <si>
    <t>N6600113C4043</t>
  </si>
  <si>
    <t>SKAION CORPORATION</t>
  </si>
  <si>
    <t>N6600113C4044</t>
  </si>
  <si>
    <t>N6600113C4045</t>
  </si>
  <si>
    <t>N6600113C4046</t>
  </si>
  <si>
    <t>N6600113C4047</t>
  </si>
  <si>
    <t>N6600113C4048</t>
  </si>
  <si>
    <t>N6600113C4057</t>
  </si>
  <si>
    <t>N6600115C4061</t>
  </si>
  <si>
    <t>N6600115C4062</t>
  </si>
  <si>
    <t>N6600115C4063</t>
  </si>
  <si>
    <t>FA865013C7308</t>
  </si>
  <si>
    <t>Video-rate Synthetic Aperture Radar (ViSAR)</t>
  </si>
  <si>
    <t>FA865013C7345</t>
  </si>
  <si>
    <t>FA865015C1838</t>
  </si>
  <si>
    <t>BLACK RIVER SYSTEMS COMPANY INC</t>
  </si>
  <si>
    <t>HR001113C0013</t>
  </si>
  <si>
    <t>NUVOTRONICS, LLC</t>
  </si>
  <si>
    <t>HR001113C0077</t>
  </si>
  <si>
    <t>HR001113C0078</t>
  </si>
  <si>
    <t>FA875012C0102</t>
  </si>
  <si>
    <t>VisMediaReason</t>
  </si>
  <si>
    <t>FA875014C0046</t>
  </si>
  <si>
    <t>FA875014C0136</t>
  </si>
  <si>
    <t>W911NF1520049</t>
  </si>
  <si>
    <t>UNIVERSITY OF ALABAMA IN HUNTSVILLE</t>
  </si>
  <si>
    <t>HR00111490003</t>
  </si>
  <si>
    <t>KAREM AIRCRAFT, INC.</t>
  </si>
  <si>
    <t>VTOL X-Plane</t>
  </si>
  <si>
    <t>HR001114C0014</t>
  </si>
  <si>
    <t>N6523612D48020008</t>
  </si>
  <si>
    <t>N6523615D48030004</t>
  </si>
  <si>
    <t>Warrior Web</t>
  </si>
  <si>
    <t>W911NF14C0051</t>
  </si>
  <si>
    <t>W911NF1510162</t>
  </si>
  <si>
    <t>W911QX13C0098</t>
  </si>
  <si>
    <t>NEXTGEN AERONAUTICS, INC.</t>
  </si>
  <si>
    <t>FA875015C0038</t>
  </si>
  <si>
    <t>Wireless Network Defense</t>
  </si>
  <si>
    <t>FA875015C0046</t>
  </si>
  <si>
    <t>FA875015C0062</t>
  </si>
  <si>
    <t>FA865013D23350003</t>
  </si>
  <si>
    <t>AEROJET ROCKETDYNE, INC.</t>
  </si>
  <si>
    <t>WSFET: Weapon Scale Freejet Engine Testing</t>
  </si>
  <si>
    <t>XDATA</t>
  </si>
  <si>
    <t>FA87501220303</t>
  </si>
  <si>
    <t>FA87501220306</t>
  </si>
  <si>
    <t>FA87501220309</t>
  </si>
  <si>
    <t>FA87501220324</t>
  </si>
  <si>
    <t>FA87501220331</t>
  </si>
  <si>
    <t>FA87501220335</t>
  </si>
  <si>
    <t>FA87501220343</t>
  </si>
  <si>
    <t>FA875012C0293</t>
  </si>
  <si>
    <t>FA875012C0300</t>
  </si>
  <si>
    <t>FA875012C0301</t>
  </si>
  <si>
    <t>FA875012C0312</t>
  </si>
  <si>
    <t>FA875012C0317</t>
  </si>
  <si>
    <t>FA875012C0323</t>
  </si>
  <si>
    <t>FA875012C0336</t>
  </si>
  <si>
    <t>FA875013C0033</t>
  </si>
  <si>
    <t>CONTINUUM ANALYTICS INC</t>
  </si>
  <si>
    <t>FA87501520272</t>
  </si>
  <si>
    <t>XS-1: Experimental Spaceplane</t>
  </si>
  <si>
    <t>SPONABLE, JESS M</t>
  </si>
  <si>
    <t>FA865014C7419</t>
  </si>
  <si>
    <t>FA865014C7421</t>
  </si>
  <si>
    <t>COI CERAMICS, INC.</t>
  </si>
  <si>
    <t>FA865014C7422</t>
  </si>
  <si>
    <t>CARBON CARBON ADVANCED TECHNOLOGIES, INC.</t>
  </si>
  <si>
    <t>FA865014C7424</t>
  </si>
  <si>
    <t>FA865014C7426</t>
  </si>
  <si>
    <t>ORBITAL TECHNOLOGIES CORPORATION</t>
  </si>
  <si>
    <t>FA865015C7520</t>
  </si>
  <si>
    <t>PEERSAT, LLC</t>
  </si>
  <si>
    <t>HR00111490005</t>
  </si>
  <si>
    <t>HR00111490006</t>
  </si>
  <si>
    <t>MASTEN SPACE SYSTEMS, INC</t>
  </si>
  <si>
    <t>N6523612D48010007</t>
  </si>
  <si>
    <t>FA95501210319</t>
  </si>
  <si>
    <t>Young Faculty Award (YFA)</t>
  </si>
  <si>
    <t>D13AP00049</t>
  </si>
  <si>
    <t>D13AP00050</t>
  </si>
  <si>
    <t>D13AP00052</t>
  </si>
  <si>
    <t>D13AP00055</t>
  </si>
  <si>
    <t>D14AP00008</t>
  </si>
  <si>
    <t>D14AP00040</t>
  </si>
  <si>
    <t>D14AP00041</t>
  </si>
  <si>
    <t>D14AP00042</t>
  </si>
  <si>
    <t>D14AP00043</t>
  </si>
  <si>
    <t>D14AP00044</t>
  </si>
  <si>
    <t>D14AP00045</t>
  </si>
  <si>
    <t>D14AP00046</t>
  </si>
  <si>
    <t>D14AP00048</t>
  </si>
  <si>
    <t>D14AP00049</t>
  </si>
  <si>
    <t>D14AP00050</t>
  </si>
  <si>
    <t>D14AP00054</t>
  </si>
  <si>
    <t>D14AP00068</t>
  </si>
  <si>
    <t>D14AP00086</t>
  </si>
  <si>
    <t>N660011414036</t>
  </si>
  <si>
    <t>N660011414037</t>
  </si>
  <si>
    <t>N660011414038</t>
  </si>
  <si>
    <t>N660011414039</t>
  </si>
  <si>
    <t>N660011414040</t>
  </si>
  <si>
    <t>N660011414041</t>
  </si>
  <si>
    <t>N660011414042</t>
  </si>
  <si>
    <t>N660011414043</t>
  </si>
  <si>
    <t>N660011414044</t>
  </si>
  <si>
    <t>N660011414045</t>
  </si>
  <si>
    <t>N660011414046</t>
  </si>
  <si>
    <t>N660011414047</t>
  </si>
  <si>
    <t>N660011414048</t>
  </si>
  <si>
    <t>N660011414049</t>
  </si>
  <si>
    <t>N660011414050</t>
  </si>
  <si>
    <t>Z-MAN</t>
  </si>
  <si>
    <t>N6600113C4011</t>
  </si>
  <si>
    <t>DARPA FY2010 Contract List</t>
  </si>
  <si>
    <t>Agent</t>
  </si>
  <si>
    <t>D10PC20002</t>
  </si>
  <si>
    <t>Physical Optics Corporation</t>
  </si>
  <si>
    <t>X</t>
  </si>
  <si>
    <t>D10PC20005</t>
  </si>
  <si>
    <t>SRI International</t>
  </si>
  <si>
    <t>I2O Studies COG-02</t>
  </si>
  <si>
    <t>D10PC20008</t>
  </si>
  <si>
    <t>Science Application International Corporation</t>
  </si>
  <si>
    <t>D10PC20015</t>
  </si>
  <si>
    <t>BBN Technologies</t>
  </si>
  <si>
    <t>Leading Corporation</t>
  </si>
  <si>
    <t>D10PC20016</t>
  </si>
  <si>
    <t>University of Pennsylvania</t>
  </si>
  <si>
    <t>D10PC20019</t>
  </si>
  <si>
    <t>I2O Mgmt Initiatives IT-03</t>
  </si>
  <si>
    <t>D10PC20024</t>
  </si>
  <si>
    <t>D10PC20025</t>
  </si>
  <si>
    <t>MagiQ Technologies, Inc.</t>
  </si>
  <si>
    <t>D10PC20063</t>
  </si>
  <si>
    <t>Banpil Photonics, Inc.</t>
  </si>
  <si>
    <t>D10PC20068</t>
  </si>
  <si>
    <t>Tanner Research, Inc.</t>
  </si>
  <si>
    <t>D11PC20004</t>
  </si>
  <si>
    <t>International Mezzo Technologies, Inc.</t>
  </si>
  <si>
    <t>D11PC20005</t>
  </si>
  <si>
    <t>Enig Associates, Inc.</t>
  </si>
  <si>
    <t>D11PC20007</t>
  </si>
  <si>
    <t>C &amp; P Technologies, Inc.</t>
  </si>
  <si>
    <t>D11PC20013</t>
  </si>
  <si>
    <t>Advanced Fuel Research, Inc.</t>
  </si>
  <si>
    <t>Transformative Apps</t>
  </si>
  <si>
    <t>Booz, Allen &amp; Hamilton, Inc.</t>
  </si>
  <si>
    <t>Hyperadsorptive Atmospheric Sampling Technology (HAST)</t>
  </si>
  <si>
    <t>Panoptic Analysis of Chemical Traces</t>
  </si>
  <si>
    <t>STO Management - CCC-01</t>
  </si>
  <si>
    <t>D11PC20019</t>
  </si>
  <si>
    <t>Palo Alto Research Center (PARC) Incorporated</t>
  </si>
  <si>
    <t>D11PC20020</t>
  </si>
  <si>
    <t>Honeywell Inc</t>
  </si>
  <si>
    <t>MTO Studies (CCC-01)</t>
  </si>
  <si>
    <t>D11PC20022</t>
  </si>
  <si>
    <t>Mobile Technologies, LLC</t>
  </si>
  <si>
    <t>D11PC20026</t>
  </si>
  <si>
    <t>Vanderbilt University</t>
  </si>
  <si>
    <t>D11PC20036</t>
  </si>
  <si>
    <t>ArchieMD, Inc.</t>
  </si>
  <si>
    <t>Advanced Resource Technologies Inc.</t>
  </si>
  <si>
    <t>Administrative Services</t>
  </si>
  <si>
    <t>SSO</t>
  </si>
  <si>
    <t>Business Process Analysis</t>
  </si>
  <si>
    <t>Facility Services</t>
  </si>
  <si>
    <t>HQ TRAVEL</t>
  </si>
  <si>
    <t>Policy, Recds, Res Svcs</t>
  </si>
  <si>
    <t>DAAB0701DG601</t>
  </si>
  <si>
    <t>EOIR Technologies, Inc.</t>
  </si>
  <si>
    <t>U.S. Army Night Vision Electronics Sensors Directorate</t>
  </si>
  <si>
    <t>TAILWIND</t>
  </si>
  <si>
    <t>DAAB0703DB013</t>
  </si>
  <si>
    <t>Technical and Management Services Corp</t>
  </si>
  <si>
    <t>Advanced Soldier Sensor Information System &amp; Technology</t>
  </si>
  <si>
    <t>DOE-LLNL</t>
  </si>
  <si>
    <t>Lawrence Livermore National Laboratory</t>
  </si>
  <si>
    <t>FFRDC</t>
  </si>
  <si>
    <t>Department of Energy-Lawrence Livermore Nat'l Lab</t>
  </si>
  <si>
    <t>Chemical Analysis Sans Machinery (CASM)</t>
  </si>
  <si>
    <t>Deep Ocean Operations (Subullite)</t>
  </si>
  <si>
    <t>Disruptive Manufacturing Technologies</t>
  </si>
  <si>
    <t>Fiber Laser Pulse Sources (FILPS)</t>
  </si>
  <si>
    <t>H1N1 Acceleration (Blue Angel)</t>
  </si>
  <si>
    <t>Materials with Controlled Microstructural Architecture(MCMA)</t>
  </si>
  <si>
    <t>TIP-BASED   NANOFABRICATION</t>
  </si>
  <si>
    <t>Ubiquitous High Performance Computing (UHPC)</t>
  </si>
  <si>
    <t>DOE-WA</t>
  </si>
  <si>
    <t>Department of Energy - Washington</t>
  </si>
  <si>
    <t>UUV POWER TECHNOLOGIES</t>
  </si>
  <si>
    <t>F0470103D0202</t>
  </si>
  <si>
    <t>Orbital Sciences Corporation</t>
  </si>
  <si>
    <t>USAF Space and Missile Systems Center, Det 12/Space Test Pro</t>
  </si>
  <si>
    <t>Falcon</t>
  </si>
  <si>
    <t>F2960103D0116</t>
  </si>
  <si>
    <t>METATECH</t>
  </si>
  <si>
    <t>AFRL, Space Vehicles Directorate</t>
  </si>
  <si>
    <t>F3361503D2329</t>
  </si>
  <si>
    <t>Innovative Scientific Solutions, Inc.</t>
  </si>
  <si>
    <t>AFRL, Propulsion Directorate</t>
  </si>
  <si>
    <t>Vulcan</t>
  </si>
  <si>
    <t>F3361510C7072</t>
  </si>
  <si>
    <t>Aurora Flight Sciences Corporation</t>
  </si>
  <si>
    <t>AFRL, Air Vehicles Directorate</t>
  </si>
  <si>
    <t>F3365701D0026</t>
  </si>
  <si>
    <t>Boeing/Mcdonnel Expendible Launch Sys</t>
  </si>
  <si>
    <t>Aeronautical Systems Center/F-15 Division (ASC-F15)</t>
  </si>
  <si>
    <t>Triple Target Terminator (T3)</t>
  </si>
  <si>
    <t>F3365702D0009</t>
  </si>
  <si>
    <t>Lockheed Martin Aeronautics Company</t>
  </si>
  <si>
    <t>672nd Aeronautical Systems Squadron</t>
  </si>
  <si>
    <t>FA150010D0010</t>
  </si>
  <si>
    <t>Quanterion Solutions, Inc</t>
  </si>
  <si>
    <t>AFRL, Information Directorate</t>
  </si>
  <si>
    <t>MALTA</t>
  </si>
  <si>
    <t>FA23860914123</t>
  </si>
  <si>
    <t>DSO National Laboratories</t>
  </si>
  <si>
    <t>Transfer Learning Program</t>
  </si>
  <si>
    <t>FA23861014152</t>
  </si>
  <si>
    <t>Georgia Institute of Technology (Sponsored Programs)</t>
  </si>
  <si>
    <t>Asian Office of Aerospace Research and Development</t>
  </si>
  <si>
    <t>COMPACT MID-ULTRAVIOLET TECHNOLOGY</t>
  </si>
  <si>
    <t>FA23861014165</t>
  </si>
  <si>
    <t>Texas Tech University</t>
  </si>
  <si>
    <t>FA23861014167</t>
  </si>
  <si>
    <t>University of California Santa Barbara</t>
  </si>
  <si>
    <t>FA23861014168</t>
  </si>
  <si>
    <t>Nitek, Inc</t>
  </si>
  <si>
    <t>FA252107D8002</t>
  </si>
  <si>
    <t>Battelle Memorial Institute</t>
  </si>
  <si>
    <t>Air Force Technical Applications Center</t>
  </si>
  <si>
    <t>FA70001020046</t>
  </si>
  <si>
    <t>M.M.A. Design LLC</t>
  </si>
  <si>
    <t>MOIRE</t>
  </si>
  <si>
    <t>FA860110P0638</t>
  </si>
  <si>
    <t>Suss Microtec Inc.</t>
  </si>
  <si>
    <t>AFRL Sensors Directorate</t>
  </si>
  <si>
    <t>FA865004C7146</t>
  </si>
  <si>
    <t>Raytheon Company</t>
  </si>
  <si>
    <t>AFRL, Sensors Dir - OH</t>
  </si>
  <si>
    <t>WBGS-RF</t>
  </si>
  <si>
    <t>FA865005C7211</t>
  </si>
  <si>
    <t>EXCALIBUR</t>
  </si>
  <si>
    <t>FA865005C7245</t>
  </si>
  <si>
    <t>Boeing Aerospace Company</t>
  </si>
  <si>
    <t>Micro-Technology for Positioning, Navigation and Timing</t>
  </si>
  <si>
    <t>FA865005C7250</t>
  </si>
  <si>
    <t>Boston Dynamics, Inc.</t>
  </si>
  <si>
    <t>Startup</t>
  </si>
  <si>
    <t>Mind's Eye</t>
  </si>
  <si>
    <t>FA865006C7600</t>
  </si>
  <si>
    <t>Northrop Grumman Systems Corporation</t>
  </si>
  <si>
    <t>SMART</t>
  </si>
  <si>
    <t>FA865006D1078</t>
  </si>
  <si>
    <t>General Dynamics Corporation</t>
  </si>
  <si>
    <t>AACE</t>
  </si>
  <si>
    <t>FA865006D4406</t>
  </si>
  <si>
    <t>ARGUS</t>
  </si>
  <si>
    <t>FA865006D5401</t>
  </si>
  <si>
    <t>University of Dayton</t>
  </si>
  <si>
    <t>CERA (Carbon Electronics for RF Applications)</t>
  </si>
  <si>
    <t>FA86500727716</t>
  </si>
  <si>
    <t>The Boeing Company</t>
  </si>
  <si>
    <t>AFRL, Materials and Manufacturing Directorate</t>
  </si>
  <si>
    <t>FA865007C1183</t>
  </si>
  <si>
    <t>Veridian</t>
  </si>
  <si>
    <t>Net Track</t>
  </si>
  <si>
    <t>FA865007C7703</t>
  </si>
  <si>
    <t>DRS Infrared Technologies</t>
  </si>
  <si>
    <t>MEDUSA</t>
  </si>
  <si>
    <t>FA865007C7704</t>
  </si>
  <si>
    <t>Massachusetts Institute of Technology</t>
  </si>
  <si>
    <t>AFRL, Munitions Directorate</t>
  </si>
  <si>
    <t>Hybrid Insect Micro Electo Mechanical Systems(HI-MEMS)</t>
  </si>
  <si>
    <t>FA865007C7714</t>
  </si>
  <si>
    <t>HRL Laboratories, LLC</t>
  </si>
  <si>
    <t>COSMOS MPW</t>
  </si>
  <si>
    <t>COmpound Semiconductor Materials On Silicon (COSMOS)</t>
  </si>
  <si>
    <t>FA865007C7715</t>
  </si>
  <si>
    <t>General Atomics</t>
  </si>
  <si>
    <t>SPI-3D: Standoff Precision ID in 3D</t>
  </si>
  <si>
    <t>FA865007C7722</t>
  </si>
  <si>
    <t>BAE Systems</t>
  </si>
  <si>
    <t>Bootstrapped Learning</t>
  </si>
  <si>
    <t>FA865007C7732</t>
  </si>
  <si>
    <t>FA865007C7749</t>
  </si>
  <si>
    <t>Lockheed Martin Advanced Technologies Lab</t>
  </si>
  <si>
    <t>711th Human Performance Wing Human Effectiveness Directorate</t>
  </si>
  <si>
    <t>I2O Mgmt Initiatives COG-02</t>
  </si>
  <si>
    <t>Integrated Crisis Early Warning System (ICEWS)</t>
  </si>
  <si>
    <t>FA86500817819</t>
  </si>
  <si>
    <t>University of California, San Diego</t>
  </si>
  <si>
    <t>Parametric Optical Processes (POPS)</t>
  </si>
  <si>
    <t>FA86500817820</t>
  </si>
  <si>
    <t>University of Southern California Dept of Contracts &amp; Grants</t>
  </si>
  <si>
    <t>FA86500817839</t>
  </si>
  <si>
    <t>University of Colorado</t>
  </si>
  <si>
    <t>Nanostructured Materials for Power</t>
  </si>
  <si>
    <t>FA865008C7815</t>
  </si>
  <si>
    <t>iROBOT</t>
  </si>
  <si>
    <t>FA865008C7817</t>
  </si>
  <si>
    <t>Southwest Research Institute</t>
  </si>
  <si>
    <t>Nano Air Vehicle (NAV)</t>
  </si>
  <si>
    <t>FA865008C7835</t>
  </si>
  <si>
    <t>Studies</t>
  </si>
  <si>
    <t>FA865008C7838</t>
  </si>
  <si>
    <t>International Business Machine Research Center</t>
  </si>
  <si>
    <t>Air Force Research Lab, Sensors Dir - OH</t>
  </si>
  <si>
    <t>FA865008C7852</t>
  </si>
  <si>
    <t>L-3 Communication Corporations</t>
  </si>
  <si>
    <t>Analog-to-Information (A-to-I)</t>
  </si>
  <si>
    <t>FA865008C7853</t>
  </si>
  <si>
    <t>FA865008D1327</t>
  </si>
  <si>
    <t>FA865008D1451</t>
  </si>
  <si>
    <t>Ohio State University</t>
  </si>
  <si>
    <t>Sferic-based Underground GPS</t>
  </si>
  <si>
    <t>FA865008D1452</t>
  </si>
  <si>
    <t>General Dynamics Information Technology, Inc.</t>
  </si>
  <si>
    <t>FA86500917943</t>
  </si>
  <si>
    <t>Princeton University</t>
  </si>
  <si>
    <t>Heterostructural Uncooled Magnetic Sensors (HUMS)</t>
  </si>
  <si>
    <t>FA86500917944</t>
  </si>
  <si>
    <t>University of Maryland</t>
  </si>
  <si>
    <t>FA86500917945</t>
  </si>
  <si>
    <t>Virginia Polytechnic Institute</t>
  </si>
  <si>
    <t>FA86500917970</t>
  </si>
  <si>
    <t>Georgia Tech Research Corporation (Sponsored Programs)</t>
  </si>
  <si>
    <t>NANO COMPOSITE OPTICAL CERAMICS (NCOC)</t>
  </si>
  <si>
    <t>FA86500925800</t>
  </si>
  <si>
    <t>Southwestern Ohio Council For Higher Education</t>
  </si>
  <si>
    <t>FA865009C1614</t>
  </si>
  <si>
    <t>Parietal Systems, Inc.</t>
  </si>
  <si>
    <t>I2O Studies CCC-01</t>
  </si>
  <si>
    <t>FA865009C5000</t>
  </si>
  <si>
    <t>Integrated High Energy Density Capacitors (IHEDC)</t>
  </si>
  <si>
    <t>FA865009C5404</t>
  </si>
  <si>
    <t>Group4 Labs, Inc</t>
  </si>
  <si>
    <t>FA865009C7908</t>
  </si>
  <si>
    <t>Lockheed Martin Information Systems</t>
  </si>
  <si>
    <t>ULTRA-VIS</t>
  </si>
  <si>
    <t>FA865009C7909</t>
  </si>
  <si>
    <t>Applied Research Associates Inc.</t>
  </si>
  <si>
    <t>FA865009C7915</t>
  </si>
  <si>
    <t>Rice University</t>
  </si>
  <si>
    <t>FA865009C7916</t>
  </si>
  <si>
    <t>University of Tennessee</t>
  </si>
  <si>
    <t>FA865009C7917</t>
  </si>
  <si>
    <t>FA865009C7918</t>
  </si>
  <si>
    <t>BAE Systems National Security Solutions Inc.</t>
  </si>
  <si>
    <t>FA865009C7923</t>
  </si>
  <si>
    <t>Out of the Fog Research LLC</t>
  </si>
  <si>
    <t>SURF</t>
  </si>
  <si>
    <t>FA865009C7924</t>
  </si>
  <si>
    <t>International Business Machines Corporation</t>
  </si>
  <si>
    <t>HEALICS</t>
  </si>
  <si>
    <t>FA865009C7925</t>
  </si>
  <si>
    <t>FA865009C7926</t>
  </si>
  <si>
    <t>FA865009C7927</t>
  </si>
  <si>
    <t>University of California, Los Angeles</t>
  </si>
  <si>
    <t>FA865009C7928</t>
  </si>
  <si>
    <t>Teledyne Scientific and Imaging, LLC</t>
  </si>
  <si>
    <t>FA865009C7942</t>
  </si>
  <si>
    <t>PIRET</t>
  </si>
  <si>
    <t>FA865009C7950</t>
  </si>
  <si>
    <t>FA865009D1513</t>
  </si>
  <si>
    <t>Jacobs Technology, Inc.</t>
  </si>
  <si>
    <t>FA865009D5037</t>
  </si>
  <si>
    <t>UES, Inc.</t>
  </si>
  <si>
    <t>ELECTRIC FIELD DETECTOR(E-FED)</t>
  </si>
  <si>
    <t>MICRO POWER SOURCES</t>
  </si>
  <si>
    <t>FA86501017007</t>
  </si>
  <si>
    <t>Stanford University</t>
  </si>
  <si>
    <t>MESO(MesoDynamical  Architectures)</t>
  </si>
  <si>
    <t>FA86501017029</t>
  </si>
  <si>
    <t>California Institute of Technology</t>
  </si>
  <si>
    <t>Dynamics-Enabled Frequency Sources (DEFYS)</t>
  </si>
  <si>
    <t>FA86501017030</t>
  </si>
  <si>
    <t>FA86501017042</t>
  </si>
  <si>
    <t>FA86501017044</t>
  </si>
  <si>
    <t>FA86501017045</t>
  </si>
  <si>
    <t>Arizona State University</t>
  </si>
  <si>
    <t>FA86501017046</t>
  </si>
  <si>
    <t>Worcester Polytechnic Institute</t>
  </si>
  <si>
    <t>FA86501017053</t>
  </si>
  <si>
    <t>Purdue University</t>
  </si>
  <si>
    <t>FA86501017064</t>
  </si>
  <si>
    <t>Cornell University</t>
  </si>
  <si>
    <t>FA86501022934</t>
  </si>
  <si>
    <t>University of Dayton Research Institute</t>
  </si>
  <si>
    <t>BIOFUELS</t>
  </si>
  <si>
    <t>BioFuels - Alternative Feedstocks</t>
  </si>
  <si>
    <t>FA865010C1891</t>
  </si>
  <si>
    <t>FA865010C1899</t>
  </si>
  <si>
    <t>Systemic Management Science Corporation</t>
  </si>
  <si>
    <t>FA865010C6106</t>
  </si>
  <si>
    <t>National Security Innovations, Inc.</t>
  </si>
  <si>
    <t>Harris Corp</t>
  </si>
  <si>
    <t>TROPHY(T/R Optimized Photonics)</t>
  </si>
  <si>
    <t>FA865010C7004</t>
  </si>
  <si>
    <t>Northrop Grumman Corporation</t>
  </si>
  <si>
    <t>FA865010C7016</t>
  </si>
  <si>
    <t>Multipath Exploitation Radar</t>
  </si>
  <si>
    <t>FA865010C7017</t>
  </si>
  <si>
    <t>Georgia Tech Applied Research Corporation</t>
  </si>
  <si>
    <t>FA865010C7018</t>
  </si>
  <si>
    <t>Argon ST, Inc.</t>
  </si>
  <si>
    <t>FA865010C7019</t>
  </si>
  <si>
    <t>NET-SCALE TECHNOLOGIES, INCORPORATED</t>
  </si>
  <si>
    <t>DEEP LEARNING</t>
  </si>
  <si>
    <t>FA865010C7020</t>
  </si>
  <si>
    <t>FA865010C7027</t>
  </si>
  <si>
    <t>Northrop Grumman Aerospace Corp</t>
  </si>
  <si>
    <t>FA865010C7032</t>
  </si>
  <si>
    <t>LGS Innovations LLC</t>
  </si>
  <si>
    <t>FA865010C7033</t>
  </si>
  <si>
    <t>Northrop Grumman Spce &amp; Mission System Corp, ISR Systems Div</t>
  </si>
  <si>
    <t>STO Studies - SEN-02</t>
  </si>
  <si>
    <t>FA865010C7035</t>
  </si>
  <si>
    <t>Rockwell Collins, Inc</t>
  </si>
  <si>
    <t>FA865010C7038</t>
  </si>
  <si>
    <t>International Business Machines, Inc</t>
  </si>
  <si>
    <t>GRATE</t>
  </si>
  <si>
    <t>FA865010C7039</t>
  </si>
  <si>
    <t>General Dynamics Advanced Information System, Inc.</t>
  </si>
  <si>
    <t>Fine Detail Optical Surveillance</t>
  </si>
  <si>
    <t>FA865010C7040</t>
  </si>
  <si>
    <t>Lockheed Martin Coherent Technologies</t>
  </si>
  <si>
    <t>Dynamic Image Gunsight Optic</t>
  </si>
  <si>
    <t>Trex Enterprises Corporation</t>
  </si>
  <si>
    <t>BAE Systems Advanced Infor Tech Inc</t>
  </si>
  <si>
    <t>Wide Area Network Detection  (WAND)</t>
  </si>
  <si>
    <t>FA865010C7045</t>
  </si>
  <si>
    <t>Lockheed Martin Corp -  Missiless and Fire Control</t>
  </si>
  <si>
    <t>FA865010C7047</t>
  </si>
  <si>
    <t>Fraunhofer USA, Inc. Ctr for Coatings &amp; Laser Applications</t>
  </si>
  <si>
    <t>FA865010C7048</t>
  </si>
  <si>
    <t>FA865010C7049</t>
  </si>
  <si>
    <t>FA865010C7050</t>
  </si>
  <si>
    <t>FA865010C7054</t>
  </si>
  <si>
    <t>FA865010C7055</t>
  </si>
  <si>
    <t>FA865010C7067</t>
  </si>
  <si>
    <t>Lockheed Martin Maritime Systems &amp; Sensors</t>
  </si>
  <si>
    <t>FA865010C7068</t>
  </si>
  <si>
    <t>AAI</t>
  </si>
  <si>
    <t>Transformer (TX)</t>
  </si>
  <si>
    <t>FA865010C7070</t>
  </si>
  <si>
    <t>Pratt &amp; Whittney Rocketdyne Inc</t>
  </si>
  <si>
    <t>FA865010C7071</t>
  </si>
  <si>
    <t>Metis Design Corporation</t>
  </si>
  <si>
    <t>FA865010C7073</t>
  </si>
  <si>
    <t>Carnegie Mellon University</t>
  </si>
  <si>
    <t>FA865010C7074</t>
  </si>
  <si>
    <t>META</t>
  </si>
  <si>
    <t>FA865010C7075</t>
  </si>
  <si>
    <t>FA865010C7076</t>
  </si>
  <si>
    <t>Adventium Enterprises, LLC</t>
  </si>
  <si>
    <t>FA865010C7077</t>
  </si>
  <si>
    <t>Smart Information Flow Technologies</t>
  </si>
  <si>
    <t>FA865010C7078</t>
  </si>
  <si>
    <t>FA865010C7079</t>
  </si>
  <si>
    <t>FA865010C7080</t>
  </si>
  <si>
    <t>United Technologies Research Center</t>
  </si>
  <si>
    <t>FA865010C7081</t>
  </si>
  <si>
    <t>FA865010C7082</t>
  </si>
  <si>
    <t>FA865010C7083</t>
  </si>
  <si>
    <t>FA865010C7084</t>
  </si>
  <si>
    <t>FA865010C7085</t>
  </si>
  <si>
    <t>The Boeing Co, Boeing R &amp;D</t>
  </si>
  <si>
    <t>FA865010C7087</t>
  </si>
  <si>
    <t>CRASH Clean-slate Resilient, Adaptive, Secure Hosts</t>
  </si>
  <si>
    <t>I2O Studies CCS-02</t>
  </si>
  <si>
    <t>FA865010C7088</t>
  </si>
  <si>
    <t>University of Wisconsin</t>
  </si>
  <si>
    <t>University of New Mexico</t>
  </si>
  <si>
    <t>FA865010D1751</t>
  </si>
  <si>
    <t>Macaulay Brown</t>
  </si>
  <si>
    <t>Labrador 6.3</t>
  </si>
  <si>
    <t>FA865011C7109</t>
  </si>
  <si>
    <t>FA865011C7110</t>
  </si>
  <si>
    <t>FA872105C0002</t>
  </si>
  <si>
    <t>MIT Lincoln Laboratory</t>
  </si>
  <si>
    <t>Electronic Systems Center</t>
  </si>
  <si>
    <t>MASKLESS NANOWRITER</t>
  </si>
  <si>
    <t>NIRD(Nyquist Limited Infrared Detectors)</t>
  </si>
  <si>
    <t>Space Surveillance Telescope (SST)</t>
  </si>
  <si>
    <t>FA872105C0003</t>
  </si>
  <si>
    <t>Software Engineering Institute</t>
  </si>
  <si>
    <t>Hybrid Multi-Material Rotor (HMMR)</t>
  </si>
  <si>
    <t>FA872107D0005</t>
  </si>
  <si>
    <t>Odyssey Systems Consulting Group Ltd.</t>
  </si>
  <si>
    <t>Electronic Systems Center/HSJF</t>
  </si>
  <si>
    <t>Persistent Close Air Support (PCAS)</t>
  </si>
  <si>
    <t>FA872107D0015</t>
  </si>
  <si>
    <t>Jacobs Technology Inc.</t>
  </si>
  <si>
    <t>FA872110C0007</t>
  </si>
  <si>
    <t>ADV MICROSYSTEMS TECHNOLOGY PROGRAM</t>
  </si>
  <si>
    <t>AEO Studies (TT-04)</t>
  </si>
  <si>
    <t>FOPEN-GXP</t>
  </si>
  <si>
    <t>HALOE</t>
  </si>
  <si>
    <t>I2O Studies CCC-02</t>
  </si>
  <si>
    <t>INTEGRATED PHOTONIC DELAY(iPhoD)</t>
  </si>
  <si>
    <t>Mobile Networked MIMO (MNM)</t>
  </si>
  <si>
    <t>Mosaic Camera Technology Transition (CONG)</t>
  </si>
  <si>
    <t>N/MEMS S&amp;T FUNDAMENTALS</t>
  </si>
  <si>
    <t>POEM(PHOTONICALLY OPTIM EMBEDDED MICROPROCESSORS)</t>
  </si>
  <si>
    <t>Precision Electronic Warfare (PREW)</t>
  </si>
  <si>
    <t>QUANTUM INFORMATION SCIENCE(QIS)</t>
  </si>
  <si>
    <t>QUEST - Quantum Entanglement Science and Technology</t>
  </si>
  <si>
    <t>RADER(Remote A-D Converter w/deserialization &amp; Reconstructio</t>
  </si>
  <si>
    <t>RF PHOTONICS</t>
  </si>
  <si>
    <t>Rescue Transponder</t>
  </si>
  <si>
    <t>TRUST</t>
  </si>
  <si>
    <t>ZETA</t>
  </si>
  <si>
    <t>FA875005C0032</t>
  </si>
  <si>
    <t>USC Information Sciences Institute</t>
  </si>
  <si>
    <t>FA875005C0237</t>
  </si>
  <si>
    <t>Michigan Technological University</t>
  </si>
  <si>
    <t>LACOSTE</t>
  </si>
  <si>
    <t>FA87500620189</t>
  </si>
  <si>
    <t>MIT Artificial Intelligence Lab</t>
  </si>
  <si>
    <t>FA875006C0001</t>
  </si>
  <si>
    <t>Black River Systems Company</t>
  </si>
  <si>
    <t>FA875006D0005</t>
  </si>
  <si>
    <t>Intelligent Software Solutions, Inc.</t>
  </si>
  <si>
    <t>FA875007C0005</t>
  </si>
  <si>
    <t>Microwave Associates, Inc.</t>
  </si>
  <si>
    <t>Wireless Network after Next (WNaN)</t>
  </si>
  <si>
    <t>FA875007C0065</t>
  </si>
  <si>
    <t>FA875007C0169</t>
  </si>
  <si>
    <t>Advanced Wireless Networks for the Soldier</t>
  </si>
  <si>
    <t>FA875007C0231</t>
  </si>
  <si>
    <t>Lyric Semiconductor, Inc</t>
  </si>
  <si>
    <t>ANALOG LOGIC</t>
  </si>
  <si>
    <t>FA875008C0112</t>
  </si>
  <si>
    <t>FA875008C0217</t>
  </si>
  <si>
    <t>FA87500910213</t>
  </si>
  <si>
    <t>Dartmouth College</t>
  </si>
  <si>
    <t>FA875009C0129</t>
  </si>
  <si>
    <t>Telcordia Technologies Inc.</t>
  </si>
  <si>
    <t>Dynamic Quarantine</t>
  </si>
  <si>
    <t>FA875009C0160</t>
  </si>
  <si>
    <t>Labrador 6.2</t>
  </si>
  <si>
    <t>FA875009C0172</t>
  </si>
  <si>
    <t>Machine Reading</t>
  </si>
  <si>
    <t>FA875009C0179</t>
  </si>
  <si>
    <t>Bolt, Beranek &amp; Newman, Inc.</t>
  </si>
  <si>
    <t>FA875009C0181</t>
  </si>
  <si>
    <t>FA875009C0184</t>
  </si>
  <si>
    <t>FA875009C0194</t>
  </si>
  <si>
    <t>Quantum Sensors</t>
  </si>
  <si>
    <t>FA875009C0210</t>
  </si>
  <si>
    <t>FITT</t>
  </si>
  <si>
    <t>FA875009C0223</t>
  </si>
  <si>
    <t>FA875009D0183</t>
  </si>
  <si>
    <t>FA875009D0214</t>
  </si>
  <si>
    <t>BAE Systems Inc.</t>
  </si>
  <si>
    <t>FA87501010039</t>
  </si>
  <si>
    <t>STO Studies - IT-03</t>
  </si>
  <si>
    <t>FA87501010191</t>
  </si>
  <si>
    <t>University of California, Berkeley</t>
  </si>
  <si>
    <t>FA87501010214</t>
  </si>
  <si>
    <t>FA87501010215</t>
  </si>
  <si>
    <t>FA87501020163</t>
  </si>
  <si>
    <t>University of Arizona</t>
  </si>
  <si>
    <t>Computer Science, Science, Tech, Eng &amp; Math (CS/STEM)</t>
  </si>
  <si>
    <t>FA87501020167</t>
  </si>
  <si>
    <t>TopCoder, Inc.</t>
  </si>
  <si>
    <t>FA87501020179</t>
  </si>
  <si>
    <t>University of Massachusetts</t>
  </si>
  <si>
    <t>GUARD DOG</t>
  </si>
  <si>
    <t>FA87501020233</t>
  </si>
  <si>
    <t>Northeastern U</t>
  </si>
  <si>
    <t>FA87501020238</t>
  </si>
  <si>
    <t>Columbia University</t>
  </si>
  <si>
    <t>FA87501020254</t>
  </si>
  <si>
    <t>Yale University</t>
  </si>
  <si>
    <t>FA875010C0035</t>
  </si>
  <si>
    <t>Lockheed Martin Ocean, Radar &amp; Sensor Systems</t>
  </si>
  <si>
    <t>Gravity Anomaly for Tunnel Exposure (GATE)</t>
  </si>
  <si>
    <t>FA875010C0146</t>
  </si>
  <si>
    <t>Study FOR OFFICE</t>
  </si>
  <si>
    <t>FA875010C0160</t>
  </si>
  <si>
    <t>GE Global Research</t>
  </si>
  <si>
    <t>Cyber Defense</t>
  </si>
  <si>
    <t>Scalable Network Monitoring</t>
  </si>
  <si>
    <t>FA875010C0162</t>
  </si>
  <si>
    <t>Teledyne Industries, Inc.</t>
  </si>
  <si>
    <t>FA875010C0168</t>
  </si>
  <si>
    <t>FA875010C0169</t>
  </si>
  <si>
    <t>Secure Command Government Solutions, LLC</t>
  </si>
  <si>
    <t>FA875010C0170</t>
  </si>
  <si>
    <t>FA875010C0171</t>
  </si>
  <si>
    <t>Charles River Analytics, Inc.</t>
  </si>
  <si>
    <t>FA875010C0173</t>
  </si>
  <si>
    <t>FA875010C0176</t>
  </si>
  <si>
    <t>FA875010C0178</t>
  </si>
  <si>
    <t>FA875010C0188</t>
  </si>
  <si>
    <t>Distributed Infinity</t>
  </si>
  <si>
    <t>FA875010C0189</t>
  </si>
  <si>
    <t>STO Studies - SEN-03</t>
  </si>
  <si>
    <t>FA875010C0191</t>
  </si>
  <si>
    <t>FA875010C0196</t>
  </si>
  <si>
    <t>FA875010C0199</t>
  </si>
  <si>
    <t>Aptima, Inc.</t>
  </si>
  <si>
    <t>FA875010C0207</t>
  </si>
  <si>
    <t>FA875010C0210</t>
  </si>
  <si>
    <t>FA875010C0234</t>
  </si>
  <si>
    <t>Science Engineering Technology Associates.</t>
  </si>
  <si>
    <t>FA875010C0241</t>
  </si>
  <si>
    <t>Kestrel Institute</t>
  </si>
  <si>
    <t>FA875010D0042</t>
  </si>
  <si>
    <t>Rockwell Collins Government Systems</t>
  </si>
  <si>
    <t>FA87501120102</t>
  </si>
  <si>
    <t>University of Washington Office of Sponsored Programs</t>
  </si>
  <si>
    <t>FA875011C0054</t>
  </si>
  <si>
    <t>Raytheon Company - MA</t>
  </si>
  <si>
    <t>Resilient C2</t>
  </si>
  <si>
    <t>FA875011C0057</t>
  </si>
  <si>
    <t>FA875011C0070</t>
  </si>
  <si>
    <t>Applied Signal Technology</t>
  </si>
  <si>
    <t>FA875011C0071</t>
  </si>
  <si>
    <t>Northrop Grumman Information Technology</t>
  </si>
  <si>
    <t>FA877104D0004</t>
  </si>
  <si>
    <t>Northrop Grumman Mission Systems - Fairlakes</t>
  </si>
  <si>
    <t>PMO-Defense Travel System</t>
  </si>
  <si>
    <t>FAD HQ EQUIPMENT, SUPPLIES &amp; RENT</t>
  </si>
  <si>
    <t>FA881806D0020</t>
  </si>
  <si>
    <t>FA890308D8769</t>
  </si>
  <si>
    <t>CH2M HILL INC</t>
  </si>
  <si>
    <t>Air Force Ctr for Engineering and the Environment</t>
  </si>
  <si>
    <t>FA945105C0257</t>
  </si>
  <si>
    <t>XAFRL/RD</t>
  </si>
  <si>
    <t>Aero-Adaptive/Aero-Optic Beam Control (ABC)</t>
  </si>
  <si>
    <t>FA945108C0166</t>
  </si>
  <si>
    <t>General Electric Company</t>
  </si>
  <si>
    <t>AFRL, Directed Energy Directorate</t>
  </si>
  <si>
    <t>FA945108C0167</t>
  </si>
  <si>
    <t>University of Missouri</t>
  </si>
  <si>
    <t>FA945108D0170</t>
  </si>
  <si>
    <t>MAHEM</t>
  </si>
  <si>
    <t>FA945109C0001</t>
  </si>
  <si>
    <t>Nutronics, Inc.</t>
  </si>
  <si>
    <t>FA945110C0271</t>
  </si>
  <si>
    <t>Physical Sciences, Incorporated</t>
  </si>
  <si>
    <t>Limits of Thermodynamic Storage (LOTS) of Energy</t>
  </si>
  <si>
    <t>FA945306C0342</t>
  </si>
  <si>
    <t>Texas A&amp;M University (See Cage Code 0EBC6)</t>
  </si>
  <si>
    <t>FA945310C0057</t>
  </si>
  <si>
    <t>AO Sense Inc.</t>
  </si>
  <si>
    <t>AFRL-RVBX</t>
  </si>
  <si>
    <t>PRECISION INERTIAL NAVIGATION SYSTEMS</t>
  </si>
  <si>
    <t>FA945311C0265</t>
  </si>
  <si>
    <t>LoadPath, LLC</t>
  </si>
  <si>
    <t>FA95500810221</t>
  </si>
  <si>
    <t>Northwestern University</t>
  </si>
  <si>
    <t>Air Force Office of Scientific Research</t>
  </si>
  <si>
    <t>SERS S&amp;T FUNDAMENTALS</t>
  </si>
  <si>
    <t>FA95500810222</t>
  </si>
  <si>
    <t>FA95500810257</t>
  </si>
  <si>
    <t>FA95500810285</t>
  </si>
  <si>
    <t>Harvard University</t>
  </si>
  <si>
    <t>FA95500810351</t>
  </si>
  <si>
    <t>Focus Areas in Theoretical Mathematics (FAThM)</t>
  </si>
  <si>
    <t>FA95500810392</t>
  </si>
  <si>
    <t>Celgene Cellular Therapeutics</t>
  </si>
  <si>
    <t>Blood Pharming</t>
  </si>
  <si>
    <t>FA95500910033</t>
  </si>
  <si>
    <t>FA95500910037</t>
  </si>
  <si>
    <t>FA95500910039</t>
  </si>
  <si>
    <t>FA95500910041</t>
  </si>
  <si>
    <t>Pennsylvania State University</t>
  </si>
  <si>
    <t>FA95500910044</t>
  </si>
  <si>
    <t>Washington University</t>
  </si>
  <si>
    <t>FA95500910416</t>
  </si>
  <si>
    <t>University of Florida College of Engineering</t>
  </si>
  <si>
    <t>FA95501010279</t>
  </si>
  <si>
    <t>University of Oregon</t>
  </si>
  <si>
    <t>ORCHID(OPT RAD COOLING &amp; HEATING IN INTEG DEVICES)</t>
  </si>
  <si>
    <t>FA95501010284</t>
  </si>
  <si>
    <t>FA95501010293</t>
  </si>
  <si>
    <t>The Regents of the University of CA at Berkeley</t>
  </si>
  <si>
    <t>FA95501010297</t>
  </si>
  <si>
    <t>FA95501010327</t>
  </si>
  <si>
    <t>University of Michigan</t>
  </si>
  <si>
    <t>FA95501010361</t>
  </si>
  <si>
    <t>FA95501010497</t>
  </si>
  <si>
    <t>Clemson University</t>
  </si>
  <si>
    <t>FA95501010534</t>
  </si>
  <si>
    <t>FA95501010547</t>
  </si>
  <si>
    <t>SUNY-Downstate Medical Center</t>
  </si>
  <si>
    <t>DSO Studies</t>
  </si>
  <si>
    <t>FA95501010550</t>
  </si>
  <si>
    <t>H9400304D0002</t>
  </si>
  <si>
    <t>LRASM</t>
  </si>
  <si>
    <t>H9400304D0005</t>
  </si>
  <si>
    <t>Northrop Grumman Space and Mission Systems Corporation</t>
  </si>
  <si>
    <t>H9823008D0092</t>
  </si>
  <si>
    <t>General Dynamics C4 Systems</t>
  </si>
  <si>
    <t>National Security Agency</t>
  </si>
  <si>
    <t>SECURITY SUPPORT</t>
  </si>
  <si>
    <t>H9823010F0170</t>
  </si>
  <si>
    <t>Technical Communities Inc.</t>
  </si>
  <si>
    <t>H9823010P0844</t>
  </si>
  <si>
    <t>SiBEAM, Inc.</t>
  </si>
  <si>
    <t>H9823011P3039</t>
  </si>
  <si>
    <t>4DSP, LLC</t>
  </si>
  <si>
    <t>HC104705D4005</t>
  </si>
  <si>
    <t>WYLIE</t>
  </si>
  <si>
    <t>HM158209C0017</t>
  </si>
  <si>
    <t>David Sarnoff Research Center, Inc.</t>
  </si>
  <si>
    <t>National Geospatial-Intelligence Agency (NGA)</t>
  </si>
  <si>
    <t>GRID</t>
  </si>
  <si>
    <t>HR00110490010</t>
  </si>
  <si>
    <t>HR00110610003</t>
  </si>
  <si>
    <t>Global Autonomous Language Exploitation (GALE)</t>
  </si>
  <si>
    <t>HR00110610009</t>
  </si>
  <si>
    <t>Foundation for Enterprise Development</t>
  </si>
  <si>
    <t>DIRO SBIR ADMIN</t>
  </si>
  <si>
    <t>HR00110610028</t>
  </si>
  <si>
    <t>Marshall University Research Corp.</t>
  </si>
  <si>
    <t>Institute of Adv Flexible Manufacturing Systems (CONG)</t>
  </si>
  <si>
    <t>HR00110630007</t>
  </si>
  <si>
    <t>Materials and Electrochemical Research Corp.</t>
  </si>
  <si>
    <t>DARPA TITANIUM INITIATIVE (DTI)</t>
  </si>
  <si>
    <t>HR00110690004</t>
  </si>
  <si>
    <t>Total Immersion Software, Inc.</t>
  </si>
  <si>
    <t>More Noses</t>
  </si>
  <si>
    <t>Real World</t>
  </si>
  <si>
    <t>HR001106C0003</t>
  </si>
  <si>
    <t>HR001106C0018</t>
  </si>
  <si>
    <t>Global ISR</t>
  </si>
  <si>
    <t>HR001106C0022</t>
  </si>
  <si>
    <t>HR001106C0051</t>
  </si>
  <si>
    <t>HR001106C0052</t>
  </si>
  <si>
    <t>HR001106C0073</t>
  </si>
  <si>
    <t>HR001106C0127</t>
  </si>
  <si>
    <t>CACI Dynamic Systems Inc.</t>
  </si>
  <si>
    <t>SID SECURITY SUPPORT</t>
  </si>
  <si>
    <t>SID Security Support</t>
  </si>
  <si>
    <t>HR001106C0144</t>
  </si>
  <si>
    <t>HR001106D0001</t>
  </si>
  <si>
    <t>RS Information Systems, Inc.</t>
  </si>
  <si>
    <t>IRD OFFICE SUPPORT</t>
  </si>
  <si>
    <t>Wyle Information Systems, LLC</t>
  </si>
  <si>
    <t>HR001106D0002</t>
  </si>
  <si>
    <t>HR001106D0003</t>
  </si>
  <si>
    <t>Johns Hopkins Applied Physics Lab</t>
  </si>
  <si>
    <t>Johns Hopkins Univ - Applied Physics Laboratory</t>
  </si>
  <si>
    <t>ArcLight</t>
  </si>
  <si>
    <t>HyFly: Hypersonic Flight</t>
  </si>
  <si>
    <t>Non-Traditional Active Sonar</t>
  </si>
  <si>
    <t>Johns Hopkins University</t>
  </si>
  <si>
    <t>Shrike (formerly SP2S)</t>
  </si>
  <si>
    <t>HR00110710002</t>
  </si>
  <si>
    <t>University of Illinois at Urbana-Champaign</t>
  </si>
  <si>
    <t>Sensor Topology for Minimal Planning (SToMP)</t>
  </si>
  <si>
    <t>HR00110710006</t>
  </si>
  <si>
    <t>HR00110720005</t>
  </si>
  <si>
    <t>Natural Energy Laboratory of Hawaii Authority</t>
  </si>
  <si>
    <t>CEROS (CONG)</t>
  </si>
  <si>
    <t>HR00110790002</t>
  </si>
  <si>
    <t>HPCS</t>
  </si>
  <si>
    <t>HR00110790005</t>
  </si>
  <si>
    <t>Dupont - Univ Del Consortium</t>
  </si>
  <si>
    <t>Very High Efficiency Solar Cell (VHESC)</t>
  </si>
  <si>
    <t>HR00110790007</t>
  </si>
  <si>
    <t>KLA Tencor</t>
  </si>
  <si>
    <t>HR001107C0001</t>
  </si>
  <si>
    <t>QinetiQ, Ltd.</t>
  </si>
  <si>
    <t>HR001107C0060</t>
  </si>
  <si>
    <t>HR001107C0073</t>
  </si>
  <si>
    <t>Lockheed Martin Tactical Systems Company</t>
  </si>
  <si>
    <t>AEO Management (SEN-02)</t>
  </si>
  <si>
    <t>HR001107C0075</t>
  </si>
  <si>
    <t>AeroVironment, Inc</t>
  </si>
  <si>
    <t>HR001107C0099</t>
  </si>
  <si>
    <t>HR001107C0100</t>
  </si>
  <si>
    <t>HR001107C0102</t>
  </si>
  <si>
    <t>HR001107D0002</t>
  </si>
  <si>
    <t>Schafer Corporation</t>
  </si>
  <si>
    <t>STO Management - IT-03</t>
  </si>
  <si>
    <t>Seismic/Acoustic Vibration Imaging (SAVi)</t>
  </si>
  <si>
    <t>HR001107D0003</t>
  </si>
  <si>
    <t>Solers, Inc.</t>
  </si>
  <si>
    <t>HR001107D0004</t>
  </si>
  <si>
    <t>SRS Technologies</t>
  </si>
  <si>
    <t>Military Networking Protocol</t>
  </si>
  <si>
    <t>National Cyber Range</t>
  </si>
  <si>
    <t>HR001107D0005</t>
  </si>
  <si>
    <t>System Planning Corporation</t>
  </si>
  <si>
    <t>HR00110810075</t>
  </si>
  <si>
    <t>HR00110810085</t>
  </si>
  <si>
    <t>RealNose</t>
  </si>
  <si>
    <t>HR00110890001</t>
  </si>
  <si>
    <t>Oracle America, Inc.</t>
  </si>
  <si>
    <t>POEM(PHOTONICALLY OPT EMBEDDED MICROPROCESSORS)</t>
  </si>
  <si>
    <t>HR00110890006</t>
  </si>
  <si>
    <t>Textron</t>
  </si>
  <si>
    <t>HR001108C0004</t>
  </si>
  <si>
    <t>MADCAT</t>
  </si>
  <si>
    <t>HR001108C0005</t>
  </si>
  <si>
    <t>HR001108C0007</t>
  </si>
  <si>
    <t>Luna Innovations, Inc.</t>
  </si>
  <si>
    <t>HR001108C0019</t>
  </si>
  <si>
    <t>COUGAR</t>
  </si>
  <si>
    <t>HR001108C0055</t>
  </si>
  <si>
    <t>Foster Miller</t>
  </si>
  <si>
    <t>HR001108C0056</t>
  </si>
  <si>
    <t>BAE Systems Information &amp; Electronic Systems Integration Inc</t>
  </si>
  <si>
    <t>HR001108C0079</t>
  </si>
  <si>
    <t>Kitware</t>
  </si>
  <si>
    <t>HR001108C0086</t>
  </si>
  <si>
    <t>Fast Access Spacecraft Testbed (FAST)</t>
  </si>
  <si>
    <t>HR001108C0088</t>
  </si>
  <si>
    <t>HR001108C0090</t>
  </si>
  <si>
    <t>Lockheed Martin Aeronautical Systems</t>
  </si>
  <si>
    <t>HR001108C0102</t>
  </si>
  <si>
    <t>ADVANCED PHOTONIC SWITCH(APS)</t>
  </si>
  <si>
    <t>HR001108C0110</t>
  </si>
  <si>
    <t>HR001108C0111</t>
  </si>
  <si>
    <t>University of Central Florida</t>
  </si>
  <si>
    <t>Optical RF Communications Adjunct (ORCA)</t>
  </si>
  <si>
    <t>HR001108C0120</t>
  </si>
  <si>
    <t>Acuity Consulting Inc.</t>
  </si>
  <si>
    <t>HR001108C0124</t>
  </si>
  <si>
    <t>HR001108C0134</t>
  </si>
  <si>
    <t>Video And Image Retrieval and Analysis Tool</t>
  </si>
  <si>
    <t>HR001108C0135</t>
  </si>
  <si>
    <t>HR001108C0144</t>
  </si>
  <si>
    <t>ANVS</t>
  </si>
  <si>
    <t>HR001108C0145</t>
  </si>
  <si>
    <t>HR00110910005</t>
  </si>
  <si>
    <t>HR00110910007</t>
  </si>
  <si>
    <t>HR00110910008</t>
  </si>
  <si>
    <t>Stevens Institute</t>
  </si>
  <si>
    <t>HR00110910009</t>
  </si>
  <si>
    <t>Rutgers University</t>
  </si>
  <si>
    <t>HR00110910010</t>
  </si>
  <si>
    <t>Mark Goresky</t>
  </si>
  <si>
    <t>23 Mathematical Challenges</t>
  </si>
  <si>
    <t>HR00110910015</t>
  </si>
  <si>
    <t>HR00110910016</t>
  </si>
  <si>
    <t>Duke University</t>
  </si>
  <si>
    <t>HR00110910037</t>
  </si>
  <si>
    <t>Computer Science Study Group (CSSG)</t>
  </si>
  <si>
    <t>HR00110910038</t>
  </si>
  <si>
    <t>University of Utah</t>
  </si>
  <si>
    <t>HR00110910039</t>
  </si>
  <si>
    <t>University of Florida</t>
  </si>
  <si>
    <t>HR00110910040</t>
  </si>
  <si>
    <t>HR00110910041</t>
  </si>
  <si>
    <t>Oregon Health and Science University</t>
  </si>
  <si>
    <t>HR00110910042</t>
  </si>
  <si>
    <t>Texas Engineering Experiment Station</t>
  </si>
  <si>
    <t>HR00110910043</t>
  </si>
  <si>
    <t>HR00110910044</t>
  </si>
  <si>
    <t>HR00110910045</t>
  </si>
  <si>
    <t>HR00110910048</t>
  </si>
  <si>
    <t>HR00110910052</t>
  </si>
  <si>
    <t>Rensselaer Polytechnic Institute</t>
  </si>
  <si>
    <t>HR00110920002</t>
  </si>
  <si>
    <t>Monterey Bay Aquarium Research Institute</t>
  </si>
  <si>
    <t>Renewable At-Sea Power</t>
  </si>
  <si>
    <t>HR00110920003</t>
  </si>
  <si>
    <t>Nanyang Technological University</t>
  </si>
  <si>
    <t>Advanced Soldier Portable Power</t>
  </si>
  <si>
    <t>HR00110920004</t>
  </si>
  <si>
    <t>ON WAFER 3D INTEGRATION OF ICS &amp; CMOS(SINGAPORE)</t>
  </si>
  <si>
    <t>HR00110920005</t>
  </si>
  <si>
    <t>National University of Singapore</t>
  </si>
  <si>
    <t>High Rate Li-Ion Batteries(Singapore)</t>
  </si>
  <si>
    <t>HR00110920007</t>
  </si>
  <si>
    <t>PRINTED POWER</t>
  </si>
  <si>
    <t>HR00110930001</t>
  </si>
  <si>
    <t>Hewlett Packard Labs</t>
  </si>
  <si>
    <t>SyNAPSE</t>
  </si>
  <si>
    <t>HR00110930003</t>
  </si>
  <si>
    <t>Agilent Technologies Inc.</t>
  </si>
  <si>
    <t>HR001109C0001</t>
  </si>
  <si>
    <t>HR001109C0002</t>
  </si>
  <si>
    <t>HR001109C0006</t>
  </si>
  <si>
    <t>HR001109C0015</t>
  </si>
  <si>
    <t>Lockheed Martin Corp., Missiles &amp; Fire Control</t>
  </si>
  <si>
    <t>EXACTO</t>
  </si>
  <si>
    <t>HR001109C0016</t>
  </si>
  <si>
    <t>HR001109C0017</t>
  </si>
  <si>
    <t>RPGNets</t>
  </si>
  <si>
    <t>HR001109C0023</t>
  </si>
  <si>
    <t>Grandis, Inc</t>
  </si>
  <si>
    <t>(STT-RAM)Spin Torque Transfer-Random Access Memory</t>
  </si>
  <si>
    <t>HR001109C0025</t>
  </si>
  <si>
    <t>DECOIL</t>
  </si>
  <si>
    <t>HR001109C0027</t>
  </si>
  <si>
    <t>HR001109C0028</t>
  </si>
  <si>
    <t>Fibertek</t>
  </si>
  <si>
    <t>HR001109C0029</t>
  </si>
  <si>
    <t>HR001109C0030</t>
  </si>
  <si>
    <t>SAIC</t>
  </si>
  <si>
    <t>HR001109C0031</t>
  </si>
  <si>
    <t>Frontier Systems Integrators, LLC.</t>
  </si>
  <si>
    <t>HR001109C0034</t>
  </si>
  <si>
    <t>HR001109C0036</t>
  </si>
  <si>
    <t>Lockheed Martin Aeronautics, Adv Dev Programs</t>
  </si>
  <si>
    <t>HR001109C0047</t>
  </si>
  <si>
    <t>HR001109C0056</t>
  </si>
  <si>
    <t>DiscRotor</t>
  </si>
  <si>
    <t>HR001109C0060</t>
  </si>
  <si>
    <t>HR001109C0061</t>
  </si>
  <si>
    <t>HR001109C0063</t>
  </si>
  <si>
    <t>HR001109C0065</t>
  </si>
  <si>
    <t>HR001109C0079</t>
  </si>
  <si>
    <t>Robust Surface Navigation</t>
  </si>
  <si>
    <t>HR001109C0083</t>
  </si>
  <si>
    <t>Mobile Ad hoc Interoperability Network Gateway (MAINGATE)</t>
  </si>
  <si>
    <t>HR001109C0088</t>
  </si>
  <si>
    <t>Tech Dev GT-01</t>
  </si>
  <si>
    <t>HR001109C0089</t>
  </si>
  <si>
    <t>ADHELS</t>
  </si>
  <si>
    <t>HR001109C0096</t>
  </si>
  <si>
    <t>HR001109C0097</t>
  </si>
  <si>
    <t>HR001109C0099</t>
  </si>
  <si>
    <t>Basic Research on Ionospheric Characteristics and Effects</t>
  </si>
  <si>
    <t>HR001109C0101</t>
  </si>
  <si>
    <t>Urban Reasoning &amp;Geospatial Exploitation Technology (URGENT)</t>
  </si>
  <si>
    <t>HR001109C0104</t>
  </si>
  <si>
    <t>Tempronics, Inc.</t>
  </si>
  <si>
    <t>THERMO-TUNNELING POWER GENERATION</t>
  </si>
  <si>
    <t>HR001109C0105</t>
  </si>
  <si>
    <t>Sport and Health, Inc.</t>
  </si>
  <si>
    <t>FAD CONTRACT ADMINISTRATION</t>
  </si>
  <si>
    <t>HR001109C0106</t>
  </si>
  <si>
    <t>Gold's Gym &amp; Aerobics Center</t>
  </si>
  <si>
    <t>HR001109C0108</t>
  </si>
  <si>
    <t>University of Texas at Arlington</t>
  </si>
  <si>
    <t>HR001109C0109</t>
  </si>
  <si>
    <t>QUALCOMM Incorporated</t>
  </si>
  <si>
    <t>HR001109C0110</t>
  </si>
  <si>
    <t>Boulder Labs, Inc.</t>
  </si>
  <si>
    <t>HR001109C0111</t>
  </si>
  <si>
    <t>General Dynamics Advanced Information Systems</t>
  </si>
  <si>
    <t>HR001109C0112</t>
  </si>
  <si>
    <t>HR001109C0114</t>
  </si>
  <si>
    <t>HR001109C0119</t>
  </si>
  <si>
    <t>STO Studies - CCC-01</t>
  </si>
  <si>
    <t>HR001109C0121</t>
  </si>
  <si>
    <t>HR001109C0122</t>
  </si>
  <si>
    <t>HR001109C0123</t>
  </si>
  <si>
    <t>HR001109C0124</t>
  </si>
  <si>
    <t>HR001109C0132</t>
  </si>
  <si>
    <t>HR001109C0133</t>
  </si>
  <si>
    <t>Defense Advanced Radiated Technology</t>
  </si>
  <si>
    <t>HR001109C0142</t>
  </si>
  <si>
    <t>MSS-CNT Cold Cathodes</t>
  </si>
  <si>
    <t>HR001109C0143</t>
  </si>
  <si>
    <t>Cubic Applications, Inc.</t>
  </si>
  <si>
    <t>HR001109C0145</t>
  </si>
  <si>
    <t>HR001109C0147</t>
  </si>
  <si>
    <t>Premier Technology, Inc.</t>
  </si>
  <si>
    <t>Demilitarization of Munitions (STO)</t>
  </si>
  <si>
    <t>HR001109C0158</t>
  </si>
  <si>
    <t>Corp for National Research Initiatives</t>
  </si>
  <si>
    <t>HR001109F0003</t>
  </si>
  <si>
    <t>McLaughlin Research Corporation</t>
  </si>
  <si>
    <t>HR001109F0004</t>
  </si>
  <si>
    <t>Mark G Anderson Consultants, Inc</t>
  </si>
  <si>
    <t>OMO Building Move</t>
  </si>
  <si>
    <t>HR00111010005</t>
  </si>
  <si>
    <t>Knowledge Enhanced Compressive Measurement  (KECoM)</t>
  </si>
  <si>
    <t>HR00111010008</t>
  </si>
  <si>
    <t>Physical Intelligence</t>
  </si>
  <si>
    <t>HR00111010009</t>
  </si>
  <si>
    <t>HR00111010049</t>
  </si>
  <si>
    <t>HR00111010054</t>
  </si>
  <si>
    <t>HR00111010055</t>
  </si>
  <si>
    <t>HR00111010056</t>
  </si>
  <si>
    <t>University of Oklahoma</t>
  </si>
  <si>
    <t>Nimbus</t>
  </si>
  <si>
    <t>HR00111010057</t>
  </si>
  <si>
    <t>New Mexico Institute of Mining and Technology</t>
  </si>
  <si>
    <t>HR00111010058</t>
  </si>
  <si>
    <t>HR00111010059</t>
  </si>
  <si>
    <t>HR00111010060</t>
  </si>
  <si>
    <t>HR00111010061</t>
  </si>
  <si>
    <t>HR00111010062</t>
  </si>
  <si>
    <t>Concurrent Technologies Corp</t>
  </si>
  <si>
    <t>Intelligent Remote Sensing for Urban Warfare (CONG)</t>
  </si>
  <si>
    <t>HR00111010063</t>
  </si>
  <si>
    <t>HR00111010065</t>
  </si>
  <si>
    <t>HR00111010066</t>
  </si>
  <si>
    <t>HR00111010067</t>
  </si>
  <si>
    <t>University of California, Santa Barbara</t>
  </si>
  <si>
    <t>HR00111010069</t>
  </si>
  <si>
    <t>Portland State University</t>
  </si>
  <si>
    <t>HR00111010071</t>
  </si>
  <si>
    <t>University of Minnesota</t>
  </si>
  <si>
    <t>NON VOLATILE LOGIC</t>
  </si>
  <si>
    <t>HR00111010072</t>
  </si>
  <si>
    <t>University of Virginia</t>
  </si>
  <si>
    <t>HR00111010073</t>
  </si>
  <si>
    <t>HR00111010074</t>
  </si>
  <si>
    <t>Southern Methodist University</t>
  </si>
  <si>
    <t>CIPHER(CENTERS IN INTEGRATED PHOTONIC ENGINEERING RESEARCH)</t>
  </si>
  <si>
    <t>HR00111010075</t>
  </si>
  <si>
    <t>Georgia Tech Research Corporation(GTRC)</t>
  </si>
  <si>
    <t>HR00111010076</t>
  </si>
  <si>
    <t>HR00111010077</t>
  </si>
  <si>
    <t>HR00111010078</t>
  </si>
  <si>
    <t>HR00111010079</t>
  </si>
  <si>
    <t>HR00111010080</t>
  </si>
  <si>
    <t>HR00111010081</t>
  </si>
  <si>
    <t>HR00111020001</t>
  </si>
  <si>
    <t>HR00111020002</t>
  </si>
  <si>
    <t>SWEEPER(Short Range Wide Field of View Elec Steered Photonic</t>
  </si>
  <si>
    <t>HR00111020003</t>
  </si>
  <si>
    <t>HR00111020004</t>
  </si>
  <si>
    <t>HR00111030002</t>
  </si>
  <si>
    <t>Microelectronics Advanced Research Corporation</t>
  </si>
  <si>
    <t>SEMICONDUCTOR FOCUS CENTERS</t>
  </si>
  <si>
    <t>HR00111030006</t>
  </si>
  <si>
    <t>Jazz Semiconductor, Inc</t>
  </si>
  <si>
    <t>HR00111030007</t>
  </si>
  <si>
    <t>Intel Corporation</t>
  </si>
  <si>
    <t>HR00111090002</t>
  </si>
  <si>
    <t>Sikorsky Aircraft Corporation</t>
  </si>
  <si>
    <t>Mission Adaptive Rotor</t>
  </si>
  <si>
    <t>HR00111090005</t>
  </si>
  <si>
    <t>Redwood Photonica LLC</t>
  </si>
  <si>
    <t>HR00111090008</t>
  </si>
  <si>
    <t>NVIDIA Corp</t>
  </si>
  <si>
    <t>HR00111090009</t>
  </si>
  <si>
    <t>HR00111090010</t>
  </si>
  <si>
    <t>Vulture</t>
  </si>
  <si>
    <t>HR00111090011</t>
  </si>
  <si>
    <t>GoofyFoot Labs</t>
  </si>
  <si>
    <t>HR001110A0003</t>
  </si>
  <si>
    <t>CACI, Inc., Federal</t>
  </si>
  <si>
    <t>HR001110A0004</t>
  </si>
  <si>
    <t>Strategic Analysis, Inc.</t>
  </si>
  <si>
    <t>HR001110A0005</t>
  </si>
  <si>
    <t>SRA International, Inc.</t>
  </si>
  <si>
    <t>HR001110A0006</t>
  </si>
  <si>
    <t>HR001110C0007</t>
  </si>
  <si>
    <t>HALTT-A</t>
  </si>
  <si>
    <t>HR001110C0008</t>
  </si>
  <si>
    <t>System F6</t>
  </si>
  <si>
    <t>HR001110C0009</t>
  </si>
  <si>
    <t>Heat, Light, and Sound Research, Inc.</t>
  </si>
  <si>
    <t>HR001110C0010</t>
  </si>
  <si>
    <t>Adaptive Methods</t>
  </si>
  <si>
    <t>HR001110C0011</t>
  </si>
  <si>
    <t>HR001110C0012</t>
  </si>
  <si>
    <t>STRAD Corporation</t>
  </si>
  <si>
    <t>HR001110C0015</t>
  </si>
  <si>
    <t>Tri-Quint Semiconductor Inc.</t>
  </si>
  <si>
    <t>HR001110C0020</t>
  </si>
  <si>
    <t>Functional Genetics, Inc.</t>
  </si>
  <si>
    <t>HR001110C0021</t>
  </si>
  <si>
    <t>Maritime Applied Physics Corporation</t>
  </si>
  <si>
    <t>Submersible Aircraft</t>
  </si>
  <si>
    <t>HR001110C0023</t>
  </si>
  <si>
    <t>Auburn University</t>
  </si>
  <si>
    <t>HR001110C0024</t>
  </si>
  <si>
    <t>Whitney, Bradley, &amp; Brown Inc.</t>
  </si>
  <si>
    <t>HR001110C0025</t>
  </si>
  <si>
    <t>Legged Squad Support System (LS3)</t>
  </si>
  <si>
    <t>HR001110C0026</t>
  </si>
  <si>
    <t>Mustang Technology Group, LP</t>
  </si>
  <si>
    <t>Crosshairs</t>
  </si>
  <si>
    <t>HR001110C0029</t>
  </si>
  <si>
    <t>Information Systems Laboratories, Inc</t>
  </si>
  <si>
    <t>HR001110C0030</t>
  </si>
  <si>
    <t>Ascend Intel LLC</t>
  </si>
  <si>
    <t>HR001110C0031</t>
  </si>
  <si>
    <t>NeoVision 2</t>
  </si>
  <si>
    <t>HR001110C0032</t>
  </si>
  <si>
    <t>Evolved Machines, Inc</t>
  </si>
  <si>
    <t>HR001110C0033</t>
  </si>
  <si>
    <t>HR001110C0034</t>
  </si>
  <si>
    <t>HR001110C0039</t>
  </si>
  <si>
    <t>HR001110C0042</t>
  </si>
  <si>
    <t>Lockheed Martin Simulation, Training, &amp; Support (STS)</t>
  </si>
  <si>
    <t>HR001110C0043</t>
  </si>
  <si>
    <t>Srico, Inc.</t>
  </si>
  <si>
    <t>Electric Field Detector(E-FED)</t>
  </si>
  <si>
    <t>HR001110C0046</t>
  </si>
  <si>
    <t>HR001110C0052</t>
  </si>
  <si>
    <t>HR001110C0054</t>
  </si>
  <si>
    <t>Cellular Materials International, Inc.</t>
  </si>
  <si>
    <t>Maritime Armor</t>
  </si>
  <si>
    <t>HR001110C0057</t>
  </si>
  <si>
    <t>Halfaker &amp; Associates, LLC</t>
  </si>
  <si>
    <t>HR001110C0061</t>
  </si>
  <si>
    <t>Lockheed Martin Corp.-Information Systems &amp; Global Services</t>
  </si>
  <si>
    <t>HR001110C0062</t>
  </si>
  <si>
    <t>HR001110C0063</t>
  </si>
  <si>
    <t>HR001110C0073</t>
  </si>
  <si>
    <t>MOSAIC(MAXIMALLY SCALABLE OPT SENSOR ARRAY IMAGING W/COMP</t>
  </si>
  <si>
    <t>HR001110C0075</t>
  </si>
  <si>
    <t>Bell Boeing, The TiltrotorTeam</t>
  </si>
  <si>
    <t>HR001110C0076</t>
  </si>
  <si>
    <t>Northrop Grumman Integrated Systems Western Region</t>
  </si>
  <si>
    <t>GH Autonomous Aerial Refueling Demo (GHAARD)</t>
  </si>
  <si>
    <t>HR001110C0077</t>
  </si>
  <si>
    <t>David Breen</t>
  </si>
  <si>
    <t>HR001110C0078</t>
  </si>
  <si>
    <t>Ascent Technology, Inc.</t>
  </si>
  <si>
    <t>Low-Cost Light Weight Portable Photovoltaics (PoP) DSO)</t>
  </si>
  <si>
    <t>HR001110C0079</t>
  </si>
  <si>
    <t>MicroLink Devices</t>
  </si>
  <si>
    <t>HR001110C0080</t>
  </si>
  <si>
    <t>SIONYX</t>
  </si>
  <si>
    <t>HR001110C0081</t>
  </si>
  <si>
    <t>HR001110C0082</t>
  </si>
  <si>
    <t>HR001110C0083</t>
  </si>
  <si>
    <t>Goodrich Corporation</t>
  </si>
  <si>
    <t>HR001110C0085</t>
  </si>
  <si>
    <t>Pratt &amp; Whitney Aircraft Corporation Mil Engines</t>
  </si>
  <si>
    <t>HR001110C0090</t>
  </si>
  <si>
    <t>Formation Flight</t>
  </si>
  <si>
    <t>HR001110C0093</t>
  </si>
  <si>
    <t>Phoebus Optoelectronics LLC</t>
  </si>
  <si>
    <t>HR001110C0096</t>
  </si>
  <si>
    <t>Qinetiq North America</t>
  </si>
  <si>
    <t>STO Studies - CCC-02</t>
  </si>
  <si>
    <t>HR001110C0097</t>
  </si>
  <si>
    <t>STRATEGIC MATERIALS (CONG)</t>
  </si>
  <si>
    <t>HR001110C0098</t>
  </si>
  <si>
    <t>Emissive Micro-Display (EMD)</t>
  </si>
  <si>
    <t>HR001110C0100</t>
  </si>
  <si>
    <t>HR001110C0102</t>
  </si>
  <si>
    <t>Quasar</t>
  </si>
  <si>
    <t>HR001110C0103</t>
  </si>
  <si>
    <t>HR001110C0104</t>
  </si>
  <si>
    <t>HR001110C0107</t>
  </si>
  <si>
    <t>HR001110C0108</t>
  </si>
  <si>
    <t>BAE Syst Land &amp; Armaments US Combat Syst</t>
  </si>
  <si>
    <t>HR001110C0109</t>
  </si>
  <si>
    <t>HR001110C0110</t>
  </si>
  <si>
    <t>University of Rochester</t>
  </si>
  <si>
    <t>HR001110C0112</t>
  </si>
  <si>
    <t>Persistent Stare Exploitation &amp; Analysis System (PerSEAS)</t>
  </si>
  <si>
    <t>HR001110C0113</t>
  </si>
  <si>
    <t>HR001110C0114</t>
  </si>
  <si>
    <t>HR001110C0115</t>
  </si>
  <si>
    <t>HR001110C0117</t>
  </si>
  <si>
    <t>Thermal Management System for Ship Decking</t>
  </si>
  <si>
    <t>HR001110C0118</t>
  </si>
  <si>
    <t>HR001110C0119</t>
  </si>
  <si>
    <t>HR001110C0121</t>
  </si>
  <si>
    <t>HR001110C0123</t>
  </si>
  <si>
    <t>Adesto Technologies</t>
  </si>
  <si>
    <t>HR001110C0125</t>
  </si>
  <si>
    <t>HR001110C0126</t>
  </si>
  <si>
    <t>Blue Laser for Submarine Laser Communications (SLC)</t>
  </si>
  <si>
    <t>HR001110C0127</t>
  </si>
  <si>
    <t>HR001110C0128</t>
  </si>
  <si>
    <t>HR001110C0143</t>
  </si>
  <si>
    <t>United Technologies Corporation</t>
  </si>
  <si>
    <t>HR001110C0145</t>
  </si>
  <si>
    <t>HR001110C0146</t>
  </si>
  <si>
    <t>Paradynamics, Inc.</t>
  </si>
  <si>
    <t>HR001110C0147</t>
  </si>
  <si>
    <t>HR001110C0148</t>
  </si>
  <si>
    <t>HR001110C0149</t>
  </si>
  <si>
    <t>Inmarsat Navigation Ventures Limited</t>
  </si>
  <si>
    <t>HR001110C0150</t>
  </si>
  <si>
    <t>HR001110C0151</t>
  </si>
  <si>
    <t>David Sarnoff Research Center</t>
  </si>
  <si>
    <t>HR001110C0152</t>
  </si>
  <si>
    <t>HR001110C0153</t>
  </si>
  <si>
    <t>HR001110C0155</t>
  </si>
  <si>
    <t>HR001110C0157</t>
  </si>
  <si>
    <t>Ball Aerospace</t>
  </si>
  <si>
    <t>HR001110C0159</t>
  </si>
  <si>
    <t>Information in a Photon (InPho)</t>
  </si>
  <si>
    <t>HR001110C0160</t>
  </si>
  <si>
    <t>HR001110C0161</t>
  </si>
  <si>
    <t>University of Notre Dame</t>
  </si>
  <si>
    <t>HR001110C0162</t>
  </si>
  <si>
    <t>HR001110C0163</t>
  </si>
  <si>
    <t>HR001110C0165</t>
  </si>
  <si>
    <t>K Technology Corp.</t>
  </si>
  <si>
    <t>HR001110C0166</t>
  </si>
  <si>
    <t>Science Applications &amp; Research Asso, Inc</t>
  </si>
  <si>
    <t>HR001110C0167</t>
  </si>
  <si>
    <t>HR001110C0168</t>
  </si>
  <si>
    <t>HR001110C0175</t>
  </si>
  <si>
    <t>HR001110C0180</t>
  </si>
  <si>
    <t>MLB Company</t>
  </si>
  <si>
    <t>HR001110C0184</t>
  </si>
  <si>
    <t>HR001110C0185</t>
  </si>
  <si>
    <t>Spatial Integrated Systems</t>
  </si>
  <si>
    <t>HR001110C0186</t>
  </si>
  <si>
    <t>Advanced Sighting System (One Shot)</t>
  </si>
  <si>
    <t>HR001110C0187</t>
  </si>
  <si>
    <t>Logos Technologies, Inc.</t>
  </si>
  <si>
    <t>HR001110C0189</t>
  </si>
  <si>
    <t>NextGen Aeronautics Inc.</t>
  </si>
  <si>
    <t>HR001110C0192</t>
  </si>
  <si>
    <t>HR001110C0226</t>
  </si>
  <si>
    <t>Electronic Bioscience LLC</t>
  </si>
  <si>
    <t>HR001110C0227</t>
  </si>
  <si>
    <t>KFORCE Government Solutions, Inc</t>
  </si>
  <si>
    <t>BRADSON COMP SUPPORT</t>
  </si>
  <si>
    <t>KForce Support</t>
  </si>
  <si>
    <t>HR001110P0002</t>
  </si>
  <si>
    <t>HR001110P0003</t>
  </si>
  <si>
    <t>Axis Engineering Technologies, Inc.</t>
  </si>
  <si>
    <t>HR00111110001</t>
  </si>
  <si>
    <t>HR00111110002</t>
  </si>
  <si>
    <t>MTO Studies (ES-01)</t>
  </si>
  <si>
    <t>HR001111C0001</t>
  </si>
  <si>
    <t>Rolls-Royce North American Technologies, INC</t>
  </si>
  <si>
    <t>HR001111C0002</t>
  </si>
  <si>
    <t>Honeywell International Inc Defense &amp; Space Div</t>
  </si>
  <si>
    <t>HR001111C0004</t>
  </si>
  <si>
    <t>HR001111C0008</t>
  </si>
  <si>
    <t>HR001111C0009</t>
  </si>
  <si>
    <t>Raytheon Missile Systems Company</t>
  </si>
  <si>
    <t>HR001111C0010</t>
  </si>
  <si>
    <t>Gen Dynamics Advanced Syst Infor Syst Inc.</t>
  </si>
  <si>
    <t>HR001111C0011</t>
  </si>
  <si>
    <t>Advanced Technology &amp; Research Corp.</t>
  </si>
  <si>
    <t>SeaCatcher (CONG ADD)</t>
  </si>
  <si>
    <t>HR001111C0012</t>
  </si>
  <si>
    <t>NET-01 Studies</t>
  </si>
  <si>
    <t>HR001111C0013</t>
  </si>
  <si>
    <t>Sonalysts, Inc.</t>
  </si>
  <si>
    <t>HR001111C0020</t>
  </si>
  <si>
    <t>METRON</t>
  </si>
  <si>
    <t>HR001111C0021</t>
  </si>
  <si>
    <t>HR001111C0022</t>
  </si>
  <si>
    <t>Local Motor, Inc.</t>
  </si>
  <si>
    <t>FANG</t>
  </si>
  <si>
    <t>HR001111C0023</t>
  </si>
  <si>
    <t>HR001111C0027</t>
  </si>
  <si>
    <t>SORLOX Corporation</t>
  </si>
  <si>
    <t>HR001111C0030</t>
  </si>
  <si>
    <t>The Charles Stark Draper Laboratory Inc</t>
  </si>
  <si>
    <t>HR001111P0002</t>
  </si>
  <si>
    <t>MDA90403C0255</t>
  </si>
  <si>
    <t>LEAP(Leading Edge Access Program)</t>
  </si>
  <si>
    <t>MDA9720310022</t>
  </si>
  <si>
    <t>MEMS EXCHANGE</t>
  </si>
  <si>
    <t>MDA97203C0024</t>
  </si>
  <si>
    <t>N000140510419</t>
  </si>
  <si>
    <t>Office of Naval Research</t>
  </si>
  <si>
    <t>N0001405C0121</t>
  </si>
  <si>
    <t>N000140711082</t>
  </si>
  <si>
    <t>University of Alaska</t>
  </si>
  <si>
    <t>N0001407C0629</t>
  </si>
  <si>
    <t>N0001407C0768</t>
  </si>
  <si>
    <t>N0001407G0115</t>
  </si>
  <si>
    <t>Asian Technology Information Program</t>
  </si>
  <si>
    <t>N000140810728</t>
  </si>
  <si>
    <t>Neurosciences Research Foundation, Inc.</t>
  </si>
  <si>
    <t>Biomimetic Computing</t>
  </si>
  <si>
    <t>N0001408C0395</t>
  </si>
  <si>
    <t>Marsh Creek, LLC</t>
  </si>
  <si>
    <t>N000140910530</t>
  </si>
  <si>
    <t>University of Hawaii Office of Research Services</t>
  </si>
  <si>
    <t>N000140911059</t>
  </si>
  <si>
    <t>EFFICIENT MID-WAVE INFRARED LASERS (EMIL)</t>
  </si>
  <si>
    <t>N0001409C0164</t>
  </si>
  <si>
    <t>N0001409C0234</t>
  </si>
  <si>
    <t>N000141010889</t>
  </si>
  <si>
    <t>N0001410C0197</t>
  </si>
  <si>
    <t>Applied Physical Sciences Corp.</t>
  </si>
  <si>
    <t>N000141110089</t>
  </si>
  <si>
    <t>HEALING HEROES</t>
  </si>
  <si>
    <t>N0002402D6602</t>
  </si>
  <si>
    <t>Applied Physics Lab/U of Washington Spon Pg</t>
  </si>
  <si>
    <t>Naval Sea Systems Command</t>
  </si>
  <si>
    <t>N0002402D6604</t>
  </si>
  <si>
    <t>Pennsylvania State Univ/Applied Research Lab</t>
  </si>
  <si>
    <t>STO Studies - NET-02</t>
  </si>
  <si>
    <t>TANGO BRAVO</t>
  </si>
  <si>
    <t>Underwater Express</t>
  </si>
  <si>
    <t>N0002403D6606</t>
  </si>
  <si>
    <t>N0002408C5206</t>
  </si>
  <si>
    <t>Progeny Systems Corporation</t>
  </si>
  <si>
    <t>N0002410D6318</t>
  </si>
  <si>
    <t>N0017307C2019</t>
  </si>
  <si>
    <t>Beam Wave Research, Inc.</t>
  </si>
  <si>
    <t>HIgh Frequency Integrated Vacuum Electronics (HIFIVE)</t>
  </si>
  <si>
    <t>N0017307C2056</t>
  </si>
  <si>
    <t>Communications &amp; Power Industries</t>
  </si>
  <si>
    <t>N0017307C6001</t>
  </si>
  <si>
    <t>Arete Associates</t>
  </si>
  <si>
    <t>River Eye</t>
  </si>
  <si>
    <t>N0017308C2077</t>
  </si>
  <si>
    <t>N0017309C2038</t>
  </si>
  <si>
    <t>TLK, Inc</t>
  </si>
  <si>
    <t>Education Dominance</t>
  </si>
  <si>
    <t>N0017804D4024</t>
  </si>
  <si>
    <t>Naval Surface Warfare Center - Indian Head Division</t>
  </si>
  <si>
    <t>AEO Management (TT-04)</t>
  </si>
  <si>
    <t>Cyber Insider Threat</t>
  </si>
  <si>
    <t>DIRO SPT &amp; SET ASIDE</t>
  </si>
  <si>
    <t>DIRO Support &amp; Set Aside</t>
  </si>
  <si>
    <t>Deep Green</t>
  </si>
  <si>
    <t>OH BY THE WAY (OBTW)</t>
  </si>
  <si>
    <t>N0017804D4026</t>
  </si>
  <si>
    <t>CACI Technologies, Inc.</t>
  </si>
  <si>
    <t>Autonomous Robotic Manipulation (ARM)</t>
  </si>
  <si>
    <t>FORESTER</t>
  </si>
  <si>
    <t>ITMANET</t>
  </si>
  <si>
    <t>SAFER</t>
  </si>
  <si>
    <t>N0017804D4041</t>
  </si>
  <si>
    <t>Engineering Documentation Systems Inc.</t>
  </si>
  <si>
    <t>Naval Surface Warfare Center - Crane Division</t>
  </si>
  <si>
    <t>N0017804D4072</t>
  </si>
  <si>
    <t>Naval Air Warfare Center - China Lake</t>
  </si>
  <si>
    <t>N0017804D4080</t>
  </si>
  <si>
    <t>MANTECH Services Corporation</t>
  </si>
  <si>
    <t>ManTech Systems Engineering Corp</t>
  </si>
  <si>
    <t>N0017804D4119</t>
  </si>
  <si>
    <t>N0017805D4255</t>
  </si>
  <si>
    <t>N0017807C2011</t>
  </si>
  <si>
    <t>BAE Systems, Network Enabled Solutions (NES)</t>
  </si>
  <si>
    <t>Naval Surface Warfare Center - Dahlgren Division</t>
  </si>
  <si>
    <t>Software Producibility</t>
  </si>
  <si>
    <t>N0017808D5571</t>
  </si>
  <si>
    <t>N0017808D5605</t>
  </si>
  <si>
    <t>More Eyes</t>
  </si>
  <si>
    <t>N0017809D3017</t>
  </si>
  <si>
    <t>N004210390002</t>
  </si>
  <si>
    <t>APIC Corporation</t>
  </si>
  <si>
    <t>Network Enabled by WDM Highly Integrated Photonics</t>
  </si>
  <si>
    <t>N0042108C0033</t>
  </si>
  <si>
    <t>Counter Sniper (C-Sniper)</t>
  </si>
  <si>
    <t>N10AP20011</t>
  </si>
  <si>
    <t>N10AP20013</t>
  </si>
  <si>
    <t>Brown U</t>
  </si>
  <si>
    <t>N10AP20014</t>
  </si>
  <si>
    <t>Drexel University</t>
  </si>
  <si>
    <t>N10AP20015</t>
  </si>
  <si>
    <t>University of South Carolina Research Foundation</t>
  </si>
  <si>
    <t>N10AP20016</t>
  </si>
  <si>
    <t>N10AP20017</t>
  </si>
  <si>
    <t>N10AP20018</t>
  </si>
  <si>
    <t>University of Texas at Austin</t>
  </si>
  <si>
    <t>N10AP20019</t>
  </si>
  <si>
    <t>N10AP20020</t>
  </si>
  <si>
    <t>N10AP20021</t>
  </si>
  <si>
    <t>N10AP20022</t>
  </si>
  <si>
    <t>Georgia State University</t>
  </si>
  <si>
    <t>N10AP20023</t>
  </si>
  <si>
    <t>N10AP20024</t>
  </si>
  <si>
    <t>University of Delaware</t>
  </si>
  <si>
    <t>N10AP20026</t>
  </si>
  <si>
    <t>N10AP20027</t>
  </si>
  <si>
    <t>N10AP20028</t>
  </si>
  <si>
    <t>N10AP20029</t>
  </si>
  <si>
    <t>University of New Hampshire</t>
  </si>
  <si>
    <t>N10AP20030</t>
  </si>
  <si>
    <t>Georgia Technical Research Corp. (Sponsored Prograrms)</t>
  </si>
  <si>
    <t>N10AP20031</t>
  </si>
  <si>
    <t>N10AP20032</t>
  </si>
  <si>
    <t>State University of New York at Buffalo</t>
  </si>
  <si>
    <t>N10AP20033</t>
  </si>
  <si>
    <t>N10AP20034</t>
  </si>
  <si>
    <t>N10AP20035</t>
  </si>
  <si>
    <t>N10AP20037</t>
  </si>
  <si>
    <t>N10AP20039</t>
  </si>
  <si>
    <t>N10AP20040</t>
  </si>
  <si>
    <t>Knexient</t>
  </si>
  <si>
    <t>N10AP20041</t>
  </si>
  <si>
    <t>NANO ELECTRO MECHANICAL COMPUTERS(NEMS)</t>
  </si>
  <si>
    <t>N10AP20042</t>
  </si>
  <si>
    <t>N10AP20043</t>
  </si>
  <si>
    <t>N10PC20000</t>
  </si>
  <si>
    <t>TRANSTAC</t>
  </si>
  <si>
    <t>N10PC20037</t>
  </si>
  <si>
    <t>N10PC20050</t>
  </si>
  <si>
    <t>N10PC20058</t>
  </si>
  <si>
    <t>Perceptronics Solutions, Inc.</t>
  </si>
  <si>
    <t>N10PC20083</t>
  </si>
  <si>
    <t>Infoscitex Corporation</t>
  </si>
  <si>
    <t>N10PC20084</t>
  </si>
  <si>
    <t>MacroCognition, LLC</t>
  </si>
  <si>
    <t>N10PC20085</t>
  </si>
  <si>
    <t>Stottler Henke Associates, Inc.</t>
  </si>
  <si>
    <t>N10PC20086</t>
  </si>
  <si>
    <t>Aerius Photonics, LLC</t>
  </si>
  <si>
    <t>N10PC20087</t>
  </si>
  <si>
    <t>ZIVA Corporation</t>
  </si>
  <si>
    <t>N10PC20088</t>
  </si>
  <si>
    <t>Innovative Technology Applications Co., LLC</t>
  </si>
  <si>
    <t>N10PC20089</t>
  </si>
  <si>
    <t>N10PC20091</t>
  </si>
  <si>
    <t>The Granville Group Inc</t>
  </si>
  <si>
    <t>N10PC20092</t>
  </si>
  <si>
    <t>FAD ADMIN</t>
  </si>
  <si>
    <t>FAD AGENT ADMIN</t>
  </si>
  <si>
    <t>N10PC20116</t>
  </si>
  <si>
    <t>Affomix Corporation</t>
  </si>
  <si>
    <t>Antibody Technology Program (ATP)</t>
  </si>
  <si>
    <t>N10PC20124</t>
  </si>
  <si>
    <t>Energy Focus, Inc.</t>
  </si>
  <si>
    <t>N10PC20126</t>
  </si>
  <si>
    <t>N10PC20168</t>
  </si>
  <si>
    <t>ALD NanoSolutions, Inc.</t>
  </si>
  <si>
    <t>N10PC20169</t>
  </si>
  <si>
    <t>Cambridge NanoTech, Inc.</t>
  </si>
  <si>
    <t>N10PC20170</t>
  </si>
  <si>
    <t>Sundew Technologies, LLC</t>
  </si>
  <si>
    <t>N10PC20171</t>
  </si>
  <si>
    <t>21st Century Technology</t>
  </si>
  <si>
    <t>N10PC20172</t>
  </si>
  <si>
    <t>Utopia Compression, Corporation</t>
  </si>
  <si>
    <t>N10PC20173</t>
  </si>
  <si>
    <t>N10PC20174</t>
  </si>
  <si>
    <t>Spectral Sciences, Inc.</t>
  </si>
  <si>
    <t>N10PC20175</t>
  </si>
  <si>
    <t>Nico Technologies Corp.</t>
  </si>
  <si>
    <t>N10PC20176</t>
  </si>
  <si>
    <t>N10PC20177</t>
  </si>
  <si>
    <t>TIAX LLC</t>
  </si>
  <si>
    <t>N10PC20178</t>
  </si>
  <si>
    <t>5-D Systems Inc.</t>
  </si>
  <si>
    <t>N10PC20179</t>
  </si>
  <si>
    <t>Sigtem Technology, Inc.</t>
  </si>
  <si>
    <t>N10PC20180</t>
  </si>
  <si>
    <t>Toyon Research Corp.</t>
  </si>
  <si>
    <t>N10PC20181</t>
  </si>
  <si>
    <t>N10PC20182</t>
  </si>
  <si>
    <t>N10PC20183</t>
  </si>
  <si>
    <t>N10PC20184</t>
  </si>
  <si>
    <t>N10PC20185</t>
  </si>
  <si>
    <t>N10PC20186</t>
  </si>
  <si>
    <t>N10PC20187</t>
  </si>
  <si>
    <t>N10PC20188</t>
  </si>
  <si>
    <t>Discovery Semiconductors Inc</t>
  </si>
  <si>
    <t>N10PC20189</t>
  </si>
  <si>
    <t>PRINCETON OPTRONICS INC</t>
  </si>
  <si>
    <t>N10PC20192</t>
  </si>
  <si>
    <t>Advanced Cooling Technologies, Inc</t>
  </si>
  <si>
    <t>N10PC20193</t>
  </si>
  <si>
    <t>Eltron Research &amp; Development, Inc.</t>
  </si>
  <si>
    <t>N10PC20214</t>
  </si>
  <si>
    <t>Star Technology and Research, Inc.</t>
  </si>
  <si>
    <t>N10PC20216</t>
  </si>
  <si>
    <t>N10PC20217</t>
  </si>
  <si>
    <t>Fetch Technologies</t>
  </si>
  <si>
    <t>N10PC20220</t>
  </si>
  <si>
    <t>Wacari Group, LLC</t>
  </si>
  <si>
    <t>N10PC20223</t>
  </si>
  <si>
    <t>Robotics Technology, Inc.</t>
  </si>
  <si>
    <t>N10PC20224</t>
  </si>
  <si>
    <t>MSNW, INC.</t>
  </si>
  <si>
    <t>N10PC20230</t>
  </si>
  <si>
    <t>StableBody Technologies</t>
  </si>
  <si>
    <t>N10PC20232</t>
  </si>
  <si>
    <t>Collaborative Work Systems (CWS), Inc</t>
  </si>
  <si>
    <t>N10PC20233</t>
  </si>
  <si>
    <t>DiaCarta LLC</t>
  </si>
  <si>
    <t>N10PC20237</t>
  </si>
  <si>
    <t>QorTek, Inc.</t>
  </si>
  <si>
    <t>N10PC20241</t>
  </si>
  <si>
    <t>N10PC20246</t>
  </si>
  <si>
    <t>N10PC20247</t>
  </si>
  <si>
    <t>N10PC20248</t>
  </si>
  <si>
    <t>The Samraksh Company</t>
  </si>
  <si>
    <t>N10PC20250</t>
  </si>
  <si>
    <t>Front Edge Technology, Inc.</t>
  </si>
  <si>
    <t>N10PC20252</t>
  </si>
  <si>
    <t>N10PC20256</t>
  </si>
  <si>
    <t>NEUROTECHNOLOGY FOR INTELLIGENCE ANALYSTS PROGRAM</t>
  </si>
  <si>
    <t>N10PD20005</t>
  </si>
  <si>
    <t>N11AP20002</t>
  </si>
  <si>
    <t>N6133900D0708</t>
  </si>
  <si>
    <t>PEO Simulation, Training and Instrumentation (PEO-STRI)</t>
  </si>
  <si>
    <t>N6133900D0710</t>
  </si>
  <si>
    <t>N629091017087</t>
  </si>
  <si>
    <t>Rocket Lab, LTD</t>
  </si>
  <si>
    <t>N629091017116</t>
  </si>
  <si>
    <t>University of Genova</t>
  </si>
  <si>
    <t>N629091017117</t>
  </si>
  <si>
    <t>University of Bath</t>
  </si>
  <si>
    <t>N629091017118</t>
  </si>
  <si>
    <t>N629091017119</t>
  </si>
  <si>
    <t>Cranfield University</t>
  </si>
  <si>
    <t>N6523607D6868</t>
  </si>
  <si>
    <t>SAIC Technology Services Corporation</t>
  </si>
  <si>
    <t>MTO Studies</t>
  </si>
  <si>
    <t>Science Applications International Corp</t>
  </si>
  <si>
    <t>N6523608D6813</t>
  </si>
  <si>
    <t>Convoy Trainer and NowTu</t>
  </si>
  <si>
    <t>IPTO JDOT</t>
  </si>
  <si>
    <t>N6523610C3825</t>
  </si>
  <si>
    <t>N6523611C3831</t>
  </si>
  <si>
    <t>Kratos Government Solutions, Inc.</t>
  </si>
  <si>
    <t>N6523611C3832</t>
  </si>
  <si>
    <t>N660010328938</t>
  </si>
  <si>
    <t>Core Optical Network (CORONET)</t>
  </si>
  <si>
    <t>N660010418933</t>
  </si>
  <si>
    <t>Ultra Photonics Program (CONG)</t>
  </si>
  <si>
    <t>N6600104C8045</t>
  </si>
  <si>
    <t>Photonic Systems, Inc</t>
  </si>
  <si>
    <t>PSTAR</t>
  </si>
  <si>
    <t>N6600105C8038</t>
  </si>
  <si>
    <t>N6600105D5041</t>
  </si>
  <si>
    <t>N6600106C2025</t>
  </si>
  <si>
    <t>Teledyne Scientific Company</t>
  </si>
  <si>
    <t>N6600106C8005</t>
  </si>
  <si>
    <t>Revolutionizing Prosthetics</t>
  </si>
  <si>
    <t>N660010712006</t>
  </si>
  <si>
    <t>N6600107C2002</t>
  </si>
  <si>
    <t>General Dynamics Electric Boat</t>
  </si>
  <si>
    <t>N660010812018</t>
  </si>
  <si>
    <t>Boise State University</t>
  </si>
  <si>
    <t>3-D Technology for Advanced Sensors Systems (CONG)</t>
  </si>
  <si>
    <t>N660010812037</t>
  </si>
  <si>
    <t>N660010812038</t>
  </si>
  <si>
    <t>N660010812039</t>
  </si>
  <si>
    <t>N660010812041</t>
  </si>
  <si>
    <t>N660010812042</t>
  </si>
  <si>
    <t>Case Western Reserve Univ</t>
  </si>
  <si>
    <t>N660010812043</t>
  </si>
  <si>
    <t>N660010812044</t>
  </si>
  <si>
    <t>N660010812063</t>
  </si>
  <si>
    <t>MTO Studies (MS-01)</t>
  </si>
  <si>
    <t>N660010812065</t>
  </si>
  <si>
    <t>N6600108C2006</t>
  </si>
  <si>
    <t>THERMAL MANAGEMENT TECHNOLOGIES</t>
  </si>
  <si>
    <t>N6600108C2007</t>
  </si>
  <si>
    <t>N6600108C2008</t>
  </si>
  <si>
    <t>N6600108C2009</t>
  </si>
  <si>
    <t>N6600108C2010</t>
  </si>
  <si>
    <t>N6600108C2011</t>
  </si>
  <si>
    <t>N6600108C2020</t>
  </si>
  <si>
    <t>STEEP</t>
  </si>
  <si>
    <t>N6600108C2022</t>
  </si>
  <si>
    <t>N6600108C2040</t>
  </si>
  <si>
    <t>Zyvex Corp.</t>
  </si>
  <si>
    <t>N6600108C2048</t>
  </si>
  <si>
    <t>N6600108C2050</t>
  </si>
  <si>
    <t>N6600108C2054</t>
  </si>
  <si>
    <t>N660010912025</t>
  </si>
  <si>
    <t>N660010912026</t>
  </si>
  <si>
    <t>N660010912027</t>
  </si>
  <si>
    <t>N660010912029</t>
  </si>
  <si>
    <t>N660010912030</t>
  </si>
  <si>
    <t>N660010912069</t>
  </si>
  <si>
    <t>University of California, Riverside</t>
  </si>
  <si>
    <t>Casimir Effect Enhancement (CEE)</t>
  </si>
  <si>
    <t>N660010912070</t>
  </si>
  <si>
    <t>N660010912071</t>
  </si>
  <si>
    <t>N660010912084</t>
  </si>
  <si>
    <t>N660010912086</t>
  </si>
  <si>
    <t>N660010912087</t>
  </si>
  <si>
    <t>N660010912088</t>
  </si>
  <si>
    <t>University of California, Merced</t>
  </si>
  <si>
    <t>N660010912089</t>
  </si>
  <si>
    <t>N660010912090</t>
  </si>
  <si>
    <t>West Virginia University</t>
  </si>
  <si>
    <t>N660010912091</t>
  </si>
  <si>
    <t>N660010912092</t>
  </si>
  <si>
    <t>N660010912093</t>
  </si>
  <si>
    <t>N660010912094</t>
  </si>
  <si>
    <t>N660010912095</t>
  </si>
  <si>
    <t>N660010912096</t>
  </si>
  <si>
    <t>N660010912097</t>
  </si>
  <si>
    <t>N660010912098</t>
  </si>
  <si>
    <t>N660010912099</t>
  </si>
  <si>
    <t>University of Kentucky</t>
  </si>
  <si>
    <t>N660010912100</t>
  </si>
  <si>
    <t>N660010912101</t>
  </si>
  <si>
    <t>N660010912102</t>
  </si>
  <si>
    <t>{</t>
  </si>
  <si>
    <t>N660010912103</t>
  </si>
  <si>
    <t>N660010912104</t>
  </si>
  <si>
    <t>N660010912105</t>
  </si>
  <si>
    <t>Florida State University</t>
  </si>
  <si>
    <t>N660010912106</t>
  </si>
  <si>
    <t>N660010912107</t>
  </si>
  <si>
    <t>N660010912108</t>
  </si>
  <si>
    <t>N660010912109</t>
  </si>
  <si>
    <t>N660010912110</t>
  </si>
  <si>
    <t>N660010912111</t>
  </si>
  <si>
    <t>N660010912112</t>
  </si>
  <si>
    <t>N660010912113</t>
  </si>
  <si>
    <t>ROCHESTER INSTITUTE OF TECHNOLOGY</t>
  </si>
  <si>
    <t>N660010912115</t>
  </si>
  <si>
    <t>N660010912116</t>
  </si>
  <si>
    <t>Tufts University</t>
  </si>
  <si>
    <t>N660010912117</t>
  </si>
  <si>
    <t>Washington State University</t>
  </si>
  <si>
    <t>N660010912118</t>
  </si>
  <si>
    <t>N660010912119</t>
  </si>
  <si>
    <t>N660010912122</t>
  </si>
  <si>
    <t>The Genome Institute of Singapore</t>
  </si>
  <si>
    <t>N660010922060</t>
  </si>
  <si>
    <t>Virginia Commonwealth University</t>
  </si>
  <si>
    <t>Preventing Violent Explosive Neurologic Trauma (PREVENT)</t>
  </si>
  <si>
    <t>N6600109C2012</t>
  </si>
  <si>
    <t>N6600109C2013</t>
  </si>
  <si>
    <t>N6600109C2014</t>
  </si>
  <si>
    <t>N6600109C2015</t>
  </si>
  <si>
    <t>N6600109C2017</t>
  </si>
  <si>
    <t>Tezzaron Semiconductor Corp</t>
  </si>
  <si>
    <t>N6600109C2023</t>
  </si>
  <si>
    <t>N6600109C2057</t>
  </si>
  <si>
    <t>SYMMETRICOM</t>
  </si>
  <si>
    <t>IMPACT (Micro Beam Clock)</t>
  </si>
  <si>
    <t>N6600109C2058</t>
  </si>
  <si>
    <t>OEWaves, Inc.</t>
  </si>
  <si>
    <t>N6600109C2064</t>
  </si>
  <si>
    <t>N6600109C2067</t>
  </si>
  <si>
    <t>N6600109C2072</t>
  </si>
  <si>
    <t>N6600109C2073</t>
  </si>
  <si>
    <t>N6600109C2074</t>
  </si>
  <si>
    <t>N6600109C2080</t>
  </si>
  <si>
    <t>Wake Forest University School of Medicine</t>
  </si>
  <si>
    <t>Restorative Encoding Memory Integration Neural Device(REMIND</t>
  </si>
  <si>
    <t>N6600109C2081</t>
  </si>
  <si>
    <t>N6600109C2082</t>
  </si>
  <si>
    <t>N660011012016</t>
  </si>
  <si>
    <t>N660011012133</t>
  </si>
  <si>
    <t>MASSACHUSETTS GENERAL HOSPITAL</t>
  </si>
  <si>
    <t>N660011014003</t>
  </si>
  <si>
    <t>University of California, Irvine</t>
  </si>
  <si>
    <t>N660011014004</t>
  </si>
  <si>
    <t>N660011014005</t>
  </si>
  <si>
    <t>N660011014006</t>
  </si>
  <si>
    <t>N660011014007</t>
  </si>
  <si>
    <t>University of Colorado at Boulder</t>
  </si>
  <si>
    <t>N660011014008</t>
  </si>
  <si>
    <t>N660011014009</t>
  </si>
  <si>
    <t>N660011014016</t>
  </si>
  <si>
    <t>University of California, Santa Cruz</t>
  </si>
  <si>
    <t>N660011014017</t>
  </si>
  <si>
    <t>N660011014018</t>
  </si>
  <si>
    <t>N660011014019</t>
  </si>
  <si>
    <t>N660011014020</t>
  </si>
  <si>
    <t>N660011014021</t>
  </si>
  <si>
    <t>N660011014022</t>
  </si>
  <si>
    <t>University of Chicago</t>
  </si>
  <si>
    <t>N660011014023</t>
  </si>
  <si>
    <t>N660011014024</t>
  </si>
  <si>
    <t>University of Pittsburgh</t>
  </si>
  <si>
    <t>N660011014025</t>
  </si>
  <si>
    <t>N660011014026</t>
  </si>
  <si>
    <t>Brigham Young University</t>
  </si>
  <si>
    <t>N660011014027</t>
  </si>
  <si>
    <t>N660011014028</t>
  </si>
  <si>
    <t>N660011014029</t>
  </si>
  <si>
    <t>N660011014031</t>
  </si>
  <si>
    <t>N660011014032</t>
  </si>
  <si>
    <t>N660011014033</t>
  </si>
  <si>
    <t>University of Houston</t>
  </si>
  <si>
    <t>N660011014034</t>
  </si>
  <si>
    <t>Kent State University</t>
  </si>
  <si>
    <t>N660011014035</t>
  </si>
  <si>
    <t>N660011014036</t>
  </si>
  <si>
    <t>N660011014037</t>
  </si>
  <si>
    <t>State University of New York at Stonybrook</t>
  </si>
  <si>
    <t>N660011014038</t>
  </si>
  <si>
    <t>N660011014039</t>
  </si>
  <si>
    <t>N660011014040</t>
  </si>
  <si>
    <t>N660011014041</t>
  </si>
  <si>
    <t>N660011014042</t>
  </si>
  <si>
    <t>N660011014043</t>
  </si>
  <si>
    <t>N660011014044</t>
  </si>
  <si>
    <t>N660011014046</t>
  </si>
  <si>
    <t>N660011014047</t>
  </si>
  <si>
    <t>N660011014048</t>
  </si>
  <si>
    <t>N660011014049</t>
  </si>
  <si>
    <t>N660011014050</t>
  </si>
  <si>
    <t>N660011014052</t>
  </si>
  <si>
    <t>National Academy of Sciences</t>
  </si>
  <si>
    <t>Optical Lattice Emulator</t>
  </si>
  <si>
    <t>Quantum Orbital Resonance Spectroscopy (QORS)</t>
  </si>
  <si>
    <t>N660011014057</t>
  </si>
  <si>
    <t>N660011014059</t>
  </si>
  <si>
    <t>University of Toronto</t>
  </si>
  <si>
    <t>Quantum Effects in Biological Environments (QuBE)</t>
  </si>
  <si>
    <t>N660011014060</t>
  </si>
  <si>
    <t>N660011014061</t>
  </si>
  <si>
    <t>Oxford University</t>
  </si>
  <si>
    <t>N660011014062</t>
  </si>
  <si>
    <t>N660011014063</t>
  </si>
  <si>
    <t>N660011014065</t>
  </si>
  <si>
    <t>N660011014066</t>
  </si>
  <si>
    <t>N660011014067</t>
  </si>
  <si>
    <t>N660011014068</t>
  </si>
  <si>
    <t>N660011014071</t>
  </si>
  <si>
    <t>Claflin University</t>
  </si>
  <si>
    <t>BioButanol Production Research (CONG)</t>
  </si>
  <si>
    <t>N660011014072</t>
  </si>
  <si>
    <t>N660011014073</t>
  </si>
  <si>
    <t>N660011014074</t>
  </si>
  <si>
    <t>N660011014079</t>
  </si>
  <si>
    <t>N660011014081</t>
  </si>
  <si>
    <t>N660011014082</t>
  </si>
  <si>
    <t>University of California, Davis</t>
  </si>
  <si>
    <t>N660011014085</t>
  </si>
  <si>
    <t>N660011014093</t>
  </si>
  <si>
    <t>N660011014094</t>
  </si>
  <si>
    <t>N660011024087</t>
  </si>
  <si>
    <t>N660011024088</t>
  </si>
  <si>
    <t>N660011024089</t>
  </si>
  <si>
    <t>N6600110C2002</t>
  </si>
  <si>
    <t>Elcan Optical Technologies</t>
  </si>
  <si>
    <t>N6600110C2005</t>
  </si>
  <si>
    <t>N6600110C2006</t>
  </si>
  <si>
    <t>N6600110C2008</t>
  </si>
  <si>
    <t>REORGANIZATION AND PLASTICITY TO ACCELERATE INJURY RECOVERY</t>
  </si>
  <si>
    <t>N6600110C2009</t>
  </si>
  <si>
    <t>N6600110C2010</t>
  </si>
  <si>
    <t>N6600110C2015</t>
  </si>
  <si>
    <t>Case Western Reserve University &amp; University Hospitals</t>
  </si>
  <si>
    <t>Rapid Altitude and Hypoxia Acclimatization (RAHA)</t>
  </si>
  <si>
    <t>N6600110C2123</t>
  </si>
  <si>
    <t>N6600110C2124</t>
  </si>
  <si>
    <t>N6600110C2125</t>
  </si>
  <si>
    <t>Orthopaedic Research Associates, Inc.</t>
  </si>
  <si>
    <t>N6600110C2126</t>
  </si>
  <si>
    <t>N6600110C2134</t>
  </si>
  <si>
    <t>University of Colorado, Health Sciences Center</t>
  </si>
  <si>
    <t>N6600110C4001</t>
  </si>
  <si>
    <t>N6600110C4002</t>
  </si>
  <si>
    <t>Marlow Industries Inc</t>
  </si>
  <si>
    <t>N6600110C4010</t>
  </si>
  <si>
    <t>Woods Hole Institute</t>
  </si>
  <si>
    <t>N6600110C4011</t>
  </si>
  <si>
    <t>N6600110C4012</t>
  </si>
  <si>
    <t>N6600110C4045</t>
  </si>
  <si>
    <t>GMZ Energy, Inc</t>
  </si>
  <si>
    <t>N6600110C4051</t>
  </si>
  <si>
    <t>N6600110C4054</t>
  </si>
  <si>
    <t>Beck Engineering, Inc.</t>
  </si>
  <si>
    <t>N6600110C4055</t>
  </si>
  <si>
    <t>N6600110C4058</t>
  </si>
  <si>
    <t>N6600110C4064</t>
  </si>
  <si>
    <t>Periodic Structures, Inc.</t>
  </si>
  <si>
    <t>N6600110C4069</t>
  </si>
  <si>
    <t>RAM Photonics</t>
  </si>
  <si>
    <t>N6600110M2011</t>
  </si>
  <si>
    <t>N660011114009</t>
  </si>
  <si>
    <t>RE-NET(RELIABLE NEURAL-INTERFACE TECHNOLOGY</t>
  </si>
  <si>
    <t>N660011114010</t>
  </si>
  <si>
    <t>Huntington Medical Research Institutes</t>
  </si>
  <si>
    <t>N660011114011</t>
  </si>
  <si>
    <t>N660011114014</t>
  </si>
  <si>
    <t>N660011114024</t>
  </si>
  <si>
    <t>N660011114025</t>
  </si>
  <si>
    <t>N660011114026</t>
  </si>
  <si>
    <t>N6600111C4003</t>
  </si>
  <si>
    <t>N6600111C4017</t>
  </si>
  <si>
    <t>N6600111C4020</t>
  </si>
  <si>
    <t>N6600111C4021</t>
  </si>
  <si>
    <t>N6600111C4022</t>
  </si>
  <si>
    <t>N6600111C4053</t>
  </si>
  <si>
    <t>N6600111C4080</t>
  </si>
  <si>
    <t>Security Innovation</t>
  </si>
  <si>
    <t>N6660405C3180</t>
  </si>
  <si>
    <t>Naval Undersea Warfare Center Division - Rhode Island</t>
  </si>
  <si>
    <t>N6660409C3652</t>
  </si>
  <si>
    <t>DRS Sensor Systems, Inc.</t>
  </si>
  <si>
    <t>PT-SQUAD</t>
  </si>
  <si>
    <t>N6660409C3653</t>
  </si>
  <si>
    <t>Raytheon Vision Systems</t>
  </si>
  <si>
    <t>N6660409C3706</t>
  </si>
  <si>
    <t>N6660410C2598</t>
  </si>
  <si>
    <t>N6660410C2599</t>
  </si>
  <si>
    <t>N6660410C2600</t>
  </si>
  <si>
    <t>N6878608C6006</t>
  </si>
  <si>
    <t>MTCSC</t>
  </si>
  <si>
    <t>Navy Systems Management Activity (MIPR)</t>
  </si>
  <si>
    <t>AEO Management (NET-01)</t>
  </si>
  <si>
    <t>NBCH1050002</t>
  </si>
  <si>
    <t>HERMIT</t>
  </si>
  <si>
    <t>NBCH1090002</t>
  </si>
  <si>
    <t>NBCH1090008</t>
  </si>
  <si>
    <t>City College of New York</t>
  </si>
  <si>
    <t>Accelerated Learning</t>
  </si>
  <si>
    <t>NBCHC020018</t>
  </si>
  <si>
    <t>Advanced Structural Fiber</t>
  </si>
  <si>
    <t>Cognitive Technology Threat Warning Systems (CT2WS)</t>
  </si>
  <si>
    <t>DEFENSE SCIENCE STUDY GROUP (DSSG)</t>
  </si>
  <si>
    <t>Instant Fire Suppression</t>
  </si>
  <si>
    <t>MSS-Pulse Thermal Processing</t>
  </si>
  <si>
    <t>Maximum Mobility and Manipulation (M3)</t>
  </si>
  <si>
    <t>Reactive Material Structures (DSO)</t>
  </si>
  <si>
    <t>NBCHC020019</t>
  </si>
  <si>
    <t>AMRI-Advanced Materials Research Institute (CONG)</t>
  </si>
  <si>
    <t>ENABLING STRESS RESISTANCE (ESR)</t>
  </si>
  <si>
    <t>Materials with Novel Transport Properties (MANTRA)</t>
  </si>
  <si>
    <t>Programmable Matter</t>
  </si>
  <si>
    <t>Solid Oxide Fuel Technology (CONG)</t>
  </si>
  <si>
    <t>Surface Catalysis for Energy (SurfCat)</t>
  </si>
  <si>
    <t>Topologically Ordered Armor (TOA)</t>
  </si>
  <si>
    <t>Wound Stasis System</t>
  </si>
  <si>
    <t>Zeno-Based Opto-Electronics (ZOE)</t>
  </si>
  <si>
    <t>NBCHC020020</t>
  </si>
  <si>
    <t>Computer Sciences Corporation (Federal Sector)</t>
  </si>
  <si>
    <t>NBCHC020021</t>
  </si>
  <si>
    <t>Bioinspired Photonics</t>
  </si>
  <si>
    <t>Control of Material Properties through Advanced Structures</t>
  </si>
  <si>
    <t>DIRO DSRC</t>
  </si>
  <si>
    <t>Fracture Putty</t>
  </si>
  <si>
    <t>Topologically Controlled Lightweight Armor</t>
  </si>
  <si>
    <t>NBCHC020042</t>
  </si>
  <si>
    <t>MTO Management (CCC-01)</t>
  </si>
  <si>
    <t>MTO Management (CCC-02)</t>
  </si>
  <si>
    <t>NBCHC020043</t>
  </si>
  <si>
    <t>CHIP SCALE VACUUM MICRO PUMPS</t>
  </si>
  <si>
    <t>CSSA(Chip Scale Spectrum Analyzers)</t>
  </si>
  <si>
    <t>Hemispherical Array Detector for Imaging(HARDI)</t>
  </si>
  <si>
    <t>MICRO CRYOGENIC COOLERS(MCC)</t>
  </si>
  <si>
    <t>MTO Management (IT-04)</t>
  </si>
  <si>
    <t>NBCHC020044</t>
  </si>
  <si>
    <t>Computer Sciences Corporation</t>
  </si>
  <si>
    <t>MTO Management (COG-02)</t>
  </si>
  <si>
    <t>MTO Management (MBT-01)</t>
  </si>
  <si>
    <t>NBCHC050159</t>
  </si>
  <si>
    <t>Sensors Unlimited, Inc.</t>
  </si>
  <si>
    <t>PHOTON COUNTING ARRAYS (PCAR)</t>
  </si>
  <si>
    <t>NBCHC050160</t>
  </si>
  <si>
    <t>Raytheon Systems Company</t>
  </si>
  <si>
    <t>NBCHC070136</t>
  </si>
  <si>
    <t>Crisafulli Consulting, Inc.</t>
  </si>
  <si>
    <t>COMP DATABASE SUPPORT</t>
  </si>
  <si>
    <t>NBCHC070156</t>
  </si>
  <si>
    <t>Acuitus, Inc.</t>
  </si>
  <si>
    <t>NBCHC080097</t>
  </si>
  <si>
    <t>BBNT Solutions LLC</t>
  </si>
  <si>
    <t>NBCHC090032</t>
  </si>
  <si>
    <t>NBCHC090053</t>
  </si>
  <si>
    <t>NBCHC090054</t>
  </si>
  <si>
    <t>Advanced Brain Monitoring, Inc</t>
  </si>
  <si>
    <t>NBCHD050032</t>
  </si>
  <si>
    <t>STO Management - MBT-02</t>
  </si>
  <si>
    <t>NBCHD060009</t>
  </si>
  <si>
    <t>NBCHD060010</t>
  </si>
  <si>
    <t>XTIM</t>
  </si>
  <si>
    <t>NBCHD060011</t>
  </si>
  <si>
    <t>Damage Tolerant Controls</t>
  </si>
  <si>
    <t>NBCHD060013</t>
  </si>
  <si>
    <t>FREND</t>
  </si>
  <si>
    <t>Tech Dev TT-03</t>
  </si>
  <si>
    <t>NBCHD070001</t>
  </si>
  <si>
    <t>STO Management - SEN-03</t>
  </si>
  <si>
    <t>STO Management - TT-04</t>
  </si>
  <si>
    <t>NBCHD070002</t>
  </si>
  <si>
    <t>Comprehensive Interior Reconnaissance (CIR) Program</t>
  </si>
  <si>
    <t>Strategically Hardened Facility Defeat (SHFD)</t>
  </si>
  <si>
    <t>Urban Photonic Sandtable Display</t>
  </si>
  <si>
    <t>Visibuilding</t>
  </si>
  <si>
    <t>NBCHD070003</t>
  </si>
  <si>
    <t>NBCHD070004</t>
  </si>
  <si>
    <t>NBCHF080005</t>
  </si>
  <si>
    <t>Artel, Inc.</t>
  </si>
  <si>
    <t>RDEC-STTC1</t>
  </si>
  <si>
    <t>US Army Res, Dev, and Eng Cmd, Simulation and Trng</t>
  </si>
  <si>
    <t>US Army Res, Dev, and Engr Cmd, Simulation and Trng Ctr</t>
  </si>
  <si>
    <t>Hydrogen Fuel Cell Research (CONG)</t>
  </si>
  <si>
    <t>USGSDENVER</t>
  </si>
  <si>
    <t>U.S. Geological Survey - Denver</t>
  </si>
  <si>
    <t>U.S. Geological Survey-Denver</t>
  </si>
  <si>
    <t>USZA2202D0014</t>
  </si>
  <si>
    <t>Sverdrup Technologies, Inc.</t>
  </si>
  <si>
    <t>US Special Operations Command</t>
  </si>
  <si>
    <t>W15P7T06DE402</t>
  </si>
  <si>
    <t>W15P7T06DE403</t>
  </si>
  <si>
    <t>Sensor Tech, Inc.</t>
  </si>
  <si>
    <t>U.S. Army Communications Electronics Command</t>
  </si>
  <si>
    <t>W15P7T06DE407</t>
  </si>
  <si>
    <t>Viatech, Inc.</t>
  </si>
  <si>
    <t>W15P7T06DN018</t>
  </si>
  <si>
    <t>PM-Command Posts</t>
  </si>
  <si>
    <t>W15P7T08CM002</t>
  </si>
  <si>
    <t>W15P7T08CP010</t>
  </si>
  <si>
    <t>W15P7T08CP217</t>
  </si>
  <si>
    <t>W15P7T08CP409</t>
  </si>
  <si>
    <t>W15P7T08CP410</t>
  </si>
  <si>
    <t>CBRITE</t>
  </si>
  <si>
    <t>W15P7T08DP416</t>
  </si>
  <si>
    <t>W15P7T08DP417</t>
  </si>
  <si>
    <t>E-OIR Technologies, Inc.</t>
  </si>
  <si>
    <t>W15P7T09CP011</t>
  </si>
  <si>
    <t>W15P7T09CP016</t>
  </si>
  <si>
    <t>Potomac Fusion, Inc.</t>
  </si>
  <si>
    <t>W15P7T10CA026</t>
  </si>
  <si>
    <t>DARPA Interference Multiple Access (DIMA)</t>
  </si>
  <si>
    <t>W15P7T10CA628</t>
  </si>
  <si>
    <t>Data Tactics Corporation</t>
  </si>
  <si>
    <t>W15P7T10CB019</t>
  </si>
  <si>
    <t>W15P7T10CF600</t>
  </si>
  <si>
    <t>Mitre Corporation</t>
  </si>
  <si>
    <t>Army Communication Electronics Command</t>
  </si>
  <si>
    <t>W15P7T11CF600</t>
  </si>
  <si>
    <t>W15QKN04C1166</t>
  </si>
  <si>
    <t>Science  &amp; Technology Associates, Inc.</t>
  </si>
  <si>
    <t>Armament Research, Development and Engineering Center</t>
  </si>
  <si>
    <t>W31P4Q05A0028</t>
  </si>
  <si>
    <t>U.S. Army Aviation and Missile Command</t>
  </si>
  <si>
    <t>W31P4Q06C0435</t>
  </si>
  <si>
    <t>W31P4Q06DA004</t>
  </si>
  <si>
    <t>Scientific Research Corporation</t>
  </si>
  <si>
    <t>Threat Systems Management Office</t>
  </si>
  <si>
    <t>W31P4Q0710001</t>
  </si>
  <si>
    <t>Boyce Thompson Institute for Plant Research, Inc</t>
  </si>
  <si>
    <t>W31P4Q07C0022</t>
  </si>
  <si>
    <t>Applied Visions, Inc.</t>
  </si>
  <si>
    <t>W31P4Q07C0089</t>
  </si>
  <si>
    <t>Silvus Communicatons Systems, Inc.</t>
  </si>
  <si>
    <t>W31P4Q07C0132</t>
  </si>
  <si>
    <t>AFrame Digital, LLC</t>
  </si>
  <si>
    <t>W31P4Q07C0207</t>
  </si>
  <si>
    <t>W31P4Q0810008</t>
  </si>
  <si>
    <t>W31P4Q08C0267</t>
  </si>
  <si>
    <t>Virginia Diodes, Inc.</t>
  </si>
  <si>
    <t>W31P4Q08C0300</t>
  </si>
  <si>
    <t>Magnolia Optical Technologies, Inc.</t>
  </si>
  <si>
    <t>W31P4Q08C0328</t>
  </si>
  <si>
    <t>Science Research Laboratory Inc.</t>
  </si>
  <si>
    <t>W31P4Q08C0366</t>
  </si>
  <si>
    <t>Applied Radar, Inc.</t>
  </si>
  <si>
    <t>W31P4Q08C0372</t>
  </si>
  <si>
    <t>NLight Photonics</t>
  </si>
  <si>
    <t>W31P4Q08C0395</t>
  </si>
  <si>
    <t>W31P4Q08C0397</t>
  </si>
  <si>
    <t>MZA Associates Corporation</t>
  </si>
  <si>
    <t>W31P4Q08C0401</t>
  </si>
  <si>
    <t>Polestar Technologies</t>
  </si>
  <si>
    <t>W31P4Q0910001</t>
  </si>
  <si>
    <t>W31P4Q0910005</t>
  </si>
  <si>
    <t>W31P4Q0910006</t>
  </si>
  <si>
    <t>W31P4Q0910007</t>
  </si>
  <si>
    <t>W31P4Q0910011</t>
  </si>
  <si>
    <t>W31P4Q0910012</t>
  </si>
  <si>
    <t>W31P4Q0910013</t>
  </si>
  <si>
    <t>W31P4Q0910014</t>
  </si>
  <si>
    <t>W31P4Q09C0009</t>
  </si>
  <si>
    <t>Advanced Anti-Terror Technologies Corp (A2T2)</t>
  </si>
  <si>
    <t>W31P4Q09C0028</t>
  </si>
  <si>
    <t>THERMACORE Inc.</t>
  </si>
  <si>
    <t>W31P4Q09C0042</t>
  </si>
  <si>
    <t>W31P4Q09C0066</t>
  </si>
  <si>
    <t>W31P4Q09C0067</t>
  </si>
  <si>
    <t>W31P4Q09C0079</t>
  </si>
  <si>
    <t>W31P4Q09C0090</t>
  </si>
  <si>
    <t>D&amp;P LLC</t>
  </si>
  <si>
    <t>W31P4Q09C0094</t>
  </si>
  <si>
    <t>W31P4Q09C0113</t>
  </si>
  <si>
    <t>ENrG, Inc</t>
  </si>
  <si>
    <t>W31P4Q09C0116</t>
  </si>
  <si>
    <t>SeaLandAire Technologies, Inc.</t>
  </si>
  <si>
    <t>W31P4Q09C0217</t>
  </si>
  <si>
    <t>VEXTEC Corp.</t>
  </si>
  <si>
    <t>W31P4Q09C0222</t>
  </si>
  <si>
    <t>W31P4Q09C0228</t>
  </si>
  <si>
    <t>4Power LLC</t>
  </si>
  <si>
    <t>W31P4Q09C0233</t>
  </si>
  <si>
    <t>W31P4Q09C0235</t>
  </si>
  <si>
    <t>TM Tech</t>
  </si>
  <si>
    <t>W31P4Q09C0246</t>
  </si>
  <si>
    <t>Sequal Technologies, Inc.</t>
  </si>
  <si>
    <t>W31P4Q09C0249</t>
  </si>
  <si>
    <t>Southwest Sciences, Inc.</t>
  </si>
  <si>
    <t>W31P4Q09C0250</t>
  </si>
  <si>
    <t>W31P4Q09C0252</t>
  </si>
  <si>
    <t>Omega Optics, Inc.</t>
  </si>
  <si>
    <t>W31P4Q09C0258</t>
  </si>
  <si>
    <t>MetroLaser,Inc.</t>
  </si>
  <si>
    <t>W31P4Q09C0259</t>
  </si>
  <si>
    <t>W31P4Q09C0262</t>
  </si>
  <si>
    <t>W31P4Q09C0266</t>
  </si>
  <si>
    <t>Next Century Corporation</t>
  </si>
  <si>
    <t>W31P4Q09C0272</t>
  </si>
  <si>
    <t>Tethers Unlimited, Inc. (TUI)</t>
  </si>
  <si>
    <t>W31P4Q09C0273</t>
  </si>
  <si>
    <t>W31P4Q09C0275</t>
  </si>
  <si>
    <t>W31P4Q09C0278</t>
  </si>
  <si>
    <t>W31P4Q09C0286</t>
  </si>
  <si>
    <t>Binachip, Inc.</t>
  </si>
  <si>
    <t>W31P4Q09C0287</t>
  </si>
  <si>
    <t>GamesThatWork</t>
  </si>
  <si>
    <t>W31P4Q09C0288</t>
  </si>
  <si>
    <t>Goleta Star LLC</t>
  </si>
  <si>
    <t>W31P4Q09C0291</t>
  </si>
  <si>
    <t>W31P4Q09C0298</t>
  </si>
  <si>
    <t>Morton Photonics Incorporated</t>
  </si>
  <si>
    <t>W31P4Q09C0305</t>
  </si>
  <si>
    <t>W31P4Q09C0306</t>
  </si>
  <si>
    <t>W31P4Q09C0307</t>
  </si>
  <si>
    <t>MEMtronics Corporation</t>
  </si>
  <si>
    <t>W31P4Q09C0318</t>
  </si>
  <si>
    <t>W31P4Q09C0325</t>
  </si>
  <si>
    <t>Intelligent Automation, Inc.</t>
  </si>
  <si>
    <t>W31P4Q09C0326</t>
  </si>
  <si>
    <t>Technology Services Corporation</t>
  </si>
  <si>
    <t>W31P4Q09C0331</t>
  </si>
  <si>
    <t>Radio-Hydro-Physics LLC</t>
  </si>
  <si>
    <t>W31P4Q09C0333</t>
  </si>
  <si>
    <t>Quantum Applied Science and Research, Inc.</t>
  </si>
  <si>
    <t>W31P4Q09C0345</t>
  </si>
  <si>
    <t>TIPD, LLC</t>
  </si>
  <si>
    <t>W31P4Q09C0348</t>
  </si>
  <si>
    <t>W31P4Q09C0378</t>
  </si>
  <si>
    <t>W31P4Q09C0414</t>
  </si>
  <si>
    <t>MBFARR, LLC</t>
  </si>
  <si>
    <t>W31P4Q09C0469</t>
  </si>
  <si>
    <t>W31P4Q09C0513</t>
  </si>
  <si>
    <t>W31P4Q09C0528</t>
  </si>
  <si>
    <t>W31P4Q09C0534</t>
  </si>
  <si>
    <t>Rockwell Intl, Collins Avionics &amp; Communications</t>
  </si>
  <si>
    <t>W31P4Q09C0537</t>
  </si>
  <si>
    <t>Intelligent Models, Inc.</t>
  </si>
  <si>
    <t>W31P4Q09C0538</t>
  </si>
  <si>
    <t>Impact Technologies, LLC</t>
  </si>
  <si>
    <t>W31P4Q09C0557</t>
  </si>
  <si>
    <t>GNOSYS, Inc.</t>
  </si>
  <si>
    <t>W31P4Q09C0566</t>
  </si>
  <si>
    <t>W31P4Q09C0585</t>
  </si>
  <si>
    <t>W31P4Q09C0666</t>
  </si>
  <si>
    <t>Philips Research North America</t>
  </si>
  <si>
    <t>W31P4Q1010004</t>
  </si>
  <si>
    <t>W31P4Q1010005</t>
  </si>
  <si>
    <t>W31P4Q1010008</t>
  </si>
  <si>
    <t>MINT(Micro Inertial Navigation Technology)</t>
  </si>
  <si>
    <t>W31P4Q1010010</t>
  </si>
  <si>
    <t>W31P4Q1010011</t>
  </si>
  <si>
    <t>W31P4Q1010015</t>
  </si>
  <si>
    <t>W31P4Q1010016</t>
  </si>
  <si>
    <t>W31P4Q1010017</t>
  </si>
  <si>
    <t>W31P4Q1010018</t>
  </si>
  <si>
    <t>University of Maryland Baltimore County</t>
  </si>
  <si>
    <t>W31P4Q10C0004</t>
  </si>
  <si>
    <t>Innovative Micro Technology</t>
  </si>
  <si>
    <t>W31P4Q10C0006</t>
  </si>
  <si>
    <t>Qusemde</t>
  </si>
  <si>
    <t>W31P4Q10C0007</t>
  </si>
  <si>
    <t>Mesolight, LLC</t>
  </si>
  <si>
    <t>W31P4Q10C0008</t>
  </si>
  <si>
    <t>Evidence Based Research, Inc.</t>
  </si>
  <si>
    <t>W31P4Q10C0014</t>
  </si>
  <si>
    <t>W31P4Q10C0019</t>
  </si>
  <si>
    <t>Latel Corporation</t>
  </si>
  <si>
    <t>W31P4Q10C0023</t>
  </si>
  <si>
    <t>W31P4Q10C0054</t>
  </si>
  <si>
    <t>RoseStreet Laboratories</t>
  </si>
  <si>
    <t>W31P4Q10C0076</t>
  </si>
  <si>
    <t>W31P4Q10C0137</t>
  </si>
  <si>
    <t>Boston Applied Technologies, Inc.</t>
  </si>
  <si>
    <t>W31P4Q10C0170</t>
  </si>
  <si>
    <t>Agiltron Corp</t>
  </si>
  <si>
    <t>W31P4Q10C0185</t>
  </si>
  <si>
    <t>W31P4Q10C0193</t>
  </si>
  <si>
    <t>Object Video</t>
  </si>
  <si>
    <t>W31P4Q10C0203</t>
  </si>
  <si>
    <t>W31P4Q10C0211</t>
  </si>
  <si>
    <t>Mayachitra, Inc.</t>
  </si>
  <si>
    <t>W31P4Q10C0212</t>
  </si>
  <si>
    <t>EOSPACE, Inc.</t>
  </si>
  <si>
    <t>W31P4Q10C0214</t>
  </si>
  <si>
    <t>W31P4Q10C0219</t>
  </si>
  <si>
    <t>PHARAD, LLC</t>
  </si>
  <si>
    <t>W31P4Q10C0223</t>
  </si>
  <si>
    <t>W31P4Q10C0227</t>
  </si>
  <si>
    <t>W31P4Q10C0237</t>
  </si>
  <si>
    <t>Mide Technology Corp</t>
  </si>
  <si>
    <t>W31P4Q10C0248</t>
  </si>
  <si>
    <t>HF Designworks, Inc.</t>
  </si>
  <si>
    <t>W31P4Q10C0254</t>
  </si>
  <si>
    <t>Busek Co. Inc.</t>
  </si>
  <si>
    <t>W31P4Q10C0297</t>
  </si>
  <si>
    <t>W31P4Q10C0317</t>
  </si>
  <si>
    <t>W31P4Q10C0323</t>
  </si>
  <si>
    <t>W31P4Q11C0006</t>
  </si>
  <si>
    <t>W31P4Q11C0008</t>
  </si>
  <si>
    <t>Phoenix Integration, Inc.</t>
  </si>
  <si>
    <t>W31P4Q11C0009</t>
  </si>
  <si>
    <t>Pulsar Informatics Inc.</t>
  </si>
  <si>
    <t>W31P4Q11C0012</t>
  </si>
  <si>
    <t>H Nu Photonics</t>
  </si>
  <si>
    <t>W31P4Q11C0013</t>
  </si>
  <si>
    <t>TRX Systems, Inc.</t>
  </si>
  <si>
    <t>W31P4Q11C0014</t>
  </si>
  <si>
    <t>nScrypt, Inc.</t>
  </si>
  <si>
    <t>W31P4Q11C0015</t>
  </si>
  <si>
    <t>Pikewerks Corporation</t>
  </si>
  <si>
    <t>W31P4Q11C0017</t>
  </si>
  <si>
    <t>OptoNet</t>
  </si>
  <si>
    <t>W31P4Q11C0019</t>
  </si>
  <si>
    <t>Galois Connections, Inc.</t>
  </si>
  <si>
    <t>W31P4Q11C0023</t>
  </si>
  <si>
    <t>W31P4Q11C0025</t>
  </si>
  <si>
    <t>LongShortWay, Inc.</t>
  </si>
  <si>
    <t>W31P4Q11C0027</t>
  </si>
  <si>
    <t>Alelo TLT, LLC</t>
  </si>
  <si>
    <t>W31P4Q11C0029</t>
  </si>
  <si>
    <t>SystemIC</t>
  </si>
  <si>
    <t>W31P4Q11C0032</t>
  </si>
  <si>
    <t>Tela Innovations, Inc</t>
  </si>
  <si>
    <t>W31P4Q11C0033</t>
  </si>
  <si>
    <t>VCom3D, Inc.</t>
  </si>
  <si>
    <t>W31P4Q11C0035</t>
  </si>
  <si>
    <t>Manufacturing Laboratories, Inc.</t>
  </si>
  <si>
    <t>W31P4Q11C0036</t>
  </si>
  <si>
    <t>STEP Tools, Inc.</t>
  </si>
  <si>
    <t>W31P4Q11C0041</t>
  </si>
  <si>
    <t>Decisive Analytics</t>
  </si>
  <si>
    <t>W31P4Q11C0042</t>
  </si>
  <si>
    <t>W31P4Q11C0045</t>
  </si>
  <si>
    <t>Limaging, LLC</t>
  </si>
  <si>
    <t>W31P4Q11C0060</t>
  </si>
  <si>
    <t>KaZak Composites Incorporated</t>
  </si>
  <si>
    <t>W31P4Q11C0063</t>
  </si>
  <si>
    <t>W31P4Q11C0071</t>
  </si>
  <si>
    <t>SI2 Technologies</t>
  </si>
  <si>
    <t>W31P4Q11C0075</t>
  </si>
  <si>
    <t>GHKN Engineering, LLC</t>
  </si>
  <si>
    <t>W31P4Q11C0080</t>
  </si>
  <si>
    <t>Structured Materials Industries</t>
  </si>
  <si>
    <t>W31P4Q11C0081</t>
  </si>
  <si>
    <t>Q Peak, Inc.</t>
  </si>
  <si>
    <t>W31P4Q11C0086</t>
  </si>
  <si>
    <t>W31P4Q11C0089</t>
  </si>
  <si>
    <t>W31P4Q11C0090</t>
  </si>
  <si>
    <t>W31P4Q11C0097</t>
  </si>
  <si>
    <t>Tempest Technologies</t>
  </si>
  <si>
    <t>W900KK09C0045</t>
  </si>
  <si>
    <t>W909MY07C0018</t>
  </si>
  <si>
    <t>W9113M05D0003</t>
  </si>
  <si>
    <t>Gray Research Inc.</t>
  </si>
  <si>
    <t>W9113M10C0001</t>
  </si>
  <si>
    <t>U.S. Army Space and Missile Defense Command</t>
  </si>
  <si>
    <t>W911NF04D0003</t>
  </si>
  <si>
    <t>North Carolina State University</t>
  </si>
  <si>
    <t>U.S. Army Research Office</t>
  </si>
  <si>
    <t>W911NF0610076</t>
  </si>
  <si>
    <t>W911NF0610327</t>
  </si>
  <si>
    <t>W911NF0610398</t>
  </si>
  <si>
    <t>W911NF0610458</t>
  </si>
  <si>
    <t>T.R.U.E. Foundation</t>
  </si>
  <si>
    <t>W911NF0710028</t>
  </si>
  <si>
    <t>US Army Research Laboratory - Adelphi</t>
  </si>
  <si>
    <t>W911NF0710029</t>
  </si>
  <si>
    <t>W911NF0710277</t>
  </si>
  <si>
    <t>Nanoscale Architecture for Coherent Hyper-Optic Sources</t>
  </si>
  <si>
    <t>W911NF0710313</t>
  </si>
  <si>
    <t>W911NF0710314</t>
  </si>
  <si>
    <t>W911NF0710338</t>
  </si>
  <si>
    <t>W911NF0710437</t>
  </si>
  <si>
    <t>Feedback Regulated Automatic Molecular Release (FRAMR)</t>
  </si>
  <si>
    <t>W911NF0710464</t>
  </si>
  <si>
    <t>W911NF0710471</t>
  </si>
  <si>
    <t>W911NF0710493</t>
  </si>
  <si>
    <t>W911NF0710576</t>
  </si>
  <si>
    <t>W911NF0710657</t>
  </si>
  <si>
    <t>Optoelectronics Industry Development Assoc.</t>
  </si>
  <si>
    <t>W911NF0710671</t>
  </si>
  <si>
    <t>W911NF07D0001</t>
  </si>
  <si>
    <t>W911NF0810002</t>
  </si>
  <si>
    <t>W911NF0810021</t>
  </si>
  <si>
    <t>W911NF0810058</t>
  </si>
  <si>
    <t>W911NF0810140</t>
  </si>
  <si>
    <t>W911NF0810143</t>
  </si>
  <si>
    <t>W911NF0810151</t>
  </si>
  <si>
    <t>W911NF0810228</t>
  </si>
  <si>
    <t>W911NF0810249</t>
  </si>
  <si>
    <t>W911NF0810254</t>
  </si>
  <si>
    <t>W911NF0810347</t>
  </si>
  <si>
    <t>W911NF08C0001</t>
  </si>
  <si>
    <t>Swedish Biofuels AB</t>
  </si>
  <si>
    <t>W911NF08C0050</t>
  </si>
  <si>
    <t>W911NF08C0051</t>
  </si>
  <si>
    <t>W911NF08C0058</t>
  </si>
  <si>
    <t>Research Triangle Institute</t>
  </si>
  <si>
    <t>W911NF08C0122</t>
  </si>
  <si>
    <t>W911NF08D0004</t>
  </si>
  <si>
    <t>W911NF0910005</t>
  </si>
  <si>
    <t>W911NF0910040</t>
  </si>
  <si>
    <t>Baylor College of Medicine</t>
  </si>
  <si>
    <t>W911NF0910044</t>
  </si>
  <si>
    <t>University of Texas Health Science Center</t>
  </si>
  <si>
    <t>W911NF0910125</t>
  </si>
  <si>
    <t>Feinstein Institue for Medical Research</t>
  </si>
  <si>
    <t>W911NF0910267</t>
  </si>
  <si>
    <t>W911NF0910428</t>
  </si>
  <si>
    <t>W911NF0910578</t>
  </si>
  <si>
    <t>University of North Dakota</t>
  </si>
  <si>
    <t>W911NF0920010</t>
  </si>
  <si>
    <t>W911NF0920011</t>
  </si>
  <si>
    <t>W911NF0920019</t>
  </si>
  <si>
    <t>W911NF0920068</t>
  </si>
  <si>
    <t>CRYSTAL IS, Inc.</t>
  </si>
  <si>
    <t>W911NF09C0003</t>
  </si>
  <si>
    <t>Smith &amp; Nephew Inc.</t>
  </si>
  <si>
    <t>W911NF09C0023</t>
  </si>
  <si>
    <t>W911NF09C0032</t>
  </si>
  <si>
    <t>Protonex Technology, LLC</t>
  </si>
  <si>
    <t>W911NF09C0033</t>
  </si>
  <si>
    <t>W911NF09C0034</t>
  </si>
  <si>
    <t>W911NF09C0043</t>
  </si>
  <si>
    <t>UltraCell Incorporated</t>
  </si>
  <si>
    <t>W911NF09C0079</t>
  </si>
  <si>
    <t>Porifera, Inc</t>
  </si>
  <si>
    <t>W911NF09C0083</t>
  </si>
  <si>
    <t>W911NF09C0119</t>
  </si>
  <si>
    <t>VaxDesign</t>
  </si>
  <si>
    <t>W911NF1010019</t>
  </si>
  <si>
    <t>W911NF1010050</t>
  </si>
  <si>
    <t>W911NF1010059</t>
  </si>
  <si>
    <t>W911NF1010066</t>
  </si>
  <si>
    <t>W911NF1010088</t>
  </si>
  <si>
    <t>W911NF1010089</t>
  </si>
  <si>
    <t>W911NF1010093</t>
  </si>
  <si>
    <t>Children's Hospital of Philadelphia</t>
  </si>
  <si>
    <t>W911NF1010098</t>
  </si>
  <si>
    <t>W911NF1010113</t>
  </si>
  <si>
    <t>W911NF1010121</t>
  </si>
  <si>
    <t>College of William and Mary</t>
  </si>
  <si>
    <t>W911NF1010126</t>
  </si>
  <si>
    <t>The University of Texas M D Anderson Cancer Center</t>
  </si>
  <si>
    <t>W911NF1010147</t>
  </si>
  <si>
    <t>University of Illinois at Chicago</t>
  </si>
  <si>
    <t>W911NF1010148</t>
  </si>
  <si>
    <t>W911NF1010154</t>
  </si>
  <si>
    <t>W911NF1010186</t>
  </si>
  <si>
    <t>Wadsworth Center</t>
  </si>
  <si>
    <t>W911NF1010196</t>
  </si>
  <si>
    <t>W911NF1010205</t>
  </si>
  <si>
    <t>W911NF1010206</t>
  </si>
  <si>
    <t>W911NF1010214</t>
  </si>
  <si>
    <t>W911NF1010240</t>
  </si>
  <si>
    <t>CareFusion Corporation</t>
  </si>
  <si>
    <t>7-Day Biodefense</t>
  </si>
  <si>
    <t>W911NF1010256</t>
  </si>
  <si>
    <t>Macquarie University</t>
  </si>
  <si>
    <t>W911NF1010266</t>
  </si>
  <si>
    <t>Dana-Farber Cancer Institute</t>
  </si>
  <si>
    <t>W911NF1010268</t>
  </si>
  <si>
    <t>The Charles Stark Draper Laboratory, Inc.</t>
  </si>
  <si>
    <t>W911NF1010271</t>
  </si>
  <si>
    <t>Massachusetts General Hospital</t>
  </si>
  <si>
    <t>W911NF1010278</t>
  </si>
  <si>
    <t>Defense Science &amp; Technology Laboratory</t>
  </si>
  <si>
    <t>W911NF1010287</t>
  </si>
  <si>
    <t>Fio Corporation</t>
  </si>
  <si>
    <t>W911NF1010291</t>
  </si>
  <si>
    <t>W911NF1010310</t>
  </si>
  <si>
    <t>W911NF1010321</t>
  </si>
  <si>
    <t>Gordon Research Conferences</t>
  </si>
  <si>
    <t>W911NF1010333</t>
  </si>
  <si>
    <t>W911NF1010351</t>
  </si>
  <si>
    <t>W911NF1010389</t>
  </si>
  <si>
    <t>W911NF1010395</t>
  </si>
  <si>
    <t>W911NF1010404</t>
  </si>
  <si>
    <t>W911NF1010412</t>
  </si>
  <si>
    <t>W911NF1010416</t>
  </si>
  <si>
    <t>W911NF1010432</t>
  </si>
  <si>
    <t>W911NF1010434</t>
  </si>
  <si>
    <t>W911NF1010446</t>
  </si>
  <si>
    <t>W911NF1010455</t>
  </si>
  <si>
    <t>Texas A&amp;M Research Foundation</t>
  </si>
  <si>
    <t>W911NF1010460</t>
  </si>
  <si>
    <t>W911NF1010495</t>
  </si>
  <si>
    <t>Louisiana State University</t>
  </si>
  <si>
    <t>W911NF1010499</t>
  </si>
  <si>
    <t>W911NF1010516</t>
  </si>
  <si>
    <t>W911NF1010523</t>
  </si>
  <si>
    <t>New England Complex Systems Ins</t>
  </si>
  <si>
    <t>W911NF1020023</t>
  </si>
  <si>
    <t>Sensor Electronic Technology, Inc.</t>
  </si>
  <si>
    <t>W911NF1020059</t>
  </si>
  <si>
    <t>W911NF1020060</t>
  </si>
  <si>
    <t>W911NF1020061</t>
  </si>
  <si>
    <t>W911NF1020062</t>
  </si>
  <si>
    <t>Research Foundation of State University of New York</t>
  </si>
  <si>
    <t>W911NF1020063</t>
  </si>
  <si>
    <t>W911NF1020064</t>
  </si>
  <si>
    <t>W911NF1020065</t>
  </si>
  <si>
    <t>W911NF1020066</t>
  </si>
  <si>
    <t>Colorado State University</t>
  </si>
  <si>
    <t>W911NF1020069</t>
  </si>
  <si>
    <t>W911NF1020102</t>
  </si>
  <si>
    <t>W911NF1090003</t>
  </si>
  <si>
    <t>Brain Corporation</t>
  </si>
  <si>
    <t>W911NF10C0039</t>
  </si>
  <si>
    <t>Amethyst Research Inc.</t>
  </si>
  <si>
    <t>W911NF10C0065</t>
  </si>
  <si>
    <t>W911NF10C0069</t>
  </si>
  <si>
    <t>W911NF10C0079</t>
  </si>
  <si>
    <t>W911NF10C0080</t>
  </si>
  <si>
    <t>General Dynamics Robotic Systems</t>
  </si>
  <si>
    <t>W911NF10C0081</t>
  </si>
  <si>
    <t>W911NF10C0082</t>
  </si>
  <si>
    <t>The Netherlands Org. for Applied Scientific Res.</t>
  </si>
  <si>
    <t>W911NF10C0083</t>
  </si>
  <si>
    <t>W911NF10C0084</t>
  </si>
  <si>
    <t>W911NF10C0085</t>
  </si>
  <si>
    <t>Spectrum Brands, Inc./Rayovac</t>
  </si>
  <si>
    <t>W911NF10C0089</t>
  </si>
  <si>
    <t>Arsenal Medical</t>
  </si>
  <si>
    <t>W911NF10C0093</t>
  </si>
  <si>
    <t>Co57 Systems</t>
  </si>
  <si>
    <t>W911NF10C0094</t>
  </si>
  <si>
    <t>Free Form Fibers, LLC</t>
  </si>
  <si>
    <t>W911NF10C0105</t>
  </si>
  <si>
    <t>W911NF10C0107</t>
  </si>
  <si>
    <t>W911NF1110003</t>
  </si>
  <si>
    <t>W911NF1110004</t>
  </si>
  <si>
    <t>W911NF1110005</t>
  </si>
  <si>
    <t>Henry  M. Jackson Foundation</t>
  </si>
  <si>
    <t>W911NF1110012</t>
  </si>
  <si>
    <t>American Congress of Rehab Medicine</t>
  </si>
  <si>
    <t>W911NF1110025</t>
  </si>
  <si>
    <t>W911NF1110034</t>
  </si>
  <si>
    <t>Photon Systems</t>
  </si>
  <si>
    <t>W911NF1120007</t>
  </si>
  <si>
    <t>US Army Research Laboratory - Aberdeen Proving Ground</t>
  </si>
  <si>
    <t>W911NF1120009</t>
  </si>
  <si>
    <t>W911NF1120015</t>
  </si>
  <si>
    <t>Florida Institute for Human and Machine Cognition</t>
  </si>
  <si>
    <t>W911NF11C0004</t>
  </si>
  <si>
    <t>W911NF11C0029</t>
  </si>
  <si>
    <t>W911NF11C0037</t>
  </si>
  <si>
    <t>W911QX05C0087</t>
  </si>
  <si>
    <t>W911QX06C0052</t>
  </si>
  <si>
    <t>W911QX07C0041</t>
  </si>
  <si>
    <t>PRANALYTICA INC</t>
  </si>
  <si>
    <t>W911QX09C0070</t>
  </si>
  <si>
    <t>Adaptive Materials, Inc.</t>
  </si>
  <si>
    <t>W911QX10C0027</t>
  </si>
  <si>
    <t>Hexatech Inc.</t>
  </si>
  <si>
    <t>W911QX10C0091</t>
  </si>
  <si>
    <t>W911QX10C0094</t>
  </si>
  <si>
    <t>W911QY09C0066</t>
  </si>
  <si>
    <t>NATICK</t>
  </si>
  <si>
    <t>W911SR10C0035</t>
  </si>
  <si>
    <t>Spectrum Photonics, Inc.</t>
  </si>
  <si>
    <t>U.S. Army RDECOM Contracting Center-ECD</t>
  </si>
  <si>
    <t>W911W609D0009</t>
  </si>
  <si>
    <t>U.S. Army Research Development Engineering Command (AATD)</t>
  </si>
  <si>
    <t>W9121510C0003</t>
  </si>
  <si>
    <t>Aviation Integration Directorate</t>
  </si>
  <si>
    <t>W912HZ09C0073</t>
  </si>
  <si>
    <t>US Army Cold Regions Research and Engineering Laboratory</t>
  </si>
  <si>
    <t>W9132T10C0006</t>
  </si>
  <si>
    <t>Corps of Engineers, Construction Engr Resch Lab</t>
  </si>
  <si>
    <t>W9132T10C0007</t>
  </si>
  <si>
    <t>W9132T10C0026</t>
  </si>
  <si>
    <t>W9132V06D0004</t>
  </si>
  <si>
    <t>U.S. Army Geospatial Center</t>
  </si>
  <si>
    <t>W91CRB09C0031</t>
  </si>
  <si>
    <t>Zebra Imaging, Inc</t>
  </si>
  <si>
    <t>W91CRB09C0044</t>
  </si>
  <si>
    <t>W91CRB1010001</t>
  </si>
  <si>
    <t>W91CRB1010002</t>
  </si>
  <si>
    <t>W91CRB1010003</t>
  </si>
  <si>
    <t>W91CRB1010004</t>
  </si>
  <si>
    <t>W91CRB1010005</t>
  </si>
  <si>
    <t>W91CRB1010006</t>
  </si>
  <si>
    <t>W91CRB10C0026</t>
  </si>
  <si>
    <t>Syracuse Research Corporation</t>
  </si>
  <si>
    <t>W91CRB10C0049</t>
  </si>
  <si>
    <t>RE2, Inc.</t>
  </si>
  <si>
    <t>W91CRB10C0050</t>
  </si>
  <si>
    <t>W91CRB10C0061</t>
  </si>
  <si>
    <t>Conflict Kinetics</t>
  </si>
  <si>
    <t>W91CRB10C0063</t>
  </si>
  <si>
    <t>Hardwire, LLC</t>
  </si>
  <si>
    <t>W91CRB10C0067</t>
  </si>
  <si>
    <t>NuCrypt LLC</t>
  </si>
  <si>
    <t>W91CRB10C0068</t>
  </si>
  <si>
    <t>MP Technologies, LLC</t>
  </si>
  <si>
    <t>W91CRB10C0069</t>
  </si>
  <si>
    <t>Freedom Photonics LLC</t>
  </si>
  <si>
    <t>W91CRB10C0070</t>
  </si>
  <si>
    <t>S2 Corporation</t>
  </si>
  <si>
    <t>W91CRB10C0071</t>
  </si>
  <si>
    <t>Cyphy Works, Inc.</t>
  </si>
  <si>
    <t>W91CRB10C0072</t>
  </si>
  <si>
    <t>Lithographic Technology Corp.</t>
  </si>
  <si>
    <t>W91CRB10C0074</t>
  </si>
  <si>
    <t>W91CRB10C0078</t>
  </si>
  <si>
    <t>Advanced Tech Engineering, Inc</t>
  </si>
  <si>
    <t>W91CRB10C0079</t>
  </si>
  <si>
    <t>SmartRealm LLC</t>
  </si>
  <si>
    <t>W91CRB10C0080</t>
  </si>
  <si>
    <t>Actinix</t>
  </si>
  <si>
    <t>W91CRB10C0092</t>
  </si>
  <si>
    <t>Corning Incorporated</t>
  </si>
  <si>
    <t>W91CRB10C0096</t>
  </si>
  <si>
    <t>Technology Assessment and Transfer, Inc.</t>
  </si>
  <si>
    <t>W91CRB10C0097</t>
  </si>
  <si>
    <t>Pacific Science &amp; Engineering Group</t>
  </si>
  <si>
    <t>W91CRB10C0102</t>
  </si>
  <si>
    <t>HyperTech Systems</t>
  </si>
  <si>
    <t>W91CRB10C0103</t>
  </si>
  <si>
    <t>Princeton Vision LLC</t>
  </si>
  <si>
    <t>W91CRB10C0106</t>
  </si>
  <si>
    <t>Camgian Microsystems Corporation</t>
  </si>
  <si>
    <t>W91CRB10C0113</t>
  </si>
  <si>
    <t>Lumarray LLC</t>
  </si>
  <si>
    <t>W91CRB10C0119</t>
  </si>
  <si>
    <t>Princeton Scientific Instruments, Inc</t>
  </si>
  <si>
    <t>W91CRB10C0126</t>
  </si>
  <si>
    <t>W91CRB10C0127</t>
  </si>
  <si>
    <t>W91CRB10C0128</t>
  </si>
  <si>
    <t>W91CRB10C0129</t>
  </si>
  <si>
    <t>Exogi LLC</t>
  </si>
  <si>
    <t>W91CRB10C0130</t>
  </si>
  <si>
    <t>Cermet, Inc.</t>
  </si>
  <si>
    <t>W91CRB10C0131</t>
  </si>
  <si>
    <t>StackFrame, LLC</t>
  </si>
  <si>
    <t>W91CRB10C0132</t>
  </si>
  <si>
    <t>W91CRB10C0133</t>
  </si>
  <si>
    <t>ATK Launch Systems</t>
  </si>
  <si>
    <t>W91CRB10C0135</t>
  </si>
  <si>
    <t>W91CRB10C0136</t>
  </si>
  <si>
    <t>W91CRB10C0137</t>
  </si>
  <si>
    <t>Semiconductor Research Corporation</t>
  </si>
  <si>
    <t>W91CRB10C0139</t>
  </si>
  <si>
    <t>W91CRB10C0140</t>
  </si>
  <si>
    <t>Information Systems Lab, Inc.</t>
  </si>
  <si>
    <t>W91CRB10C0141</t>
  </si>
  <si>
    <t>W91CRB10C0147</t>
  </si>
  <si>
    <t>W91CRB10C0148</t>
  </si>
  <si>
    <t>Ayasdi Inc.</t>
  </si>
  <si>
    <t>W91CRB10C0149</t>
  </si>
  <si>
    <t>D Star Engineering Corporation</t>
  </si>
  <si>
    <t>Gloyer-Taylor Laboratories, LLC</t>
  </si>
  <si>
    <t>W91CRB10C0151</t>
  </si>
  <si>
    <t>I.D.E.A.L. Technology Corporation</t>
  </si>
  <si>
    <t>W91CRB10C0152</t>
  </si>
  <si>
    <t>Materials Modification, Inc.</t>
  </si>
  <si>
    <t>W91CRB10C0153</t>
  </si>
  <si>
    <t>Mohawk Innovative Tech</t>
  </si>
  <si>
    <t>W91CRB10C0154</t>
  </si>
  <si>
    <t>W91CRB10C0155</t>
  </si>
  <si>
    <t>Strategic Polymer Sciences Inc.</t>
  </si>
  <si>
    <t>W91CRB10C0156</t>
  </si>
  <si>
    <t>VENTIONS LLC</t>
  </si>
  <si>
    <t>W91CRB10C0159</t>
  </si>
  <si>
    <t>W91CRB10C0160</t>
  </si>
  <si>
    <t>Bashpole, Inc</t>
  </si>
  <si>
    <t>W91CRB10C0163</t>
  </si>
  <si>
    <t>Orbital Technologies Corp.</t>
  </si>
  <si>
    <t>W91CRB10C0182</t>
  </si>
  <si>
    <t>W91CRB10C0187</t>
  </si>
  <si>
    <t>W91CRB10C0189</t>
  </si>
  <si>
    <t>University of New Orleans</t>
  </si>
  <si>
    <t>W91CRB10C0190</t>
  </si>
  <si>
    <t>Solid State Scientific Corporation</t>
  </si>
  <si>
    <t>W91CRB10C0192</t>
  </si>
  <si>
    <t>W91CRB10C0196</t>
  </si>
  <si>
    <t>W91CRB10C0197</t>
  </si>
  <si>
    <t>Applied Signals Intelligence, Inc.</t>
  </si>
  <si>
    <t>W91CRB10C0199</t>
  </si>
  <si>
    <t>W91CRB10C0201</t>
  </si>
  <si>
    <t>W91CRB10C0202</t>
  </si>
  <si>
    <t>ALION SCIENCE AND TECHNOLOGY</t>
  </si>
  <si>
    <t>W91CRB10C0210</t>
  </si>
  <si>
    <t>ADAPX Inc</t>
  </si>
  <si>
    <t>W91CRB10C0305</t>
  </si>
  <si>
    <t>W91CRB10C0307</t>
  </si>
  <si>
    <t>Aterrasys LLC</t>
  </si>
  <si>
    <t>W91CRB10C0315</t>
  </si>
  <si>
    <t>W91CRB10C0316</t>
  </si>
  <si>
    <t>De Technologies, Inc</t>
  </si>
  <si>
    <t>W91CRB10P0150</t>
  </si>
  <si>
    <t>American Vacuum Society</t>
  </si>
  <si>
    <t>W91CRB11C0005</t>
  </si>
  <si>
    <t>Navsys Corporation</t>
  </si>
  <si>
    <t>W91CRB11C0006</t>
  </si>
  <si>
    <t>W91CRB11C0007</t>
  </si>
  <si>
    <t>W91CRB11C0009</t>
  </si>
  <si>
    <t>Epitaxial Technologies, LLC</t>
  </si>
  <si>
    <t>W91CRB11C0010</t>
  </si>
  <si>
    <t>Vescent Photonics</t>
  </si>
  <si>
    <t>W91CRB11C0011</t>
  </si>
  <si>
    <t>Knowledge Based Systems, Inc.</t>
  </si>
  <si>
    <t>W91CRB11C0014</t>
  </si>
  <si>
    <t>QuesTek Innovations LLC</t>
  </si>
  <si>
    <t>W91CRB11C0015</t>
  </si>
  <si>
    <t>SA Photonics</t>
  </si>
  <si>
    <t>W91CRB11C0021</t>
  </si>
  <si>
    <t>W91QUZ07D0027</t>
  </si>
  <si>
    <t>Carlson Wagonlit Travel</t>
  </si>
  <si>
    <t>Defense Travel Management Office</t>
  </si>
  <si>
    <t>W91V3807D0001</t>
  </si>
  <si>
    <t>CACI Enterprise Solutions</t>
  </si>
  <si>
    <t>Business Transformation Agency SPS JPO</t>
  </si>
  <si>
    <t>W91WAW09C0003</t>
  </si>
  <si>
    <t>Institute for Defense Analyses</t>
  </si>
  <si>
    <t>Contracting Center of Excellence - CCE  (DCCW)</t>
  </si>
  <si>
    <t>Ilya Klabukov</t>
  </si>
  <si>
    <t xml:space="preserve">Maksim Alekhin </t>
  </si>
  <si>
    <t>Andrey Yakovets</t>
  </si>
  <si>
    <t>Performer's Cathegory</t>
  </si>
  <si>
    <t xml:space="preserve"> Add: Whole Program Costs</t>
  </si>
  <si>
    <t>Add: Whole Program SETA-support Cost</t>
  </si>
  <si>
    <t>SETA Marker (SETA or NO)</t>
  </si>
  <si>
    <t>DARPA Office</t>
  </si>
  <si>
    <t>Performer's Name</t>
  </si>
  <si>
    <t>Program Type: 6.1, 6.2, 6.3, or unknown (X)</t>
  </si>
  <si>
    <t>Add: Whole Program Costs</t>
  </si>
  <si>
    <t xml:space="preserve"> Add: Whole Program SETA-support Cost</t>
  </si>
  <si>
    <t>SETA Support DARPA FY2010/FY2015 Database contains information on contracts and performers of DARPA in 2010 and 2015 fiscal years. Contains information on 3793 contracts, including: Contract Number, Performer's Name, Performer's Type, Agent Name, Program Type (6.1, 6.2, 6.3, or unknown (X)), Program Name, DARPA Office, Program Manager, Fiscal Year, Obligated, SETA Marker, Ratio (SETA/Total), as well as Whole Program Costs and Whole Program SETA-support Costs. Abbreviations: SETA - systems engineering and technical assistance; DARPA - Defense Advanced Research Projects Agency.</t>
  </si>
  <si>
    <t xml:space="preserve">SETA Support DARPA FY2010 / FY2015 Database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</si>
</sst>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0;###0"/>
  </numFmts>
  <fonts count="13" x14ac:knownFonts="1">
    <font>
      <sz val="10"/>
      <color rgb="FF000000"/>
      <name val="Times New Roman"/>
    </font>
    <font>
      <b/>
      <sz val="6"/>
      <color rgb="FF000000"/>
      <name val="Times New Roman"/>
    </font>
    <font>
      <sz val="6"/>
      <color rgb="FF000000"/>
      <name val="Times New Roman"/>
    </font>
    <font>
      <b/>
      <sz val="6"/>
      <name val="Times New Roman"/>
    </font>
    <font>
      <sz val="6"/>
      <name val="Times New Roman"/>
    </font>
    <font>
      <sz val="6"/>
      <color rgb="FFFF0000"/>
      <name val="Times New Roman"/>
    </font>
    <font>
      <sz val="10"/>
      <name val="Times New Roman"/>
    </font>
    <font>
      <b/>
      <sz val="10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b/>
      <sz val="6"/>
      <name val="Times New Roman"/>
      <family val="1"/>
      <charset val="204"/>
    </font>
    <font>
      <b/>
      <sz val="6"/>
      <color rgb="FF000000"/>
      <name val="Times New Roman"/>
      <family val="1"/>
      <charset val="204"/>
    </font>
    <font>
      <b/>
      <sz val="9"/>
      <color rgb="FF000000"/>
      <name val="Times New Roman"/>
      <family val="1"/>
      <charset val="204"/>
    </font>
  </fonts>
  <fills count="20">
    <fill>
      <patternFill patternType="none"/>
    </fill>
    <fill>
      <patternFill patternType="gray125"/>
    </fill>
    <fill>
      <patternFill patternType="solid">
        <fgColor rgb="FFE5DFEC"/>
        <bgColor rgb="FFE5DFEC"/>
      </patternFill>
    </fill>
    <fill>
      <patternFill patternType="solid">
        <fgColor rgb="FFEAF1DD"/>
        <bgColor rgb="FFEAF1DD"/>
      </patternFill>
    </fill>
    <fill>
      <patternFill patternType="solid">
        <fgColor rgb="FFF2DBDB"/>
        <bgColor rgb="FFF2DBDB"/>
      </patternFill>
    </fill>
    <fill>
      <patternFill patternType="solid">
        <fgColor rgb="FFFDE9D9"/>
        <bgColor rgb="FFFDE9D9"/>
      </patternFill>
    </fill>
    <fill>
      <patternFill patternType="solid">
        <fgColor rgb="FFDBE5F1"/>
        <bgColor rgb="FFDBE5F1"/>
      </patternFill>
    </fill>
    <fill>
      <patternFill patternType="solid">
        <fgColor rgb="FFDDD9C3"/>
        <bgColor rgb="FFDDD9C3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B6DDE8"/>
        <bgColor rgb="FFB6DDE8"/>
      </patternFill>
    </fill>
    <fill>
      <patternFill patternType="solid">
        <fgColor rgb="FFDAEEF3"/>
        <bgColor rgb="FFDAEEF3"/>
      </patternFill>
    </fill>
    <fill>
      <patternFill patternType="solid">
        <fgColor rgb="FFC6D9F0"/>
        <bgColor rgb="FFC6D9F0"/>
      </patternFill>
    </fill>
    <fill>
      <patternFill patternType="solid">
        <fgColor rgb="FFFBD4B4"/>
        <bgColor rgb="FFFBD4B4"/>
      </patternFill>
    </fill>
    <fill>
      <patternFill patternType="solid">
        <fgColor rgb="FFB8CCE4"/>
        <bgColor rgb="FFB8CCE4"/>
      </patternFill>
    </fill>
    <fill>
      <patternFill patternType="solid">
        <fgColor rgb="FFF4CCCC"/>
        <bgColor rgb="FFF4CC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F4CCCC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1">
    <xf numFmtId="0" fontId="0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center" vertical="top" wrapText="1"/>
    </xf>
    <xf numFmtId="4" fontId="3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4" fillId="2" borderId="0" xfId="0" applyFont="1" applyFill="1" applyBorder="1" applyAlignment="1">
      <alignment vertical="top" wrapText="1"/>
    </xf>
    <xf numFmtId="49" fontId="4" fillId="2" borderId="0" xfId="0" applyNumberFormat="1" applyFont="1" applyFill="1" applyBorder="1" applyAlignment="1">
      <alignment horizontal="center" vertical="top" wrapText="1"/>
    </xf>
    <xf numFmtId="164" fontId="2" fillId="2" borderId="0" xfId="0" applyNumberFormat="1" applyFont="1" applyFill="1" applyBorder="1" applyAlignment="1">
      <alignment horizontal="left" vertical="top" wrapText="1"/>
    </xf>
    <xf numFmtId="4" fontId="2" fillId="2" borderId="0" xfId="0" applyNumberFormat="1" applyFont="1" applyFill="1" applyBorder="1" applyAlignment="1">
      <alignment horizontal="center" vertical="top" wrapText="1"/>
    </xf>
    <xf numFmtId="0" fontId="2" fillId="2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left" vertical="top"/>
    </xf>
    <xf numFmtId="4" fontId="4" fillId="2" borderId="0" xfId="0" applyNumberFormat="1" applyFont="1" applyFill="1" applyBorder="1" applyAlignment="1">
      <alignment horizontal="center" vertical="top" wrapText="1"/>
    </xf>
    <xf numFmtId="0" fontId="4" fillId="3" borderId="0" xfId="0" applyFont="1" applyFill="1" applyBorder="1" applyAlignment="1">
      <alignment vertical="top" wrapText="1"/>
    </xf>
    <xf numFmtId="49" fontId="4" fillId="3" borderId="0" xfId="0" applyNumberFormat="1" applyFont="1" applyFill="1" applyBorder="1" applyAlignment="1">
      <alignment horizontal="center" vertical="top" wrapText="1"/>
    </xf>
    <xf numFmtId="164" fontId="2" fillId="3" borderId="0" xfId="0" applyNumberFormat="1" applyFont="1" applyFill="1" applyBorder="1" applyAlignment="1">
      <alignment horizontal="left" vertical="top" wrapText="1"/>
    </xf>
    <xf numFmtId="4" fontId="2" fillId="3" borderId="0" xfId="0" applyNumberFormat="1" applyFont="1" applyFill="1" applyBorder="1" applyAlignment="1">
      <alignment horizontal="center" vertical="top" wrapText="1"/>
    </xf>
    <xf numFmtId="0" fontId="2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center" vertical="top"/>
    </xf>
    <xf numFmtId="4" fontId="2" fillId="0" borderId="0" xfId="0" applyNumberFormat="1" applyFont="1" applyAlignment="1">
      <alignment horizontal="left" vertical="top"/>
    </xf>
    <xf numFmtId="0" fontId="2" fillId="3" borderId="0" xfId="0" applyFont="1" applyFill="1" applyBorder="1" applyAlignment="1">
      <alignment horizontal="left" vertical="top"/>
    </xf>
    <xf numFmtId="4" fontId="4" fillId="3" borderId="0" xfId="0" applyNumberFormat="1" applyFont="1" applyFill="1" applyBorder="1" applyAlignment="1">
      <alignment horizontal="center" vertical="top" wrapText="1"/>
    </xf>
    <xf numFmtId="0" fontId="4" fillId="4" borderId="0" xfId="0" applyFont="1" applyFill="1" applyBorder="1" applyAlignment="1">
      <alignment vertical="top" wrapText="1"/>
    </xf>
    <xf numFmtId="49" fontId="4" fillId="4" borderId="0" xfId="0" applyNumberFormat="1" applyFont="1" applyFill="1" applyBorder="1" applyAlignment="1">
      <alignment horizontal="center" vertical="top" wrapText="1"/>
    </xf>
    <xf numFmtId="164" fontId="2" fillId="4" borderId="0" xfId="0" applyNumberFormat="1" applyFont="1" applyFill="1" applyBorder="1" applyAlignment="1">
      <alignment horizontal="left" vertical="top" wrapText="1"/>
    </xf>
    <xf numFmtId="4" fontId="2" fillId="4" borderId="0" xfId="0" applyNumberFormat="1" applyFont="1" applyFill="1" applyBorder="1" applyAlignment="1">
      <alignment horizontal="center" vertical="top" wrapText="1"/>
    </xf>
    <xf numFmtId="0" fontId="2" fillId="4" borderId="0" xfId="0" applyFont="1" applyFill="1" applyBorder="1" applyAlignment="1">
      <alignment horizontal="left" vertical="top" wrapText="1"/>
    </xf>
    <xf numFmtId="0" fontId="2" fillId="4" borderId="0" xfId="0" applyFont="1" applyFill="1" applyBorder="1" applyAlignment="1">
      <alignment horizontal="center" vertical="top"/>
    </xf>
    <xf numFmtId="0" fontId="2" fillId="4" borderId="0" xfId="0" applyFont="1" applyFill="1" applyBorder="1" applyAlignment="1">
      <alignment horizontal="left" vertical="top"/>
    </xf>
    <xf numFmtId="4" fontId="4" fillId="4" borderId="0" xfId="0" applyNumberFormat="1" applyFont="1" applyFill="1" applyBorder="1" applyAlignment="1">
      <alignment horizontal="center" vertical="top" wrapText="1"/>
    </xf>
    <xf numFmtId="0" fontId="4" fillId="5" borderId="0" xfId="0" applyFont="1" applyFill="1" applyBorder="1" applyAlignment="1">
      <alignment vertical="top" wrapText="1"/>
    </xf>
    <xf numFmtId="49" fontId="4" fillId="5" borderId="0" xfId="0" applyNumberFormat="1" applyFont="1" applyFill="1" applyBorder="1" applyAlignment="1">
      <alignment horizontal="center" vertical="top" wrapText="1"/>
    </xf>
    <xf numFmtId="164" fontId="2" fillId="5" borderId="0" xfId="0" applyNumberFormat="1" applyFont="1" applyFill="1" applyBorder="1" applyAlignment="1">
      <alignment horizontal="left" vertical="top" wrapText="1"/>
    </xf>
    <xf numFmtId="4" fontId="4" fillId="5" borderId="0" xfId="0" applyNumberFormat="1" applyFont="1" applyFill="1" applyBorder="1" applyAlignment="1">
      <alignment horizontal="center" vertical="top" wrapText="1"/>
    </xf>
    <xf numFmtId="0" fontId="2" fillId="5" borderId="0" xfId="0" applyFont="1" applyFill="1" applyBorder="1" applyAlignment="1">
      <alignment horizontal="left" vertical="top" wrapText="1"/>
    </xf>
    <xf numFmtId="0" fontId="2" fillId="5" borderId="0" xfId="0" applyFont="1" applyFill="1" applyBorder="1" applyAlignment="1">
      <alignment horizontal="center" vertical="top"/>
    </xf>
    <xf numFmtId="0" fontId="2" fillId="5" borderId="0" xfId="0" applyFont="1" applyFill="1" applyBorder="1" applyAlignment="1">
      <alignment horizontal="left" vertical="top"/>
    </xf>
    <xf numFmtId="4" fontId="2" fillId="5" borderId="0" xfId="0" applyNumberFormat="1" applyFont="1" applyFill="1" applyBorder="1" applyAlignment="1">
      <alignment horizontal="center" vertical="top" wrapText="1"/>
    </xf>
    <xf numFmtId="0" fontId="4" fillId="6" borderId="0" xfId="0" applyFont="1" applyFill="1" applyBorder="1" applyAlignment="1">
      <alignment vertical="top" wrapText="1"/>
    </xf>
    <xf numFmtId="49" fontId="4" fillId="6" borderId="0" xfId="0" applyNumberFormat="1" applyFont="1" applyFill="1" applyBorder="1" applyAlignment="1">
      <alignment horizontal="center" vertical="top" wrapText="1"/>
    </xf>
    <xf numFmtId="164" fontId="2" fillId="6" borderId="0" xfId="0" applyNumberFormat="1" applyFont="1" applyFill="1" applyBorder="1" applyAlignment="1">
      <alignment horizontal="left" vertical="top" wrapText="1"/>
    </xf>
    <xf numFmtId="4" fontId="4" fillId="6" borderId="0" xfId="0" applyNumberFormat="1" applyFont="1" applyFill="1" applyBorder="1" applyAlignment="1">
      <alignment horizontal="center" vertical="top" wrapText="1"/>
    </xf>
    <xf numFmtId="0" fontId="2" fillId="6" borderId="0" xfId="0" applyFont="1" applyFill="1" applyBorder="1" applyAlignment="1">
      <alignment horizontal="left" vertical="top" wrapText="1"/>
    </xf>
    <xf numFmtId="0" fontId="2" fillId="6" borderId="0" xfId="0" applyFont="1" applyFill="1" applyBorder="1" applyAlignment="1">
      <alignment horizontal="center" vertical="top"/>
    </xf>
    <xf numFmtId="4" fontId="2" fillId="6" borderId="0" xfId="0" applyNumberFormat="1" applyFont="1" applyFill="1" applyBorder="1" applyAlignment="1">
      <alignment horizontal="center" vertical="top" wrapText="1"/>
    </xf>
    <xf numFmtId="0" fontId="2" fillId="6" borderId="0" xfId="0" applyFont="1" applyFill="1" applyBorder="1" applyAlignment="1">
      <alignment horizontal="left" vertical="top"/>
    </xf>
    <xf numFmtId="0" fontId="4" fillId="7" borderId="0" xfId="0" applyFont="1" applyFill="1" applyBorder="1" applyAlignment="1">
      <alignment vertical="top" wrapText="1"/>
    </xf>
    <xf numFmtId="49" fontId="4" fillId="7" borderId="0" xfId="0" applyNumberFormat="1" applyFont="1" applyFill="1" applyBorder="1" applyAlignment="1">
      <alignment horizontal="center" vertical="top" wrapText="1"/>
    </xf>
    <xf numFmtId="164" fontId="2" fillId="7" borderId="0" xfId="0" applyNumberFormat="1" applyFont="1" applyFill="1" applyBorder="1" applyAlignment="1">
      <alignment horizontal="left" vertical="top" wrapText="1"/>
    </xf>
    <xf numFmtId="4" fontId="2" fillId="7" borderId="0" xfId="0" applyNumberFormat="1" applyFont="1" applyFill="1" applyBorder="1" applyAlignment="1">
      <alignment horizontal="center" vertical="top" wrapText="1"/>
    </xf>
    <xf numFmtId="0" fontId="2" fillId="7" borderId="0" xfId="0" applyFont="1" applyFill="1" applyBorder="1" applyAlignment="1">
      <alignment horizontal="left" vertical="top" wrapText="1"/>
    </xf>
    <xf numFmtId="0" fontId="2" fillId="7" borderId="0" xfId="0" applyFont="1" applyFill="1" applyBorder="1" applyAlignment="1">
      <alignment horizontal="center" vertical="top"/>
    </xf>
    <xf numFmtId="0" fontId="2" fillId="7" borderId="0" xfId="0" applyFont="1" applyFill="1" applyBorder="1" applyAlignment="1">
      <alignment horizontal="left" vertical="top"/>
    </xf>
    <xf numFmtId="4" fontId="4" fillId="7" borderId="0" xfId="0" applyNumberFormat="1" applyFont="1" applyFill="1" applyBorder="1" applyAlignment="1">
      <alignment horizontal="center" vertical="top" wrapText="1"/>
    </xf>
    <xf numFmtId="0" fontId="4" fillId="8" borderId="0" xfId="0" applyFont="1" applyFill="1" applyBorder="1" applyAlignment="1">
      <alignment vertical="top" wrapText="1"/>
    </xf>
    <xf numFmtId="49" fontId="4" fillId="8" borderId="0" xfId="0" applyNumberFormat="1" applyFont="1" applyFill="1" applyBorder="1" applyAlignment="1">
      <alignment horizontal="center" vertical="top" wrapText="1"/>
    </xf>
    <xf numFmtId="164" fontId="2" fillId="8" borderId="0" xfId="0" applyNumberFormat="1" applyFont="1" applyFill="1" applyBorder="1" applyAlignment="1">
      <alignment horizontal="left" vertical="top" wrapText="1"/>
    </xf>
    <xf numFmtId="4" fontId="4" fillId="8" borderId="0" xfId="0" applyNumberFormat="1" applyFont="1" applyFill="1" applyBorder="1" applyAlignment="1">
      <alignment horizontal="center" vertical="top" wrapText="1"/>
    </xf>
    <xf numFmtId="0" fontId="2" fillId="8" borderId="0" xfId="0" applyFont="1" applyFill="1" applyBorder="1" applyAlignment="1">
      <alignment horizontal="left" vertical="top" wrapText="1"/>
    </xf>
    <xf numFmtId="0" fontId="2" fillId="8" borderId="0" xfId="0" applyFont="1" applyFill="1" applyBorder="1" applyAlignment="1">
      <alignment horizontal="center" vertical="center"/>
    </xf>
    <xf numFmtId="4" fontId="2" fillId="0" borderId="0" xfId="0" applyNumberFormat="1" applyFont="1" applyAlignment="1">
      <alignment horizontal="center" vertical="top"/>
    </xf>
    <xf numFmtId="0" fontId="2" fillId="8" borderId="0" xfId="0" applyFont="1" applyFill="1" applyBorder="1" applyAlignment="1">
      <alignment horizontal="left" vertical="top"/>
    </xf>
    <xf numFmtId="4" fontId="2" fillId="8" borderId="0" xfId="0" applyNumberFormat="1" applyFont="1" applyFill="1" applyBorder="1" applyAlignment="1">
      <alignment horizontal="center" vertical="top" wrapText="1"/>
    </xf>
    <xf numFmtId="0" fontId="2" fillId="8" borderId="0" xfId="0" applyFont="1" applyFill="1" applyBorder="1" applyAlignment="1">
      <alignment horizontal="center" vertical="top"/>
    </xf>
    <xf numFmtId="0" fontId="4" fillId="9" borderId="0" xfId="0" applyFont="1" applyFill="1" applyBorder="1" applyAlignment="1">
      <alignment vertical="top" wrapText="1"/>
    </xf>
    <xf numFmtId="49" fontId="4" fillId="9" borderId="0" xfId="0" applyNumberFormat="1" applyFont="1" applyFill="1" applyBorder="1" applyAlignment="1">
      <alignment horizontal="center" vertical="top" wrapText="1"/>
    </xf>
    <xf numFmtId="164" fontId="2" fillId="9" borderId="0" xfId="0" applyNumberFormat="1" applyFont="1" applyFill="1" applyBorder="1" applyAlignment="1">
      <alignment horizontal="left" vertical="top" wrapText="1"/>
    </xf>
    <xf numFmtId="4" fontId="2" fillId="9" borderId="0" xfId="0" applyNumberFormat="1" applyFont="1" applyFill="1" applyBorder="1" applyAlignment="1">
      <alignment horizontal="center" vertical="top" wrapText="1"/>
    </xf>
    <xf numFmtId="0" fontId="2" fillId="9" borderId="0" xfId="0" applyFont="1" applyFill="1" applyBorder="1" applyAlignment="1">
      <alignment horizontal="left" vertical="top" wrapText="1"/>
    </xf>
    <xf numFmtId="0" fontId="2" fillId="9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left" vertical="top"/>
    </xf>
    <xf numFmtId="0" fontId="4" fillId="10" borderId="0" xfId="0" applyFont="1" applyFill="1" applyBorder="1" applyAlignment="1">
      <alignment vertical="top" wrapText="1"/>
    </xf>
    <xf numFmtId="49" fontId="4" fillId="10" borderId="0" xfId="0" applyNumberFormat="1" applyFont="1" applyFill="1" applyBorder="1" applyAlignment="1">
      <alignment horizontal="center" vertical="top" wrapText="1"/>
    </xf>
    <xf numFmtId="164" fontId="2" fillId="10" borderId="0" xfId="0" applyNumberFormat="1" applyFont="1" applyFill="1" applyBorder="1" applyAlignment="1">
      <alignment horizontal="left" vertical="top" wrapText="1"/>
    </xf>
    <xf numFmtId="4" fontId="2" fillId="10" borderId="0" xfId="0" applyNumberFormat="1" applyFont="1" applyFill="1" applyBorder="1" applyAlignment="1">
      <alignment horizontal="center" vertical="top" wrapText="1"/>
    </xf>
    <xf numFmtId="0" fontId="2" fillId="10" borderId="0" xfId="0" applyFont="1" applyFill="1" applyBorder="1" applyAlignment="1">
      <alignment horizontal="left" vertical="top" wrapText="1"/>
    </xf>
    <xf numFmtId="0" fontId="2" fillId="10" borderId="0" xfId="0" applyFont="1" applyFill="1" applyBorder="1" applyAlignment="1">
      <alignment horizontal="left" vertical="top"/>
    </xf>
    <xf numFmtId="4" fontId="4" fillId="10" borderId="0" xfId="0" applyNumberFormat="1" applyFont="1" applyFill="1" applyBorder="1" applyAlignment="1">
      <alignment horizontal="center" vertical="top" wrapText="1"/>
    </xf>
    <xf numFmtId="0" fontId="4" fillId="0" borderId="0" xfId="0" applyFont="1" applyAlignment="1">
      <alignment vertical="top" wrapText="1"/>
    </xf>
    <xf numFmtId="49" fontId="4" fillId="0" borderId="0" xfId="0" applyNumberFormat="1" applyFont="1" applyAlignment="1">
      <alignment horizontal="center" vertical="top" wrapText="1"/>
    </xf>
    <xf numFmtId="164" fontId="2" fillId="0" borderId="0" xfId="0" applyNumberFormat="1" applyFont="1" applyAlignment="1">
      <alignment horizontal="left" vertical="top" wrapText="1"/>
    </xf>
    <xf numFmtId="4" fontId="4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2" fillId="2" borderId="0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horizontal="left" vertical="top"/>
    </xf>
    <xf numFmtId="4" fontId="2" fillId="0" borderId="0" xfId="0" applyNumberFormat="1" applyFont="1" applyAlignment="1">
      <alignment horizontal="center" vertical="top" wrapText="1"/>
    </xf>
    <xf numFmtId="0" fontId="4" fillId="11" borderId="0" xfId="0" applyFont="1" applyFill="1" applyBorder="1" applyAlignment="1">
      <alignment vertical="top" wrapText="1"/>
    </xf>
    <xf numFmtId="49" fontId="4" fillId="11" borderId="0" xfId="0" applyNumberFormat="1" applyFont="1" applyFill="1" applyBorder="1" applyAlignment="1">
      <alignment horizontal="center" vertical="top" wrapText="1"/>
    </xf>
    <xf numFmtId="164" fontId="2" fillId="11" borderId="0" xfId="0" applyNumberFormat="1" applyFont="1" applyFill="1" applyBorder="1" applyAlignment="1">
      <alignment horizontal="left" vertical="top" wrapText="1"/>
    </xf>
    <xf numFmtId="4" fontId="2" fillId="11" borderId="0" xfId="0" applyNumberFormat="1" applyFont="1" applyFill="1" applyBorder="1" applyAlignment="1">
      <alignment horizontal="center" vertical="top" wrapText="1"/>
    </xf>
    <xf numFmtId="0" fontId="2" fillId="11" borderId="0" xfId="0" applyFont="1" applyFill="1" applyBorder="1" applyAlignment="1">
      <alignment horizontal="left" vertical="top" wrapText="1"/>
    </xf>
    <xf numFmtId="0" fontId="2" fillId="11" borderId="0" xfId="0" applyFont="1" applyFill="1" applyBorder="1" applyAlignment="1">
      <alignment horizontal="center" vertical="top"/>
    </xf>
    <xf numFmtId="0" fontId="2" fillId="11" borderId="0" xfId="0" applyFont="1" applyFill="1" applyBorder="1" applyAlignment="1">
      <alignment horizontal="left" vertical="top"/>
    </xf>
    <xf numFmtId="4" fontId="4" fillId="11" borderId="0" xfId="0" applyNumberFormat="1" applyFont="1" applyFill="1" applyBorder="1" applyAlignment="1">
      <alignment horizontal="center" vertical="top" wrapText="1"/>
    </xf>
    <xf numFmtId="164" fontId="2" fillId="6" borderId="0" xfId="0" applyNumberFormat="1" applyFont="1" applyFill="1" applyBorder="1" applyAlignment="1">
      <alignment horizontal="left" vertical="center" wrapText="1"/>
    </xf>
    <xf numFmtId="49" fontId="4" fillId="6" borderId="0" xfId="0" applyNumberFormat="1" applyFont="1" applyFill="1" applyBorder="1" applyAlignment="1">
      <alignment horizontal="center" vertical="center" wrapText="1"/>
    </xf>
    <xf numFmtId="49" fontId="4" fillId="4" borderId="0" xfId="0" applyNumberFormat="1" applyFont="1" applyFill="1" applyBorder="1" applyAlignment="1">
      <alignment horizontal="center" vertical="center" wrapText="1"/>
    </xf>
    <xf numFmtId="0" fontId="4" fillId="12" borderId="0" xfId="0" applyFont="1" applyFill="1" applyBorder="1" applyAlignment="1">
      <alignment vertical="top" wrapText="1"/>
    </xf>
    <xf numFmtId="49" fontId="4" fillId="12" borderId="0" xfId="0" applyNumberFormat="1" applyFont="1" applyFill="1" applyBorder="1" applyAlignment="1">
      <alignment horizontal="center" vertical="top" wrapText="1"/>
    </xf>
    <xf numFmtId="164" fontId="2" fillId="12" borderId="0" xfId="0" applyNumberFormat="1" applyFont="1" applyFill="1" applyBorder="1" applyAlignment="1">
      <alignment horizontal="left" vertical="top" wrapText="1"/>
    </xf>
    <xf numFmtId="4" fontId="2" fillId="12" borderId="0" xfId="0" applyNumberFormat="1" applyFont="1" applyFill="1" applyBorder="1" applyAlignment="1">
      <alignment horizontal="center" vertical="top" wrapText="1"/>
    </xf>
    <xf numFmtId="0" fontId="2" fillId="12" borderId="0" xfId="0" applyFont="1" applyFill="1" applyBorder="1" applyAlignment="1">
      <alignment horizontal="left" vertical="top" wrapText="1"/>
    </xf>
    <xf numFmtId="0" fontId="2" fillId="12" borderId="0" xfId="0" applyFont="1" applyFill="1" applyBorder="1" applyAlignment="1">
      <alignment horizontal="left" vertical="top"/>
    </xf>
    <xf numFmtId="4" fontId="4" fillId="12" borderId="0" xfId="0" applyNumberFormat="1" applyFont="1" applyFill="1" applyBorder="1" applyAlignment="1">
      <alignment horizontal="center" vertical="top" wrapText="1"/>
    </xf>
    <xf numFmtId="0" fontId="4" fillId="12" borderId="0" xfId="0" applyFont="1" applyFill="1" applyBorder="1" applyAlignment="1">
      <alignment horizontal="left" vertical="top" wrapText="1"/>
    </xf>
    <xf numFmtId="49" fontId="4" fillId="5" borderId="0" xfId="0" applyNumberFormat="1" applyFont="1" applyFill="1" applyBorder="1" applyAlignment="1">
      <alignment vertical="top" wrapText="1"/>
    </xf>
    <xf numFmtId="49" fontId="4" fillId="6" borderId="0" xfId="0" applyNumberFormat="1" applyFont="1" applyFill="1" applyBorder="1" applyAlignment="1">
      <alignment vertical="top" wrapText="1"/>
    </xf>
    <xf numFmtId="49" fontId="4" fillId="3" borderId="0" xfId="0" applyNumberFormat="1" applyFont="1" applyFill="1" applyBorder="1" applyAlignment="1">
      <alignment vertical="top" wrapText="1"/>
    </xf>
    <xf numFmtId="49" fontId="4" fillId="0" borderId="0" xfId="0" applyNumberFormat="1" applyFont="1" applyAlignment="1">
      <alignment vertical="top" wrapText="1"/>
    </xf>
    <xf numFmtId="49" fontId="4" fillId="11" borderId="0" xfId="0" applyNumberFormat="1" applyFont="1" applyFill="1" applyBorder="1" applyAlignment="1">
      <alignment vertical="top" wrapText="1"/>
    </xf>
    <xf numFmtId="49" fontId="4" fillId="8" borderId="0" xfId="0" applyNumberFormat="1" applyFont="1" applyFill="1" applyBorder="1" applyAlignment="1">
      <alignment vertical="top" wrapText="1"/>
    </xf>
    <xf numFmtId="49" fontId="4" fillId="4" borderId="0" xfId="0" applyNumberFormat="1" applyFont="1" applyFill="1" applyBorder="1" applyAlignment="1">
      <alignment vertical="top" wrapText="1"/>
    </xf>
    <xf numFmtId="164" fontId="2" fillId="4" borderId="0" xfId="0" applyNumberFormat="1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left" vertical="top" wrapText="1"/>
    </xf>
    <xf numFmtId="0" fontId="4" fillId="11" borderId="0" xfId="0" applyFont="1" applyFill="1" applyBorder="1" applyAlignment="1">
      <alignment horizontal="left" vertical="top" wrapText="1"/>
    </xf>
    <xf numFmtId="0" fontId="4" fillId="4" borderId="0" xfId="0" applyFont="1" applyFill="1" applyBorder="1" applyAlignment="1">
      <alignment horizontal="left" vertical="top" wrapText="1"/>
    </xf>
    <xf numFmtId="0" fontId="4" fillId="8" borderId="0" xfId="0" applyFont="1" applyFill="1" applyBorder="1" applyAlignment="1">
      <alignment horizontal="left" vertical="top" wrapText="1"/>
    </xf>
    <xf numFmtId="49" fontId="4" fillId="12" borderId="0" xfId="0" applyNumberFormat="1" applyFont="1" applyFill="1" applyBorder="1" applyAlignment="1">
      <alignment vertical="top" wrapText="1"/>
    </xf>
    <xf numFmtId="0" fontId="4" fillId="6" borderId="0" xfId="0" applyFont="1" applyFill="1" applyBorder="1" applyAlignment="1">
      <alignment horizontal="left" vertical="top" wrapText="1"/>
    </xf>
    <xf numFmtId="0" fontId="4" fillId="5" borderId="0" xfId="0" applyFont="1" applyFill="1" applyBorder="1" applyAlignment="1">
      <alignment horizontal="left" vertical="top" wrapText="1"/>
    </xf>
    <xf numFmtId="0" fontId="4" fillId="9" borderId="0" xfId="0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7" borderId="0" xfId="0" applyFont="1" applyFill="1" applyBorder="1" applyAlignment="1">
      <alignment horizontal="left" vertical="top" wrapText="1"/>
    </xf>
    <xf numFmtId="49" fontId="4" fillId="2" borderId="0" xfId="0" applyNumberFormat="1" applyFont="1" applyFill="1" applyBorder="1" applyAlignment="1">
      <alignment vertical="top" wrapText="1"/>
    </xf>
    <xf numFmtId="49" fontId="4" fillId="11" borderId="0" xfId="0" applyNumberFormat="1" applyFont="1" applyFill="1" applyBorder="1" applyAlignment="1">
      <alignment horizontal="left" vertical="top" wrapText="1"/>
    </xf>
    <xf numFmtId="49" fontId="4" fillId="5" borderId="0" xfId="0" applyNumberFormat="1" applyFont="1" applyFill="1" applyBorder="1" applyAlignment="1">
      <alignment horizontal="left" vertical="top" wrapText="1"/>
    </xf>
    <xf numFmtId="49" fontId="4" fillId="4" borderId="0" xfId="0" applyNumberFormat="1" applyFont="1" applyFill="1" applyBorder="1" applyAlignment="1">
      <alignment horizontal="left" vertical="top" wrapText="1"/>
    </xf>
    <xf numFmtId="49" fontId="4" fillId="0" borderId="0" xfId="0" applyNumberFormat="1" applyFont="1" applyAlignment="1">
      <alignment horizontal="left" vertical="top" wrapText="1"/>
    </xf>
    <xf numFmtId="49" fontId="4" fillId="8" borderId="0" xfId="0" applyNumberFormat="1" applyFont="1" applyFill="1" applyBorder="1" applyAlignment="1">
      <alignment horizontal="left" vertical="top" wrapText="1"/>
    </xf>
    <xf numFmtId="0" fontId="4" fillId="2" borderId="0" xfId="0" applyFont="1" applyFill="1" applyBorder="1" applyAlignment="1">
      <alignment horizontal="left" vertical="top" wrapText="1"/>
    </xf>
    <xf numFmtId="49" fontId="4" fillId="3" borderId="0" xfId="0" applyNumberFormat="1" applyFont="1" applyFill="1" applyBorder="1" applyAlignment="1">
      <alignment horizontal="left" vertical="top" wrapText="1"/>
    </xf>
    <xf numFmtId="49" fontId="4" fillId="6" borderId="0" xfId="0" applyNumberFormat="1" applyFont="1" applyFill="1" applyBorder="1" applyAlignment="1">
      <alignment horizontal="left" vertical="top" wrapText="1"/>
    </xf>
    <xf numFmtId="0" fontId="4" fillId="13" borderId="0" xfId="0" applyFont="1" applyFill="1" applyBorder="1" applyAlignment="1">
      <alignment horizontal="left" vertical="top" wrapText="1"/>
    </xf>
    <xf numFmtId="49" fontId="4" fillId="13" borderId="0" xfId="0" applyNumberFormat="1" applyFont="1" applyFill="1" applyBorder="1" applyAlignment="1">
      <alignment horizontal="center" vertical="top" wrapText="1"/>
    </xf>
    <xf numFmtId="164" fontId="2" fillId="13" borderId="0" xfId="0" applyNumberFormat="1" applyFont="1" applyFill="1" applyBorder="1" applyAlignment="1">
      <alignment horizontal="left" vertical="top" wrapText="1"/>
    </xf>
    <xf numFmtId="4" fontId="2" fillId="13" borderId="0" xfId="0" applyNumberFormat="1" applyFont="1" applyFill="1" applyBorder="1" applyAlignment="1">
      <alignment horizontal="center" vertical="top" wrapText="1"/>
    </xf>
    <xf numFmtId="0" fontId="2" fillId="13" borderId="0" xfId="0" applyFont="1" applyFill="1" applyBorder="1" applyAlignment="1">
      <alignment horizontal="left" vertical="top" wrapText="1"/>
    </xf>
    <xf numFmtId="0" fontId="2" fillId="13" borderId="0" xfId="0" applyFont="1" applyFill="1" applyBorder="1" applyAlignment="1">
      <alignment horizontal="left" vertical="top"/>
    </xf>
    <xf numFmtId="0" fontId="4" fillId="13" borderId="0" xfId="0" applyFont="1" applyFill="1" applyBorder="1" applyAlignment="1">
      <alignment vertical="top" wrapText="1"/>
    </xf>
    <xf numFmtId="164" fontId="2" fillId="13" borderId="0" xfId="0" applyNumberFormat="1" applyFont="1" applyFill="1" applyBorder="1" applyAlignment="1">
      <alignment horizontal="left" vertical="center" wrapText="1"/>
    </xf>
    <xf numFmtId="4" fontId="4" fillId="13" borderId="0" xfId="0" applyNumberFormat="1" applyFont="1" applyFill="1" applyBorder="1" applyAlignment="1">
      <alignment horizontal="center" vertical="top" wrapText="1"/>
    </xf>
    <xf numFmtId="49" fontId="4" fillId="2" borderId="0" xfId="0" applyNumberFormat="1" applyFont="1" applyFill="1" applyBorder="1" applyAlignment="1">
      <alignment horizontal="left" vertical="top" wrapText="1"/>
    </xf>
    <xf numFmtId="0" fontId="4" fillId="14" borderId="0" xfId="0" applyFont="1" applyFill="1" applyBorder="1" applyAlignment="1">
      <alignment horizontal="left" vertical="top" wrapText="1"/>
    </xf>
    <xf numFmtId="49" fontId="4" fillId="14" borderId="0" xfId="0" applyNumberFormat="1" applyFont="1" applyFill="1" applyBorder="1" applyAlignment="1">
      <alignment horizontal="left" vertical="top" wrapText="1"/>
    </xf>
    <xf numFmtId="164" fontId="2" fillId="14" borderId="0" xfId="0" applyNumberFormat="1" applyFont="1" applyFill="1" applyBorder="1" applyAlignment="1">
      <alignment horizontal="left" vertical="top" wrapText="1"/>
    </xf>
    <xf numFmtId="4" fontId="2" fillId="14" borderId="0" xfId="0" applyNumberFormat="1" applyFont="1" applyFill="1" applyBorder="1" applyAlignment="1">
      <alignment horizontal="center" vertical="top" wrapText="1"/>
    </xf>
    <xf numFmtId="0" fontId="2" fillId="14" borderId="0" xfId="0" applyFont="1" applyFill="1" applyBorder="1" applyAlignment="1">
      <alignment horizontal="left" vertical="top" wrapText="1"/>
    </xf>
    <xf numFmtId="0" fontId="2" fillId="14" borderId="0" xfId="0" applyFont="1" applyFill="1" applyBorder="1" applyAlignment="1">
      <alignment horizontal="left" vertical="top"/>
    </xf>
    <xf numFmtId="4" fontId="4" fillId="14" borderId="0" xfId="0" applyNumberFormat="1" applyFont="1" applyFill="1" applyBorder="1" applyAlignment="1">
      <alignment horizontal="center" vertical="top" wrapText="1"/>
    </xf>
    <xf numFmtId="0" fontId="5" fillId="0" borderId="0" xfId="0" applyFont="1" applyAlignment="1">
      <alignment horizontal="left" vertical="top" wrapText="1"/>
    </xf>
    <xf numFmtId="0" fontId="4" fillId="0" borderId="0" xfId="0" applyFont="1" applyAlignment="1">
      <alignment horizontal="right" vertical="top" wrapText="1"/>
    </xf>
    <xf numFmtId="0" fontId="4" fillId="3" borderId="0" xfId="0" applyFont="1" applyFill="1" applyBorder="1" applyAlignment="1">
      <alignment horizontal="right" vertical="top" wrapText="1"/>
    </xf>
    <xf numFmtId="0" fontId="4" fillId="4" borderId="0" xfId="0" applyFont="1" applyFill="1" applyBorder="1" applyAlignment="1">
      <alignment horizontal="right" vertical="top" wrapText="1"/>
    </xf>
    <xf numFmtId="0" fontId="4" fillId="6" borderId="0" xfId="0" applyFont="1" applyFill="1" applyBorder="1" applyAlignment="1">
      <alignment horizontal="right" vertical="top" wrapText="1"/>
    </xf>
    <xf numFmtId="49" fontId="4" fillId="0" borderId="2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 wrapText="1"/>
    </xf>
    <xf numFmtId="0" fontId="10" fillId="15" borderId="1" xfId="0" applyFont="1" applyFill="1" applyBorder="1" applyAlignment="1">
      <alignment horizontal="center" vertical="center" wrapText="1"/>
    </xf>
    <xf numFmtId="49" fontId="10" fillId="15" borderId="2" xfId="0" applyNumberFormat="1" applyFont="1" applyFill="1" applyBorder="1" applyAlignment="1">
      <alignment horizontal="center" vertical="center" wrapText="1"/>
    </xf>
    <xf numFmtId="3" fontId="3" fillId="15" borderId="2" xfId="0" applyNumberFormat="1" applyFont="1" applyFill="1" applyBorder="1" applyAlignment="1">
      <alignment horizontal="center" vertical="center" wrapText="1"/>
    </xf>
    <xf numFmtId="0" fontId="11" fillId="15" borderId="1" xfId="0" applyFont="1" applyFill="1" applyBorder="1" applyAlignment="1">
      <alignment horizontal="center" vertical="center" wrapText="1"/>
    </xf>
    <xf numFmtId="0" fontId="11" fillId="19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center" vertical="center" wrapText="1"/>
    </xf>
    <xf numFmtId="3" fontId="4" fillId="0" borderId="2" xfId="0" applyNumberFormat="1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top" wrapText="1"/>
    </xf>
    <xf numFmtId="49" fontId="10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1" fillId="0" borderId="0" xfId="0" applyFont="1" applyAlignment="1">
      <alignment horizontal="center" vertical="top" wrapText="1"/>
    </xf>
    <xf numFmtId="0" fontId="11" fillId="0" borderId="0" xfId="0" applyFont="1" applyAlignment="1">
      <alignment horizontal="left" vertical="top" wrapText="1"/>
    </xf>
    <xf numFmtId="0" fontId="8" fillId="18" borderId="4" xfId="0" applyFont="1" applyFill="1" applyBorder="1" applyAlignment="1">
      <alignment horizontal="left" vertical="center" wrapText="1"/>
    </xf>
    <xf numFmtId="0" fontId="8" fillId="18" borderId="5" xfId="0" applyFont="1" applyFill="1" applyBorder="1" applyAlignment="1">
      <alignment horizontal="left" vertical="center" wrapText="1"/>
    </xf>
    <xf numFmtId="0" fontId="8" fillId="18" borderId="6" xfId="0" applyFont="1" applyFill="1" applyBorder="1" applyAlignment="1">
      <alignment horizontal="left" vertical="center" wrapText="1"/>
    </xf>
    <xf numFmtId="0" fontId="8" fillId="18" borderId="7" xfId="0" applyFont="1" applyFill="1" applyBorder="1" applyAlignment="1">
      <alignment horizontal="left" vertical="center" wrapText="1"/>
    </xf>
    <xf numFmtId="0" fontId="8" fillId="18" borderId="0" xfId="0" applyFont="1" applyFill="1" applyBorder="1" applyAlignment="1">
      <alignment horizontal="left" vertical="center" wrapText="1"/>
    </xf>
    <xf numFmtId="0" fontId="8" fillId="18" borderId="8" xfId="0" applyFont="1" applyFill="1" applyBorder="1" applyAlignment="1">
      <alignment horizontal="left" vertical="center" wrapText="1"/>
    </xf>
    <xf numFmtId="0" fontId="8" fillId="18" borderId="9" xfId="0" applyFont="1" applyFill="1" applyBorder="1" applyAlignment="1">
      <alignment horizontal="left" vertical="center" wrapText="1"/>
    </xf>
    <xf numFmtId="0" fontId="8" fillId="18" borderId="10" xfId="0" applyFont="1" applyFill="1" applyBorder="1" applyAlignment="1">
      <alignment horizontal="left" vertical="center" wrapText="1"/>
    </xf>
    <xf numFmtId="0" fontId="8" fillId="18" borderId="11" xfId="0" applyFont="1" applyFill="1" applyBorder="1" applyAlignment="1">
      <alignment horizontal="left" vertical="center" wrapText="1"/>
    </xf>
    <xf numFmtId="0" fontId="9" fillId="17" borderId="4" xfId="0" applyFont="1" applyFill="1" applyBorder="1" applyAlignment="1">
      <alignment horizontal="center" vertical="center"/>
    </xf>
    <xf numFmtId="0" fontId="9" fillId="17" borderId="5" xfId="0" applyFont="1" applyFill="1" applyBorder="1" applyAlignment="1">
      <alignment horizontal="center" vertical="center"/>
    </xf>
    <xf numFmtId="0" fontId="9" fillId="17" borderId="6" xfId="0" applyFont="1" applyFill="1" applyBorder="1" applyAlignment="1">
      <alignment horizontal="center" vertical="center"/>
    </xf>
    <xf numFmtId="0" fontId="8" fillId="16" borderId="7" xfId="0" applyFont="1" applyFill="1" applyBorder="1" applyAlignment="1">
      <alignment horizontal="center" vertical="top"/>
    </xf>
    <xf numFmtId="0" fontId="0" fillId="16" borderId="0" xfId="0" applyFont="1" applyFill="1" applyBorder="1" applyAlignment="1">
      <alignment horizontal="center" vertical="top"/>
    </xf>
    <xf numFmtId="0" fontId="0" fillId="16" borderId="8" xfId="0" applyFont="1" applyFill="1" applyBorder="1" applyAlignment="1">
      <alignment horizontal="center" vertical="top"/>
    </xf>
    <xf numFmtId="0" fontId="8" fillId="16" borderId="0" xfId="0" applyFont="1" applyFill="1" applyBorder="1" applyAlignment="1">
      <alignment horizontal="center" vertical="top"/>
    </xf>
    <xf numFmtId="0" fontId="8" fillId="16" borderId="8" xfId="0" applyFont="1" applyFill="1" applyBorder="1" applyAlignment="1">
      <alignment horizontal="center" vertical="top"/>
    </xf>
    <xf numFmtId="0" fontId="4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15" borderId="2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7"/>
  <sheetViews>
    <sheetView tabSelected="1" workbookViewId="0">
      <selection activeCell="B4" sqref="B4:H4"/>
    </sheetView>
  </sheetViews>
  <sheetFormatPr defaultRowHeight="12.75" x14ac:dyDescent="0.2"/>
  <sheetData>
    <row r="1" spans="2:8" ht="13.5" thickBot="1" x14ac:dyDescent="0.25"/>
    <row r="2" spans="2:8" ht="27.75" customHeight="1" x14ac:dyDescent="0.2">
      <c r="B2" s="187" t="s">
        <v>4925</v>
      </c>
      <c r="C2" s="188"/>
      <c r="D2" s="188"/>
      <c r="E2" s="188"/>
      <c r="F2" s="188"/>
      <c r="G2" s="188"/>
      <c r="H2" s="189"/>
    </row>
    <row r="3" spans="2:8" x14ac:dyDescent="0.2">
      <c r="B3" s="190" t="s">
        <v>4912</v>
      </c>
      <c r="C3" s="193"/>
      <c r="D3" s="193"/>
      <c r="E3" s="193"/>
      <c r="F3" s="193"/>
      <c r="G3" s="193"/>
      <c r="H3" s="194"/>
    </row>
    <row r="4" spans="2:8" x14ac:dyDescent="0.2">
      <c r="B4" s="190" t="s">
        <v>4913</v>
      </c>
      <c r="C4" s="191"/>
      <c r="D4" s="191"/>
      <c r="E4" s="191"/>
      <c r="F4" s="191"/>
      <c r="G4" s="191"/>
      <c r="H4" s="192"/>
    </row>
    <row r="5" spans="2:8" ht="13.5" thickBot="1" x14ac:dyDescent="0.25">
      <c r="B5" s="190" t="s">
        <v>4914</v>
      </c>
      <c r="C5" s="191"/>
      <c r="D5" s="191"/>
      <c r="E5" s="191"/>
      <c r="F5" s="191"/>
      <c r="G5" s="191"/>
      <c r="H5" s="192"/>
    </row>
    <row r="6" spans="2:8" ht="12.75" customHeight="1" x14ac:dyDescent="0.2">
      <c r="B6" s="178" t="s">
        <v>4924</v>
      </c>
      <c r="C6" s="179"/>
      <c r="D6" s="179"/>
      <c r="E6" s="179"/>
      <c r="F6" s="179"/>
      <c r="G6" s="179"/>
      <c r="H6" s="180"/>
    </row>
    <row r="7" spans="2:8" x14ac:dyDescent="0.2">
      <c r="B7" s="181"/>
      <c r="C7" s="182"/>
      <c r="D7" s="182"/>
      <c r="E7" s="182"/>
      <c r="F7" s="182"/>
      <c r="G7" s="182"/>
      <c r="H7" s="183"/>
    </row>
    <row r="8" spans="2:8" x14ac:dyDescent="0.2">
      <c r="B8" s="181"/>
      <c r="C8" s="182"/>
      <c r="D8" s="182"/>
      <c r="E8" s="182"/>
      <c r="F8" s="182"/>
      <c r="G8" s="182"/>
      <c r="H8" s="183"/>
    </row>
    <row r="9" spans="2:8" x14ac:dyDescent="0.2">
      <c r="B9" s="181"/>
      <c r="C9" s="182"/>
      <c r="D9" s="182"/>
      <c r="E9" s="182"/>
      <c r="F9" s="182"/>
      <c r="G9" s="182"/>
      <c r="H9" s="183"/>
    </row>
    <row r="10" spans="2:8" ht="12.75" customHeight="1" x14ac:dyDescent="0.2">
      <c r="B10" s="181"/>
      <c r="C10" s="182"/>
      <c r="D10" s="182"/>
      <c r="E10" s="182"/>
      <c r="F10" s="182"/>
      <c r="G10" s="182"/>
      <c r="H10" s="183"/>
    </row>
    <row r="11" spans="2:8" x14ac:dyDescent="0.2">
      <c r="B11" s="181"/>
      <c r="C11" s="182"/>
      <c r="D11" s="182"/>
      <c r="E11" s="182"/>
      <c r="F11" s="182"/>
      <c r="G11" s="182"/>
      <c r="H11" s="183"/>
    </row>
    <row r="12" spans="2:8" x14ac:dyDescent="0.2">
      <c r="B12" s="181"/>
      <c r="C12" s="182"/>
      <c r="D12" s="182"/>
      <c r="E12" s="182"/>
      <c r="F12" s="182"/>
      <c r="G12" s="182"/>
      <c r="H12" s="183"/>
    </row>
    <row r="13" spans="2:8" x14ac:dyDescent="0.2">
      <c r="B13" s="181"/>
      <c r="C13" s="182"/>
      <c r="D13" s="182"/>
      <c r="E13" s="182"/>
      <c r="F13" s="182"/>
      <c r="G13" s="182"/>
      <c r="H13" s="183"/>
    </row>
    <row r="14" spans="2:8" x14ac:dyDescent="0.2">
      <c r="B14" s="181"/>
      <c r="C14" s="182"/>
      <c r="D14" s="182"/>
      <c r="E14" s="182"/>
      <c r="F14" s="182"/>
      <c r="G14" s="182"/>
      <c r="H14" s="183"/>
    </row>
    <row r="15" spans="2:8" x14ac:dyDescent="0.2">
      <c r="B15" s="181"/>
      <c r="C15" s="182"/>
      <c r="D15" s="182"/>
      <c r="E15" s="182"/>
      <c r="F15" s="182"/>
      <c r="G15" s="182"/>
      <c r="H15" s="183"/>
    </row>
    <row r="16" spans="2:8" x14ac:dyDescent="0.2">
      <c r="B16" s="181"/>
      <c r="C16" s="182"/>
      <c r="D16" s="182"/>
      <c r="E16" s="182"/>
      <c r="F16" s="182"/>
      <c r="G16" s="182"/>
      <c r="H16" s="183"/>
    </row>
    <row r="17" spans="2:8" ht="13.5" thickBot="1" x14ac:dyDescent="0.25">
      <c r="B17" s="184"/>
      <c r="C17" s="185"/>
      <c r="D17" s="185"/>
      <c r="E17" s="185"/>
      <c r="F17" s="185"/>
      <c r="G17" s="185"/>
      <c r="H17" s="186"/>
    </row>
  </sheetData>
  <mergeCells count="5">
    <mergeCell ref="B6:H17"/>
    <mergeCell ref="B2:H2"/>
    <mergeCell ref="B4:H4"/>
    <mergeCell ref="B5:H5"/>
    <mergeCell ref="B3:H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24"/>
  <sheetViews>
    <sheetView workbookViewId="0">
      <selection activeCell="E2" sqref="E2"/>
    </sheetView>
  </sheetViews>
  <sheetFormatPr defaultColWidth="17.33203125" defaultRowHeight="15" customHeight="1" x14ac:dyDescent="0.2"/>
  <cols>
    <col min="1" max="1" width="12.1640625" style="172" customWidth="1"/>
    <col min="2" max="2" width="23.6640625" style="172" customWidth="1"/>
    <col min="3" max="3" width="24.33203125" style="172" customWidth="1"/>
    <col min="4" max="4" width="27.6640625" style="172" customWidth="1"/>
    <col min="5" max="5" width="10.6640625" style="172" customWidth="1"/>
    <col min="6" max="13" width="9.33203125" style="172" customWidth="1"/>
    <col min="14" max="26" width="8.6640625" customWidth="1"/>
  </cols>
  <sheetData>
    <row r="1" spans="1:14" ht="12.75" customHeight="1" x14ac:dyDescent="0.2">
      <c r="A1" s="197" t="s">
        <v>2533</v>
      </c>
      <c r="B1" s="197"/>
      <c r="C1" s="197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2"/>
    </row>
    <row r="2" spans="1:14" ht="33" customHeight="1" x14ac:dyDescent="0.2">
      <c r="A2" s="159" t="s">
        <v>1</v>
      </c>
      <c r="B2" s="160" t="s">
        <v>4920</v>
      </c>
      <c r="C2" s="160" t="s">
        <v>4915</v>
      </c>
      <c r="D2" s="159" t="s">
        <v>2534</v>
      </c>
      <c r="E2" s="161" t="s">
        <v>4921</v>
      </c>
      <c r="F2" s="198" t="s">
        <v>4</v>
      </c>
      <c r="G2" s="199"/>
      <c r="H2" s="160" t="s">
        <v>4919</v>
      </c>
      <c r="I2" s="159" t="s">
        <v>6</v>
      </c>
      <c r="J2" s="162" t="s">
        <v>7</v>
      </c>
      <c r="K2" s="163" t="s">
        <v>4918</v>
      </c>
      <c r="L2" s="164" t="s">
        <v>4916</v>
      </c>
      <c r="M2" s="164" t="s">
        <v>4917</v>
      </c>
      <c r="N2" s="2"/>
    </row>
    <row r="3" spans="1:14" ht="12.75" customHeight="1" x14ac:dyDescent="0.2">
      <c r="A3" s="166" t="s">
        <v>2535</v>
      </c>
      <c r="B3" s="166" t="s">
        <v>2536</v>
      </c>
      <c r="C3" s="166"/>
      <c r="D3" s="166" t="s">
        <v>143</v>
      </c>
      <c r="E3" s="154" t="s">
        <v>2537</v>
      </c>
      <c r="F3" s="195" t="s">
        <v>1993</v>
      </c>
      <c r="G3" s="196"/>
      <c r="H3" s="166" t="s">
        <v>1773</v>
      </c>
      <c r="I3" s="167">
        <v>2010</v>
      </c>
      <c r="J3" s="168">
        <v>374997</v>
      </c>
      <c r="K3" s="165" t="s">
        <v>72</v>
      </c>
      <c r="L3" s="165"/>
      <c r="M3" s="165"/>
      <c r="N3" s="2"/>
    </row>
    <row r="4" spans="1:14" ht="12.75" customHeight="1" x14ac:dyDescent="0.2">
      <c r="A4" s="166" t="s">
        <v>2538</v>
      </c>
      <c r="B4" s="166" t="s">
        <v>2539</v>
      </c>
      <c r="C4" s="166"/>
      <c r="D4" s="166" t="s">
        <v>143</v>
      </c>
      <c r="E4" s="154" t="s">
        <v>2537</v>
      </c>
      <c r="F4" s="195" t="s">
        <v>2540</v>
      </c>
      <c r="G4" s="196"/>
      <c r="H4" s="166" t="s">
        <v>78</v>
      </c>
      <c r="I4" s="167">
        <v>2010</v>
      </c>
      <c r="J4" s="168">
        <v>298618</v>
      </c>
      <c r="K4" s="165" t="s">
        <v>72</v>
      </c>
      <c r="L4" s="165"/>
      <c r="M4" s="165"/>
      <c r="N4" s="2"/>
    </row>
    <row r="5" spans="1:14" ht="16.5" customHeight="1" x14ac:dyDescent="0.2">
      <c r="A5" s="166" t="s">
        <v>2541</v>
      </c>
      <c r="B5" s="166" t="s">
        <v>2542</v>
      </c>
      <c r="C5" s="166" t="s">
        <v>70</v>
      </c>
      <c r="D5" s="166" t="s">
        <v>143</v>
      </c>
      <c r="E5" s="154" t="s">
        <v>35</v>
      </c>
      <c r="F5" s="195" t="s">
        <v>1737</v>
      </c>
      <c r="G5" s="196"/>
      <c r="H5" s="166" t="s">
        <v>78</v>
      </c>
      <c r="I5" s="167">
        <v>2010</v>
      </c>
      <c r="J5" s="168">
        <v>311215</v>
      </c>
      <c r="K5" s="165" t="s">
        <v>72</v>
      </c>
      <c r="L5" s="165"/>
      <c r="M5" s="165"/>
      <c r="N5" s="2"/>
    </row>
    <row r="6" spans="1:14" ht="12.75" customHeight="1" x14ac:dyDescent="0.2">
      <c r="A6" s="166" t="s">
        <v>2543</v>
      </c>
      <c r="B6" s="166" t="s">
        <v>2544</v>
      </c>
      <c r="C6" s="166" t="s">
        <v>2545</v>
      </c>
      <c r="D6" s="166" t="s">
        <v>143</v>
      </c>
      <c r="E6" s="154" t="s">
        <v>35</v>
      </c>
      <c r="F6" s="195" t="s">
        <v>1737</v>
      </c>
      <c r="G6" s="196"/>
      <c r="H6" s="166" t="s">
        <v>78</v>
      </c>
      <c r="I6" s="167">
        <v>2010</v>
      </c>
      <c r="J6" s="169">
        <v>1000000</v>
      </c>
      <c r="K6" s="165" t="s">
        <v>72</v>
      </c>
      <c r="L6" s="165"/>
      <c r="M6" s="165"/>
      <c r="N6" s="2"/>
    </row>
    <row r="7" spans="1:14" ht="12.75" customHeight="1" x14ac:dyDescent="0.2">
      <c r="A7" s="166" t="s">
        <v>2546</v>
      </c>
      <c r="B7" s="166" t="s">
        <v>2547</v>
      </c>
      <c r="C7" s="166" t="s">
        <v>34</v>
      </c>
      <c r="D7" s="166" t="s">
        <v>143</v>
      </c>
      <c r="E7" s="154" t="s">
        <v>35</v>
      </c>
      <c r="F7" s="195" t="s">
        <v>1737</v>
      </c>
      <c r="G7" s="196"/>
      <c r="H7" s="166" t="s">
        <v>78</v>
      </c>
      <c r="I7" s="167">
        <v>2010</v>
      </c>
      <c r="J7" s="169">
        <v>1528785</v>
      </c>
      <c r="K7" s="165" t="s">
        <v>72</v>
      </c>
      <c r="L7" s="165"/>
      <c r="M7" s="165"/>
      <c r="N7" s="2"/>
    </row>
    <row r="8" spans="1:14" ht="12.75" customHeight="1" x14ac:dyDescent="0.2">
      <c r="A8" s="166" t="s">
        <v>2548</v>
      </c>
      <c r="B8" s="166" t="s">
        <v>2539</v>
      </c>
      <c r="C8" s="166"/>
      <c r="D8" s="166" t="s">
        <v>143</v>
      </c>
      <c r="E8" s="154" t="s">
        <v>2537</v>
      </c>
      <c r="F8" s="195" t="s">
        <v>2549</v>
      </c>
      <c r="G8" s="196"/>
      <c r="H8" s="166" t="s">
        <v>78</v>
      </c>
      <c r="I8" s="167">
        <v>2010</v>
      </c>
      <c r="J8" s="168">
        <v>249954</v>
      </c>
      <c r="K8" s="165" t="s">
        <v>72</v>
      </c>
      <c r="L8" s="165"/>
      <c r="M8" s="165"/>
      <c r="N8" s="2"/>
    </row>
    <row r="9" spans="1:14" ht="12.75" customHeight="1" x14ac:dyDescent="0.2">
      <c r="A9" s="166" t="s">
        <v>2550</v>
      </c>
      <c r="B9" s="166" t="s">
        <v>2539</v>
      </c>
      <c r="C9" s="166"/>
      <c r="D9" s="166" t="s">
        <v>143</v>
      </c>
      <c r="E9" s="154" t="s">
        <v>35</v>
      </c>
      <c r="F9" s="195" t="s">
        <v>1737</v>
      </c>
      <c r="G9" s="196"/>
      <c r="H9" s="166" t="s">
        <v>78</v>
      </c>
      <c r="I9" s="167">
        <v>2010</v>
      </c>
      <c r="J9" s="169">
        <v>1000000</v>
      </c>
      <c r="K9" s="165" t="s">
        <v>72</v>
      </c>
      <c r="L9" s="165"/>
      <c r="M9" s="165"/>
      <c r="N9" s="2"/>
    </row>
    <row r="10" spans="1:14" ht="12.75" customHeight="1" x14ac:dyDescent="0.2">
      <c r="A10" s="166" t="s">
        <v>2551</v>
      </c>
      <c r="B10" s="166" t="s">
        <v>2552</v>
      </c>
      <c r="C10" s="166"/>
      <c r="D10" s="166" t="s">
        <v>143</v>
      </c>
      <c r="E10" s="154" t="s">
        <v>2537</v>
      </c>
      <c r="F10" s="195" t="s">
        <v>1993</v>
      </c>
      <c r="G10" s="196"/>
      <c r="H10" s="166" t="s">
        <v>1773</v>
      </c>
      <c r="I10" s="167">
        <v>2010</v>
      </c>
      <c r="J10" s="168">
        <v>374552</v>
      </c>
      <c r="K10" s="165" t="s">
        <v>72</v>
      </c>
      <c r="L10" s="165"/>
      <c r="M10" s="165"/>
      <c r="N10" s="2"/>
    </row>
    <row r="11" spans="1:14" ht="12.75" customHeight="1" x14ac:dyDescent="0.2">
      <c r="A11" s="166" t="s">
        <v>2553</v>
      </c>
      <c r="B11" s="166" t="s">
        <v>2554</v>
      </c>
      <c r="C11" s="166"/>
      <c r="D11" s="166" t="s">
        <v>143</v>
      </c>
      <c r="E11" s="154" t="s">
        <v>2537</v>
      </c>
      <c r="F11" s="195" t="s">
        <v>1993</v>
      </c>
      <c r="G11" s="196"/>
      <c r="H11" s="166" t="s">
        <v>1773</v>
      </c>
      <c r="I11" s="167">
        <v>2010</v>
      </c>
      <c r="J11" s="168">
        <v>375000</v>
      </c>
      <c r="K11" s="165" t="s">
        <v>72</v>
      </c>
      <c r="L11" s="165"/>
      <c r="M11" s="165"/>
      <c r="N11" s="2"/>
    </row>
    <row r="12" spans="1:14" ht="12.75" customHeight="1" x14ac:dyDescent="0.2">
      <c r="A12" s="166" t="s">
        <v>2555</v>
      </c>
      <c r="B12" s="166" t="s">
        <v>2556</v>
      </c>
      <c r="C12" s="166"/>
      <c r="D12" s="166" t="s">
        <v>143</v>
      </c>
      <c r="E12" s="154" t="s">
        <v>2537</v>
      </c>
      <c r="F12" s="195" t="s">
        <v>1993</v>
      </c>
      <c r="G12" s="196"/>
      <c r="H12" s="166" t="s">
        <v>1773</v>
      </c>
      <c r="I12" s="167">
        <v>2010</v>
      </c>
      <c r="J12" s="168">
        <v>374987</v>
      </c>
      <c r="K12" s="165" t="s">
        <v>72</v>
      </c>
      <c r="L12" s="165"/>
      <c r="M12" s="165"/>
      <c r="N12" s="2"/>
    </row>
    <row r="13" spans="1:14" ht="12.75" customHeight="1" x14ac:dyDescent="0.2">
      <c r="A13" s="166" t="s">
        <v>2557</v>
      </c>
      <c r="B13" s="166" t="s">
        <v>2558</v>
      </c>
      <c r="C13" s="166"/>
      <c r="D13" s="166" t="s">
        <v>143</v>
      </c>
      <c r="E13" s="154" t="s">
        <v>2537</v>
      </c>
      <c r="F13" s="195" t="s">
        <v>1993</v>
      </c>
      <c r="G13" s="196"/>
      <c r="H13" s="166" t="s">
        <v>1773</v>
      </c>
      <c r="I13" s="167">
        <v>2010</v>
      </c>
      <c r="J13" s="168">
        <v>599651</v>
      </c>
      <c r="K13" s="165" t="s">
        <v>72</v>
      </c>
      <c r="L13" s="165"/>
      <c r="M13" s="165"/>
      <c r="N13" s="2"/>
    </row>
    <row r="14" spans="1:14" ht="12.75" customHeight="1" x14ac:dyDescent="0.2">
      <c r="A14" s="166" t="s">
        <v>2559</v>
      </c>
      <c r="B14" s="166" t="s">
        <v>2560</v>
      </c>
      <c r="C14" s="166"/>
      <c r="D14" s="166" t="s">
        <v>143</v>
      </c>
      <c r="E14" s="154" t="s">
        <v>2537</v>
      </c>
      <c r="F14" s="195" t="s">
        <v>1993</v>
      </c>
      <c r="G14" s="196"/>
      <c r="H14" s="166" t="s">
        <v>1773</v>
      </c>
      <c r="I14" s="167">
        <v>2010</v>
      </c>
      <c r="J14" s="168">
        <v>544421</v>
      </c>
      <c r="K14" s="165" t="s">
        <v>72</v>
      </c>
      <c r="L14" s="165"/>
      <c r="M14" s="165"/>
      <c r="N14" s="2"/>
    </row>
    <row r="15" spans="1:14" ht="12.75" customHeight="1" x14ac:dyDescent="0.2">
      <c r="A15" s="166" t="s">
        <v>2561</v>
      </c>
      <c r="B15" s="166" t="s">
        <v>2562</v>
      </c>
      <c r="C15" s="166"/>
      <c r="D15" s="166" t="s">
        <v>143</v>
      </c>
      <c r="E15" s="154" t="s">
        <v>2537</v>
      </c>
      <c r="F15" s="195" t="s">
        <v>1993</v>
      </c>
      <c r="G15" s="196"/>
      <c r="H15" s="166" t="s">
        <v>1773</v>
      </c>
      <c r="I15" s="167">
        <v>2010</v>
      </c>
      <c r="J15" s="168">
        <v>374994</v>
      </c>
      <c r="K15" s="165" t="s">
        <v>72</v>
      </c>
      <c r="L15" s="165"/>
      <c r="M15" s="165"/>
      <c r="N15" s="2"/>
    </row>
    <row r="16" spans="1:14" ht="12.75" customHeight="1" x14ac:dyDescent="0.2">
      <c r="A16" s="166" t="s">
        <v>2563</v>
      </c>
      <c r="B16" s="166" t="s">
        <v>2564</v>
      </c>
      <c r="C16" s="166"/>
      <c r="D16" s="166" t="s">
        <v>143</v>
      </c>
      <c r="E16" s="154"/>
      <c r="F16" s="195" t="s">
        <v>2565</v>
      </c>
      <c r="G16" s="196"/>
      <c r="H16" s="166" t="s">
        <v>78</v>
      </c>
      <c r="I16" s="167">
        <v>2010</v>
      </c>
      <c r="J16" s="168">
        <v>150676</v>
      </c>
      <c r="K16" s="165" t="s">
        <v>72</v>
      </c>
      <c r="L16" s="165"/>
      <c r="M16" s="165"/>
      <c r="N16" s="2"/>
    </row>
    <row r="17" spans="1:14" ht="12.75" customHeight="1" x14ac:dyDescent="0.2">
      <c r="A17" s="166" t="s">
        <v>2187</v>
      </c>
      <c r="B17" s="166" t="s">
        <v>2566</v>
      </c>
      <c r="C17" s="166" t="s">
        <v>70</v>
      </c>
      <c r="D17" s="166" t="s">
        <v>143</v>
      </c>
      <c r="E17" s="154" t="s">
        <v>35</v>
      </c>
      <c r="F17" s="195" t="s">
        <v>2567</v>
      </c>
      <c r="G17" s="196"/>
      <c r="H17" s="166" t="s">
        <v>16</v>
      </c>
      <c r="I17" s="167">
        <v>2010</v>
      </c>
      <c r="J17" s="168">
        <v>79220</v>
      </c>
      <c r="K17" s="165" t="s">
        <v>72</v>
      </c>
      <c r="L17" s="170">
        <f>J17+J54+J421+J422+J1414</f>
        <v>6605400</v>
      </c>
      <c r="M17" s="170">
        <f>J17+J1414</f>
        <v>622204</v>
      </c>
      <c r="N17" s="2"/>
    </row>
    <row r="18" spans="1:14" ht="12.75" customHeight="1" x14ac:dyDescent="0.2">
      <c r="A18" s="166" t="s">
        <v>2187</v>
      </c>
      <c r="B18" s="166" t="s">
        <v>2566</v>
      </c>
      <c r="C18" s="166" t="s">
        <v>70</v>
      </c>
      <c r="D18" s="166" t="s">
        <v>143</v>
      </c>
      <c r="E18" s="154"/>
      <c r="F18" s="195" t="s">
        <v>2568</v>
      </c>
      <c r="G18" s="196"/>
      <c r="H18" s="166" t="s">
        <v>16</v>
      </c>
      <c r="I18" s="167">
        <v>2010</v>
      </c>
      <c r="J18" s="168">
        <v>140221</v>
      </c>
      <c r="K18" s="165" t="s">
        <v>72</v>
      </c>
      <c r="L18" s="170">
        <f>J18+J461+J632+J1417</f>
        <v>11135555</v>
      </c>
      <c r="M18" s="170">
        <f>J18+J1417</f>
        <v>490221</v>
      </c>
      <c r="N18" s="2"/>
    </row>
    <row r="19" spans="1:14" ht="12.75" customHeight="1" x14ac:dyDescent="0.2">
      <c r="A19" s="166" t="s">
        <v>2187</v>
      </c>
      <c r="B19" s="166" t="s">
        <v>2566</v>
      </c>
      <c r="C19" s="166" t="s">
        <v>70</v>
      </c>
      <c r="D19" s="166" t="s">
        <v>143</v>
      </c>
      <c r="E19" s="154" t="s">
        <v>2537</v>
      </c>
      <c r="F19" s="195" t="s">
        <v>2569</v>
      </c>
      <c r="G19" s="196"/>
      <c r="H19" s="166" t="s">
        <v>16</v>
      </c>
      <c r="I19" s="167">
        <v>2010</v>
      </c>
      <c r="J19" s="169">
        <v>2434019</v>
      </c>
      <c r="K19" s="165" t="s">
        <v>72</v>
      </c>
      <c r="L19" s="165"/>
      <c r="M19" s="165"/>
      <c r="N19" s="2"/>
    </row>
    <row r="20" spans="1:14" ht="16.5" customHeight="1" x14ac:dyDescent="0.2">
      <c r="A20" s="166" t="s">
        <v>2570</v>
      </c>
      <c r="B20" s="166" t="s">
        <v>2571</v>
      </c>
      <c r="C20" s="166"/>
      <c r="D20" s="166" t="s">
        <v>143</v>
      </c>
      <c r="E20" s="154"/>
      <c r="F20" s="195" t="s">
        <v>2565</v>
      </c>
      <c r="G20" s="196"/>
      <c r="H20" s="166" t="s">
        <v>78</v>
      </c>
      <c r="I20" s="167">
        <v>2010</v>
      </c>
      <c r="J20" s="168">
        <v>100000</v>
      </c>
      <c r="K20" s="165" t="s">
        <v>72</v>
      </c>
      <c r="L20" s="165"/>
      <c r="M20" s="165"/>
      <c r="N20" s="2"/>
    </row>
    <row r="21" spans="1:14" ht="12.75" customHeight="1" x14ac:dyDescent="0.2">
      <c r="A21" s="166" t="s">
        <v>2572</v>
      </c>
      <c r="B21" s="166" t="s">
        <v>2573</v>
      </c>
      <c r="C21" s="166" t="s">
        <v>2545</v>
      </c>
      <c r="D21" s="166" t="s">
        <v>143</v>
      </c>
      <c r="E21" s="154" t="s">
        <v>2537</v>
      </c>
      <c r="F21" s="195" t="s">
        <v>2574</v>
      </c>
      <c r="G21" s="196"/>
      <c r="H21" s="166" t="s">
        <v>37</v>
      </c>
      <c r="I21" s="167">
        <v>2010</v>
      </c>
      <c r="J21" s="168">
        <v>571346</v>
      </c>
      <c r="K21" s="165" t="s">
        <v>72</v>
      </c>
      <c r="L21" s="165"/>
      <c r="M21" s="165"/>
      <c r="N21" s="2"/>
    </row>
    <row r="22" spans="1:14" ht="12.75" customHeight="1" x14ac:dyDescent="0.2">
      <c r="A22" s="166" t="s">
        <v>2575</v>
      </c>
      <c r="B22" s="166" t="s">
        <v>2576</v>
      </c>
      <c r="C22" s="166"/>
      <c r="D22" s="166" t="s">
        <v>143</v>
      </c>
      <c r="E22" s="154"/>
      <c r="F22" s="195" t="s">
        <v>2565</v>
      </c>
      <c r="G22" s="196"/>
      <c r="H22" s="166" t="s">
        <v>78</v>
      </c>
      <c r="I22" s="167">
        <v>2010</v>
      </c>
      <c r="J22" s="168">
        <v>60000</v>
      </c>
      <c r="K22" s="165" t="s">
        <v>72</v>
      </c>
      <c r="L22" s="165"/>
      <c r="M22" s="165"/>
      <c r="N22" s="2"/>
    </row>
    <row r="23" spans="1:14" ht="12.75" customHeight="1" x14ac:dyDescent="0.2">
      <c r="A23" s="166" t="s">
        <v>2577</v>
      </c>
      <c r="B23" s="166" t="s">
        <v>2578</v>
      </c>
      <c r="C23" s="166" t="s">
        <v>34</v>
      </c>
      <c r="D23" s="166" t="s">
        <v>143</v>
      </c>
      <c r="E23" s="154"/>
      <c r="F23" s="195" t="s">
        <v>2565</v>
      </c>
      <c r="G23" s="196"/>
      <c r="H23" s="166" t="s">
        <v>78</v>
      </c>
      <c r="I23" s="167">
        <v>2010</v>
      </c>
      <c r="J23" s="168">
        <v>100000</v>
      </c>
      <c r="K23" s="165" t="s">
        <v>72</v>
      </c>
      <c r="L23" s="165"/>
      <c r="M23" s="165"/>
      <c r="N23" s="2"/>
    </row>
    <row r="24" spans="1:14" ht="12.75" customHeight="1" x14ac:dyDescent="0.2">
      <c r="A24" s="166" t="s">
        <v>2579</v>
      </c>
      <c r="B24" s="166" t="s">
        <v>2580</v>
      </c>
      <c r="C24" s="166"/>
      <c r="D24" s="166" t="s">
        <v>143</v>
      </c>
      <c r="E24" s="154"/>
      <c r="F24" s="195" t="s">
        <v>2565</v>
      </c>
      <c r="G24" s="196"/>
      <c r="H24" s="166" t="s">
        <v>78</v>
      </c>
      <c r="I24" s="167">
        <v>2010</v>
      </c>
      <c r="J24" s="168">
        <v>99874</v>
      </c>
      <c r="K24" s="165" t="s">
        <v>72</v>
      </c>
      <c r="L24" s="165"/>
      <c r="M24" s="165"/>
      <c r="N24" s="2"/>
    </row>
    <row r="25" spans="1:14" ht="12.75" customHeight="1" x14ac:dyDescent="0.2">
      <c r="A25" s="166" t="s">
        <v>829</v>
      </c>
      <c r="B25" s="166" t="s">
        <v>2581</v>
      </c>
      <c r="C25" s="166" t="s">
        <v>70</v>
      </c>
      <c r="D25" s="166" t="s">
        <v>143</v>
      </c>
      <c r="E25" s="154" t="s">
        <v>2537</v>
      </c>
      <c r="F25" s="195" t="s">
        <v>2582</v>
      </c>
      <c r="G25" s="196"/>
      <c r="H25" s="166" t="s">
        <v>2583</v>
      </c>
      <c r="I25" s="167">
        <v>2010</v>
      </c>
      <c r="J25" s="168">
        <v>750000</v>
      </c>
      <c r="K25" s="165" t="s">
        <v>72</v>
      </c>
      <c r="L25" s="165"/>
      <c r="M25" s="165"/>
      <c r="N25" s="2"/>
    </row>
    <row r="26" spans="1:14" ht="12.75" customHeight="1" x14ac:dyDescent="0.2">
      <c r="A26" s="166" t="s">
        <v>829</v>
      </c>
      <c r="B26" s="166" t="s">
        <v>2581</v>
      </c>
      <c r="C26" s="166" t="s">
        <v>70</v>
      </c>
      <c r="D26" s="166" t="s">
        <v>143</v>
      </c>
      <c r="E26" s="154"/>
      <c r="F26" s="195" t="s">
        <v>2584</v>
      </c>
      <c r="G26" s="196"/>
      <c r="H26" s="166" t="s">
        <v>2583</v>
      </c>
      <c r="I26" s="167">
        <v>2010</v>
      </c>
      <c r="J26" s="169">
        <v>1000000</v>
      </c>
      <c r="K26" s="165" t="s">
        <v>72</v>
      </c>
      <c r="L26" s="165"/>
      <c r="M26" s="165"/>
      <c r="N26" s="2"/>
    </row>
    <row r="27" spans="1:14" ht="12.75" customHeight="1" x14ac:dyDescent="0.2">
      <c r="A27" s="166" t="s">
        <v>829</v>
      </c>
      <c r="B27" s="166" t="s">
        <v>2581</v>
      </c>
      <c r="C27" s="166" t="s">
        <v>70</v>
      </c>
      <c r="D27" s="166" t="s">
        <v>143</v>
      </c>
      <c r="E27" s="154"/>
      <c r="F27" s="195" t="s">
        <v>2585</v>
      </c>
      <c r="G27" s="196"/>
      <c r="H27" s="166" t="s">
        <v>2583</v>
      </c>
      <c r="I27" s="167">
        <v>2010</v>
      </c>
      <c r="J27" s="168">
        <v>750000</v>
      </c>
      <c r="K27" s="165" t="s">
        <v>72</v>
      </c>
      <c r="L27" s="165"/>
      <c r="M27" s="165"/>
      <c r="N27" s="2"/>
    </row>
    <row r="28" spans="1:14" ht="12.75" customHeight="1" x14ac:dyDescent="0.2">
      <c r="A28" s="166" t="s">
        <v>829</v>
      </c>
      <c r="B28" s="166" t="s">
        <v>2581</v>
      </c>
      <c r="C28" s="166" t="s">
        <v>70</v>
      </c>
      <c r="D28" s="166" t="s">
        <v>143</v>
      </c>
      <c r="E28" s="154" t="s">
        <v>2537</v>
      </c>
      <c r="F28" s="195" t="s">
        <v>2586</v>
      </c>
      <c r="G28" s="196"/>
      <c r="H28" s="166" t="s">
        <v>2583</v>
      </c>
      <c r="I28" s="167">
        <v>2010</v>
      </c>
      <c r="J28" s="168">
        <v>250000</v>
      </c>
      <c r="K28" s="165" t="s">
        <v>72</v>
      </c>
      <c r="L28" s="165"/>
      <c r="M28" s="165"/>
      <c r="N28" s="2"/>
    </row>
    <row r="29" spans="1:14" ht="12.75" customHeight="1" x14ac:dyDescent="0.2">
      <c r="A29" s="166" t="s">
        <v>829</v>
      </c>
      <c r="B29" s="166" t="s">
        <v>2581</v>
      </c>
      <c r="C29" s="166" t="s">
        <v>70</v>
      </c>
      <c r="D29" s="166" t="s">
        <v>143</v>
      </c>
      <c r="E29" s="154"/>
      <c r="F29" s="195" t="s">
        <v>2587</v>
      </c>
      <c r="G29" s="196"/>
      <c r="H29" s="166" t="s">
        <v>2583</v>
      </c>
      <c r="I29" s="167">
        <v>2010</v>
      </c>
      <c r="J29" s="168">
        <v>750000</v>
      </c>
      <c r="K29" s="165" t="s">
        <v>72</v>
      </c>
      <c r="L29" s="165"/>
      <c r="M29" s="165"/>
      <c r="N29" s="2"/>
    </row>
    <row r="30" spans="1:14" ht="16.5" customHeight="1" x14ac:dyDescent="0.2">
      <c r="A30" s="166" t="s">
        <v>2588</v>
      </c>
      <c r="B30" s="166" t="s">
        <v>2589</v>
      </c>
      <c r="C30" s="166"/>
      <c r="D30" s="166" t="s">
        <v>2590</v>
      </c>
      <c r="E30" s="154"/>
      <c r="F30" s="195" t="s">
        <v>2591</v>
      </c>
      <c r="G30" s="196"/>
      <c r="H30" s="166" t="s">
        <v>78</v>
      </c>
      <c r="I30" s="167">
        <v>2010</v>
      </c>
      <c r="J30" s="168">
        <v>30000</v>
      </c>
      <c r="K30" s="165" t="s">
        <v>72</v>
      </c>
      <c r="L30" s="165"/>
      <c r="M30" s="165"/>
      <c r="N30" s="2"/>
    </row>
    <row r="31" spans="1:14" ht="16.5" customHeight="1" x14ac:dyDescent="0.2">
      <c r="A31" s="166" t="s">
        <v>2592</v>
      </c>
      <c r="B31" s="166" t="s">
        <v>2593</v>
      </c>
      <c r="C31" s="166" t="s">
        <v>70</v>
      </c>
      <c r="D31" s="166" t="s">
        <v>634</v>
      </c>
      <c r="E31" s="154" t="s">
        <v>35</v>
      </c>
      <c r="F31" s="195" t="s">
        <v>2594</v>
      </c>
      <c r="G31" s="196"/>
      <c r="H31" s="166" t="s">
        <v>78</v>
      </c>
      <c r="I31" s="167">
        <v>2010</v>
      </c>
      <c r="J31" s="168">
        <v>961505</v>
      </c>
      <c r="K31" s="165" t="s">
        <v>72</v>
      </c>
      <c r="L31" s="165"/>
      <c r="M31" s="165"/>
      <c r="N31" s="2"/>
    </row>
    <row r="32" spans="1:14" ht="16.5" customHeight="1" x14ac:dyDescent="0.2">
      <c r="A32" s="166" t="s">
        <v>2595</v>
      </c>
      <c r="B32" s="166" t="s">
        <v>2596</v>
      </c>
      <c r="C32" s="166" t="s">
        <v>2597</v>
      </c>
      <c r="D32" s="166" t="s">
        <v>2598</v>
      </c>
      <c r="E32" s="154"/>
      <c r="F32" s="195" t="s">
        <v>2599</v>
      </c>
      <c r="G32" s="196"/>
      <c r="H32" s="166" t="s">
        <v>276</v>
      </c>
      <c r="I32" s="167">
        <v>2010</v>
      </c>
      <c r="J32" s="169">
        <v>5300000</v>
      </c>
      <c r="K32" s="165"/>
      <c r="L32" s="165"/>
      <c r="M32" s="165"/>
      <c r="N32" s="2"/>
    </row>
    <row r="33" spans="1:14" ht="16.5" customHeight="1" x14ac:dyDescent="0.2">
      <c r="A33" s="166" t="s">
        <v>2595</v>
      </c>
      <c r="B33" s="166" t="s">
        <v>2596</v>
      </c>
      <c r="C33" s="166" t="s">
        <v>2597</v>
      </c>
      <c r="D33" s="166" t="s">
        <v>2598</v>
      </c>
      <c r="E33" s="154"/>
      <c r="F33" s="195" t="s">
        <v>2600</v>
      </c>
      <c r="G33" s="196"/>
      <c r="H33" s="166" t="s">
        <v>16</v>
      </c>
      <c r="I33" s="167">
        <v>2010</v>
      </c>
      <c r="J33" s="168">
        <v>20420</v>
      </c>
      <c r="K33" s="165"/>
      <c r="L33" s="170">
        <f>J33+J729+J712+J1142+J1143+J1144+J1173+J1174+J1175+J1432</f>
        <v>6913621</v>
      </c>
      <c r="M33" s="170">
        <f>J1432</f>
        <v>372217</v>
      </c>
      <c r="N33" s="2"/>
    </row>
    <row r="34" spans="1:14" ht="16.5" customHeight="1" x14ac:dyDescent="0.2">
      <c r="A34" s="166" t="s">
        <v>2595</v>
      </c>
      <c r="B34" s="166" t="s">
        <v>2596</v>
      </c>
      <c r="C34" s="166" t="s">
        <v>2597</v>
      </c>
      <c r="D34" s="166" t="s">
        <v>2598</v>
      </c>
      <c r="E34" s="154"/>
      <c r="F34" s="195" t="s">
        <v>2601</v>
      </c>
      <c r="G34" s="196"/>
      <c r="H34" s="166" t="s">
        <v>276</v>
      </c>
      <c r="I34" s="167">
        <v>2010</v>
      </c>
      <c r="J34" s="168">
        <v>57780</v>
      </c>
      <c r="K34" s="165"/>
      <c r="L34" s="165"/>
      <c r="M34" s="165"/>
      <c r="N34" s="2"/>
    </row>
    <row r="35" spans="1:14" ht="16.5" customHeight="1" x14ac:dyDescent="0.2">
      <c r="A35" s="166" t="s">
        <v>2595</v>
      </c>
      <c r="B35" s="166" t="s">
        <v>2596</v>
      </c>
      <c r="C35" s="166" t="s">
        <v>2597</v>
      </c>
      <c r="D35" s="166" t="s">
        <v>2598</v>
      </c>
      <c r="E35" s="154"/>
      <c r="F35" s="195" t="s">
        <v>2602</v>
      </c>
      <c r="G35" s="196"/>
      <c r="H35" s="166" t="s">
        <v>16</v>
      </c>
      <c r="I35" s="167">
        <v>2010</v>
      </c>
      <c r="J35" s="169">
        <v>1898110</v>
      </c>
      <c r="K35" s="165"/>
      <c r="L35" s="165"/>
      <c r="M35" s="165"/>
      <c r="N35" s="2"/>
    </row>
    <row r="36" spans="1:14" ht="16.5" customHeight="1" x14ac:dyDescent="0.2">
      <c r="A36" s="166" t="s">
        <v>2595</v>
      </c>
      <c r="B36" s="166" t="s">
        <v>2596</v>
      </c>
      <c r="C36" s="166" t="s">
        <v>2597</v>
      </c>
      <c r="D36" s="166" t="s">
        <v>2598</v>
      </c>
      <c r="E36" s="154"/>
      <c r="F36" s="195" t="s">
        <v>2603</v>
      </c>
      <c r="G36" s="196"/>
      <c r="H36" s="166" t="s">
        <v>276</v>
      </c>
      <c r="I36" s="167">
        <v>2010</v>
      </c>
      <c r="J36" s="168">
        <v>204307</v>
      </c>
      <c r="K36" s="165"/>
      <c r="L36" s="165"/>
      <c r="M36" s="165"/>
      <c r="N36" s="2"/>
    </row>
    <row r="37" spans="1:14" ht="16.5" customHeight="1" x14ac:dyDescent="0.2">
      <c r="A37" s="166" t="s">
        <v>2595</v>
      </c>
      <c r="B37" s="166" t="s">
        <v>2596</v>
      </c>
      <c r="C37" s="166" t="s">
        <v>2597</v>
      </c>
      <c r="D37" s="166" t="s">
        <v>2598</v>
      </c>
      <c r="E37" s="154"/>
      <c r="F37" s="195" t="s">
        <v>2604</v>
      </c>
      <c r="G37" s="196"/>
      <c r="H37" s="166" t="s">
        <v>276</v>
      </c>
      <c r="I37" s="167">
        <v>2010</v>
      </c>
      <c r="J37" s="168">
        <v>100000</v>
      </c>
      <c r="K37" s="165"/>
      <c r="L37" s="165"/>
      <c r="M37" s="165"/>
      <c r="N37" s="2"/>
    </row>
    <row r="38" spans="1:14" ht="16.5" customHeight="1" x14ac:dyDescent="0.2">
      <c r="A38" s="166" t="s">
        <v>2595</v>
      </c>
      <c r="B38" s="166" t="s">
        <v>2596</v>
      </c>
      <c r="C38" s="166" t="s">
        <v>2597</v>
      </c>
      <c r="D38" s="166" t="s">
        <v>2598</v>
      </c>
      <c r="E38" s="154" t="s">
        <v>166</v>
      </c>
      <c r="F38" s="195" t="s">
        <v>2605</v>
      </c>
      <c r="G38" s="196"/>
      <c r="H38" s="166" t="s">
        <v>37</v>
      </c>
      <c r="I38" s="167">
        <v>2010</v>
      </c>
      <c r="J38" s="168">
        <v>104984</v>
      </c>
      <c r="K38" s="165"/>
      <c r="L38" s="165"/>
      <c r="M38" s="165"/>
      <c r="N38" s="2"/>
    </row>
    <row r="39" spans="1:14" ht="16.5" customHeight="1" x14ac:dyDescent="0.2">
      <c r="A39" s="166" t="s">
        <v>2595</v>
      </c>
      <c r="B39" s="166" t="s">
        <v>2596</v>
      </c>
      <c r="C39" s="166" t="s">
        <v>2597</v>
      </c>
      <c r="D39" s="166" t="s">
        <v>2598</v>
      </c>
      <c r="E39" s="154"/>
      <c r="F39" s="195" t="s">
        <v>2606</v>
      </c>
      <c r="G39" s="196"/>
      <c r="H39" s="166" t="s">
        <v>78</v>
      </c>
      <c r="I39" s="167">
        <v>2010</v>
      </c>
      <c r="J39" s="168">
        <v>176000</v>
      </c>
      <c r="K39" s="165"/>
      <c r="L39" s="165"/>
      <c r="M39" s="165"/>
      <c r="N39" s="2"/>
    </row>
    <row r="40" spans="1:14" ht="12.75" customHeight="1" x14ac:dyDescent="0.2">
      <c r="A40" s="166" t="s">
        <v>2607</v>
      </c>
      <c r="B40" s="166" t="s">
        <v>2607</v>
      </c>
      <c r="C40" s="166"/>
      <c r="D40" s="166" t="s">
        <v>2608</v>
      </c>
      <c r="E40" s="154"/>
      <c r="F40" s="195" t="s">
        <v>2609</v>
      </c>
      <c r="G40" s="196"/>
      <c r="H40" s="166" t="s">
        <v>16</v>
      </c>
      <c r="I40" s="167">
        <v>2010</v>
      </c>
      <c r="J40" s="168">
        <v>140963</v>
      </c>
      <c r="K40" s="165"/>
      <c r="L40" s="165"/>
      <c r="M40" s="165"/>
      <c r="N40" s="2"/>
    </row>
    <row r="41" spans="1:14" ht="12.75" customHeight="1" x14ac:dyDescent="0.2">
      <c r="A41" s="166" t="s">
        <v>2607</v>
      </c>
      <c r="B41" s="166" t="s">
        <v>2607</v>
      </c>
      <c r="C41" s="166"/>
      <c r="D41" s="166" t="s">
        <v>2608</v>
      </c>
      <c r="E41" s="154"/>
      <c r="F41" s="195" t="s">
        <v>2606</v>
      </c>
      <c r="G41" s="196"/>
      <c r="H41" s="166" t="s">
        <v>78</v>
      </c>
      <c r="I41" s="167">
        <v>2010</v>
      </c>
      <c r="J41" s="168">
        <v>800000</v>
      </c>
      <c r="K41" s="165"/>
      <c r="L41" s="165"/>
      <c r="M41" s="165"/>
      <c r="N41" s="2"/>
    </row>
    <row r="42" spans="1:14" ht="16.5" customHeight="1" x14ac:dyDescent="0.2">
      <c r="A42" s="166" t="s">
        <v>2610</v>
      </c>
      <c r="B42" s="166" t="s">
        <v>2611</v>
      </c>
      <c r="C42" s="166"/>
      <c r="D42" s="166" t="s">
        <v>2612</v>
      </c>
      <c r="E42" s="154"/>
      <c r="F42" s="195" t="s">
        <v>2613</v>
      </c>
      <c r="G42" s="196"/>
      <c r="H42" s="166" t="s">
        <v>117</v>
      </c>
      <c r="I42" s="167">
        <v>2010</v>
      </c>
      <c r="J42" s="169">
        <v>3313596</v>
      </c>
      <c r="K42" s="165"/>
      <c r="L42" s="165"/>
      <c r="M42" s="165"/>
      <c r="N42" s="2"/>
    </row>
    <row r="43" spans="1:14" ht="12.75" customHeight="1" x14ac:dyDescent="0.2">
      <c r="A43" s="166" t="s">
        <v>2614</v>
      </c>
      <c r="B43" s="166" t="s">
        <v>2615</v>
      </c>
      <c r="C43" s="166" t="s">
        <v>70</v>
      </c>
      <c r="D43" s="166" t="s">
        <v>2616</v>
      </c>
      <c r="E43" s="154" t="s">
        <v>2537</v>
      </c>
      <c r="F43" s="195" t="s">
        <v>2111</v>
      </c>
      <c r="G43" s="196"/>
      <c r="H43" s="166" t="s">
        <v>117</v>
      </c>
      <c r="I43" s="167">
        <v>2010</v>
      </c>
      <c r="J43" s="168">
        <v>112000</v>
      </c>
      <c r="K43" s="165" t="s">
        <v>72</v>
      </c>
      <c r="L43" s="165"/>
      <c r="M43" s="165"/>
      <c r="N43" s="2"/>
    </row>
    <row r="44" spans="1:14" ht="12.75" customHeight="1" x14ac:dyDescent="0.2">
      <c r="A44" s="166" t="s">
        <v>2617</v>
      </c>
      <c r="B44" s="166" t="s">
        <v>2618</v>
      </c>
      <c r="C44" s="166"/>
      <c r="D44" s="166" t="s">
        <v>2619</v>
      </c>
      <c r="E44" s="154" t="s">
        <v>14</v>
      </c>
      <c r="F44" s="195" t="s">
        <v>2620</v>
      </c>
      <c r="G44" s="196"/>
      <c r="H44" s="166" t="s">
        <v>117</v>
      </c>
      <c r="I44" s="167">
        <v>2010</v>
      </c>
      <c r="J44" s="169">
        <v>1950000</v>
      </c>
      <c r="K44" s="165"/>
      <c r="L44" s="170">
        <f>J44+J635+J645+J1355</f>
        <v>34450000</v>
      </c>
      <c r="M44" s="170">
        <f>J1355</f>
        <v>2000000</v>
      </c>
      <c r="N44" s="2"/>
    </row>
    <row r="45" spans="1:14" ht="12.75" customHeight="1" x14ac:dyDescent="0.2">
      <c r="A45" s="166" t="s">
        <v>2621</v>
      </c>
      <c r="B45" s="166" t="s">
        <v>2622</v>
      </c>
      <c r="C45" s="166"/>
      <c r="D45" s="166" t="s">
        <v>2623</v>
      </c>
      <c r="E45" s="154" t="s">
        <v>2537</v>
      </c>
      <c r="F45" s="195" t="s">
        <v>1993</v>
      </c>
      <c r="G45" s="196"/>
      <c r="H45" s="166" t="s">
        <v>1773</v>
      </c>
      <c r="I45" s="167">
        <v>2010</v>
      </c>
      <c r="J45" s="168">
        <v>749946</v>
      </c>
      <c r="K45" s="165"/>
      <c r="L45" s="165"/>
      <c r="M45" s="165"/>
      <c r="N45" s="2"/>
    </row>
    <row r="46" spans="1:14" ht="16.5" customHeight="1" x14ac:dyDescent="0.2">
      <c r="A46" s="166" t="s">
        <v>2624</v>
      </c>
      <c r="B46" s="166" t="s">
        <v>2625</v>
      </c>
      <c r="C46" s="166" t="s">
        <v>2545</v>
      </c>
      <c r="D46" s="166" t="s">
        <v>2626</v>
      </c>
      <c r="E46" s="154" t="s">
        <v>14</v>
      </c>
      <c r="F46" s="195" t="s">
        <v>2627</v>
      </c>
      <c r="G46" s="196"/>
      <c r="H46" s="166" t="s">
        <v>117</v>
      </c>
      <c r="I46" s="167">
        <v>2010</v>
      </c>
      <c r="J46" s="168">
        <v>4433</v>
      </c>
      <c r="K46" s="165"/>
      <c r="L46" s="170">
        <f>J46+J47+J295+J685+J686+J1367</f>
        <v>8764623</v>
      </c>
      <c r="M46" s="170">
        <f>J1367</f>
        <v>1500000</v>
      </c>
      <c r="N46" s="2"/>
    </row>
    <row r="47" spans="1:14" ht="12.75" customHeight="1" x14ac:dyDescent="0.2">
      <c r="A47" s="166" t="s">
        <v>2628</v>
      </c>
      <c r="B47" s="166" t="s">
        <v>2629</v>
      </c>
      <c r="C47" s="166" t="s">
        <v>2545</v>
      </c>
      <c r="D47" s="166" t="s">
        <v>2630</v>
      </c>
      <c r="E47" s="154" t="s">
        <v>14</v>
      </c>
      <c r="F47" s="195" t="s">
        <v>2627</v>
      </c>
      <c r="G47" s="196"/>
      <c r="H47" s="166" t="s">
        <v>117</v>
      </c>
      <c r="I47" s="167">
        <v>2010</v>
      </c>
      <c r="J47" s="168">
        <v>350065</v>
      </c>
      <c r="K47" s="165"/>
      <c r="L47" s="165"/>
      <c r="M47" s="165"/>
      <c r="N47" s="2"/>
    </row>
    <row r="48" spans="1:14" ht="12.75" customHeight="1" x14ac:dyDescent="0.2">
      <c r="A48" s="166" t="s">
        <v>2631</v>
      </c>
      <c r="B48" s="166" t="s">
        <v>2632</v>
      </c>
      <c r="C48" s="166"/>
      <c r="D48" s="166" t="s">
        <v>2633</v>
      </c>
      <c r="E48" s="154"/>
      <c r="F48" s="195" t="s">
        <v>2634</v>
      </c>
      <c r="G48" s="196"/>
      <c r="H48" s="166" t="s">
        <v>78</v>
      </c>
      <c r="I48" s="167">
        <v>2010</v>
      </c>
      <c r="J48" s="168">
        <v>43651</v>
      </c>
      <c r="K48" s="165"/>
      <c r="L48" s="165"/>
      <c r="M48" s="165"/>
      <c r="N48" s="2"/>
    </row>
    <row r="49" spans="1:14" ht="12.75" customHeight="1" x14ac:dyDescent="0.2">
      <c r="A49" s="166" t="s">
        <v>2635</v>
      </c>
      <c r="B49" s="166" t="s">
        <v>2636</v>
      </c>
      <c r="C49" s="166" t="s">
        <v>2597</v>
      </c>
      <c r="D49" s="166" t="s">
        <v>2633</v>
      </c>
      <c r="E49" s="154"/>
      <c r="F49" s="195" t="s">
        <v>2637</v>
      </c>
      <c r="G49" s="196"/>
      <c r="H49" s="166" t="s">
        <v>78</v>
      </c>
      <c r="I49" s="167">
        <v>2010</v>
      </c>
      <c r="J49" s="168">
        <v>300000</v>
      </c>
      <c r="K49" s="165"/>
      <c r="L49" s="165"/>
      <c r="M49" s="165"/>
      <c r="N49" s="2"/>
    </row>
    <row r="50" spans="1:14" ht="16.5" customHeight="1" x14ac:dyDescent="0.2">
      <c r="A50" s="166" t="s">
        <v>2638</v>
      </c>
      <c r="B50" s="166" t="s">
        <v>2639</v>
      </c>
      <c r="C50" s="166" t="s">
        <v>34</v>
      </c>
      <c r="D50" s="166" t="s">
        <v>2640</v>
      </c>
      <c r="E50" s="154"/>
      <c r="F50" s="195" t="s">
        <v>2641</v>
      </c>
      <c r="G50" s="196"/>
      <c r="H50" s="166" t="s">
        <v>37</v>
      </c>
      <c r="I50" s="167">
        <v>2010</v>
      </c>
      <c r="J50" s="168">
        <v>711082</v>
      </c>
      <c r="K50" s="165"/>
      <c r="L50" s="165"/>
      <c r="M50" s="165"/>
      <c r="N50" s="2"/>
    </row>
    <row r="51" spans="1:14" ht="16.5" customHeight="1" x14ac:dyDescent="0.2">
      <c r="A51" s="166" t="s">
        <v>2642</v>
      </c>
      <c r="B51" s="166" t="s">
        <v>2643</v>
      </c>
      <c r="C51" s="166" t="s">
        <v>34</v>
      </c>
      <c r="D51" s="166" t="s">
        <v>2640</v>
      </c>
      <c r="E51" s="154"/>
      <c r="F51" s="195" t="s">
        <v>2641</v>
      </c>
      <c r="G51" s="196"/>
      <c r="H51" s="166" t="s">
        <v>37</v>
      </c>
      <c r="I51" s="167">
        <v>2010</v>
      </c>
      <c r="J51" s="168">
        <v>247835</v>
      </c>
      <c r="K51" s="165"/>
      <c r="L51" s="165"/>
      <c r="M51" s="165"/>
      <c r="N51" s="2"/>
    </row>
    <row r="52" spans="1:14" ht="16.5" customHeight="1" x14ac:dyDescent="0.2">
      <c r="A52" s="166" t="s">
        <v>2644</v>
      </c>
      <c r="B52" s="166" t="s">
        <v>2645</v>
      </c>
      <c r="C52" s="166" t="s">
        <v>34</v>
      </c>
      <c r="D52" s="166" t="s">
        <v>2640</v>
      </c>
      <c r="E52" s="154"/>
      <c r="F52" s="195" t="s">
        <v>2641</v>
      </c>
      <c r="G52" s="196"/>
      <c r="H52" s="166" t="s">
        <v>37</v>
      </c>
      <c r="I52" s="167">
        <v>2010</v>
      </c>
      <c r="J52" s="168">
        <v>460089</v>
      </c>
      <c r="K52" s="165"/>
      <c r="L52" s="165"/>
      <c r="M52" s="165"/>
      <c r="N52" s="2"/>
    </row>
    <row r="53" spans="1:14" ht="16.5" customHeight="1" x14ac:dyDescent="0.2">
      <c r="A53" s="166" t="s">
        <v>2646</v>
      </c>
      <c r="B53" s="166" t="s">
        <v>2647</v>
      </c>
      <c r="C53" s="166"/>
      <c r="D53" s="166" t="s">
        <v>2640</v>
      </c>
      <c r="E53" s="154"/>
      <c r="F53" s="195" t="s">
        <v>2641</v>
      </c>
      <c r="G53" s="196"/>
      <c r="H53" s="166" t="s">
        <v>37</v>
      </c>
      <c r="I53" s="167">
        <v>2010</v>
      </c>
      <c r="J53" s="168">
        <v>487002</v>
      </c>
      <c r="K53" s="165"/>
      <c r="L53" s="165"/>
      <c r="M53" s="165"/>
      <c r="N53" s="2"/>
    </row>
    <row r="54" spans="1:14" ht="12.75" customHeight="1" x14ac:dyDescent="0.2">
      <c r="A54" s="166" t="s">
        <v>2648</v>
      </c>
      <c r="B54" s="166" t="s">
        <v>2649</v>
      </c>
      <c r="C54" s="166"/>
      <c r="D54" s="166" t="s">
        <v>2650</v>
      </c>
      <c r="E54" s="154" t="s">
        <v>35</v>
      </c>
      <c r="F54" s="195" t="s">
        <v>2567</v>
      </c>
      <c r="G54" s="196"/>
      <c r="H54" s="166" t="s">
        <v>16</v>
      </c>
      <c r="I54" s="167">
        <v>2010</v>
      </c>
      <c r="J54" s="168">
        <v>144510</v>
      </c>
      <c r="K54" s="165"/>
      <c r="L54" s="165"/>
      <c r="M54" s="165"/>
      <c r="N54" s="2"/>
    </row>
    <row r="55" spans="1:14" ht="12.75" customHeight="1" x14ac:dyDescent="0.2">
      <c r="A55" s="166" t="s">
        <v>2651</v>
      </c>
      <c r="B55" s="166" t="s">
        <v>2652</v>
      </c>
      <c r="C55" s="166"/>
      <c r="D55" s="166" t="s">
        <v>2616</v>
      </c>
      <c r="E55" s="154"/>
      <c r="F55" s="195" t="s">
        <v>2653</v>
      </c>
      <c r="G55" s="196"/>
      <c r="H55" s="166" t="s">
        <v>117</v>
      </c>
      <c r="I55" s="167">
        <v>2010</v>
      </c>
      <c r="J55" s="168">
        <v>20000</v>
      </c>
      <c r="K55" s="165"/>
      <c r="L55" s="165"/>
      <c r="M55" s="165"/>
      <c r="N55" s="2"/>
    </row>
    <row r="56" spans="1:14" ht="12.75" customHeight="1" x14ac:dyDescent="0.2">
      <c r="A56" s="166" t="s">
        <v>2654</v>
      </c>
      <c r="B56" s="166" t="s">
        <v>2655</v>
      </c>
      <c r="C56" s="166"/>
      <c r="D56" s="166" t="s">
        <v>2656</v>
      </c>
      <c r="E56" s="154"/>
      <c r="F56" s="195" t="s">
        <v>1524</v>
      </c>
      <c r="G56" s="196"/>
      <c r="H56" s="166" t="s">
        <v>37</v>
      </c>
      <c r="I56" s="167">
        <v>2010</v>
      </c>
      <c r="J56" s="168">
        <v>19270</v>
      </c>
      <c r="K56" s="165"/>
      <c r="L56" s="165"/>
      <c r="M56" s="165"/>
      <c r="N56" s="2"/>
    </row>
    <row r="57" spans="1:14" ht="12.75" customHeight="1" x14ac:dyDescent="0.2">
      <c r="A57" s="166" t="s">
        <v>2657</v>
      </c>
      <c r="B57" s="166" t="s">
        <v>2658</v>
      </c>
      <c r="C57" s="166" t="s">
        <v>2545</v>
      </c>
      <c r="D57" s="166" t="s">
        <v>2659</v>
      </c>
      <c r="E57" s="154"/>
      <c r="F57" s="195" t="s">
        <v>2660</v>
      </c>
      <c r="G57" s="196"/>
      <c r="H57" s="166" t="s">
        <v>37</v>
      </c>
      <c r="I57" s="167">
        <v>2010</v>
      </c>
      <c r="J57" s="169">
        <v>2230000</v>
      </c>
      <c r="K57" s="165"/>
      <c r="L57" s="165"/>
      <c r="M57" s="165"/>
      <c r="N57" s="2"/>
    </row>
    <row r="58" spans="1:14" ht="12.75" customHeight="1" x14ac:dyDescent="0.2">
      <c r="A58" s="166" t="s">
        <v>2661</v>
      </c>
      <c r="B58" s="166" t="s">
        <v>2658</v>
      </c>
      <c r="C58" s="166" t="s">
        <v>2545</v>
      </c>
      <c r="D58" s="166" t="s">
        <v>2659</v>
      </c>
      <c r="E58" s="154"/>
      <c r="F58" s="195" t="s">
        <v>2662</v>
      </c>
      <c r="G58" s="196"/>
      <c r="H58" s="166" t="s">
        <v>37</v>
      </c>
      <c r="I58" s="167">
        <v>2010</v>
      </c>
      <c r="J58" s="169">
        <v>2784116</v>
      </c>
      <c r="K58" s="165"/>
      <c r="L58" s="165"/>
      <c r="M58" s="165"/>
      <c r="N58" s="2"/>
    </row>
    <row r="59" spans="1:14" ht="12.75" customHeight="1" x14ac:dyDescent="0.2">
      <c r="A59" s="166" t="s">
        <v>2663</v>
      </c>
      <c r="B59" s="166" t="s">
        <v>2664</v>
      </c>
      <c r="C59" s="166" t="s">
        <v>2545</v>
      </c>
      <c r="D59" s="166" t="s">
        <v>2659</v>
      </c>
      <c r="E59" s="154" t="s">
        <v>2537</v>
      </c>
      <c r="F59" s="195" t="s">
        <v>2574</v>
      </c>
      <c r="G59" s="196"/>
      <c r="H59" s="166" t="s">
        <v>37</v>
      </c>
      <c r="I59" s="167">
        <v>2010</v>
      </c>
      <c r="J59" s="168">
        <v>295000</v>
      </c>
      <c r="K59" s="165"/>
      <c r="L59" s="165"/>
      <c r="M59" s="165"/>
      <c r="N59" s="2"/>
    </row>
    <row r="60" spans="1:14" ht="12.75" customHeight="1" x14ac:dyDescent="0.2">
      <c r="A60" s="166" t="s">
        <v>2663</v>
      </c>
      <c r="B60" s="166" t="s">
        <v>2664</v>
      </c>
      <c r="C60" s="166" t="s">
        <v>2545</v>
      </c>
      <c r="D60" s="166" t="s">
        <v>2659</v>
      </c>
      <c r="E60" s="154"/>
      <c r="F60" s="195" t="s">
        <v>2665</v>
      </c>
      <c r="G60" s="196"/>
      <c r="H60" s="166" t="s">
        <v>37</v>
      </c>
      <c r="I60" s="167">
        <v>2010</v>
      </c>
      <c r="J60" s="169">
        <v>1791336</v>
      </c>
      <c r="K60" s="165"/>
      <c r="L60" s="165"/>
      <c r="M60" s="165"/>
      <c r="N60" s="2"/>
    </row>
    <row r="61" spans="1:14" ht="12.75" customHeight="1" x14ac:dyDescent="0.2">
      <c r="A61" s="166" t="s">
        <v>2666</v>
      </c>
      <c r="B61" s="166" t="s">
        <v>2667</v>
      </c>
      <c r="C61" s="166" t="s">
        <v>2668</v>
      </c>
      <c r="D61" s="166" t="s">
        <v>2659</v>
      </c>
      <c r="E61" s="154"/>
      <c r="F61" s="195" t="s">
        <v>2669</v>
      </c>
      <c r="G61" s="196"/>
      <c r="H61" s="166" t="s">
        <v>78</v>
      </c>
      <c r="I61" s="167">
        <v>2010</v>
      </c>
      <c r="J61" s="168">
        <v>31261</v>
      </c>
      <c r="K61" s="165"/>
      <c r="L61" s="165"/>
      <c r="M61" s="165"/>
      <c r="N61" s="2"/>
    </row>
    <row r="62" spans="1:14" ht="16.5" customHeight="1" x14ac:dyDescent="0.2">
      <c r="A62" s="166" t="s">
        <v>2670</v>
      </c>
      <c r="B62" s="166" t="s">
        <v>2671</v>
      </c>
      <c r="C62" s="166" t="s">
        <v>2545</v>
      </c>
      <c r="D62" s="166" t="s">
        <v>2659</v>
      </c>
      <c r="E62" s="154"/>
      <c r="F62" s="195" t="s">
        <v>2672</v>
      </c>
      <c r="G62" s="196"/>
      <c r="H62" s="166" t="s">
        <v>37</v>
      </c>
      <c r="I62" s="167">
        <v>2010</v>
      </c>
      <c r="J62" s="169">
        <v>3737168</v>
      </c>
      <c r="K62" s="165"/>
      <c r="L62" s="165"/>
      <c r="M62" s="165"/>
      <c r="N62" s="2"/>
    </row>
    <row r="63" spans="1:14" ht="12.75" customHeight="1" x14ac:dyDescent="0.2">
      <c r="A63" s="166" t="s">
        <v>2673</v>
      </c>
      <c r="B63" s="166" t="s">
        <v>2674</v>
      </c>
      <c r="C63" s="166" t="s">
        <v>2545</v>
      </c>
      <c r="D63" s="166" t="s">
        <v>2659</v>
      </c>
      <c r="E63" s="154"/>
      <c r="F63" s="195" t="s">
        <v>2675</v>
      </c>
      <c r="G63" s="196"/>
      <c r="H63" s="166" t="s">
        <v>78</v>
      </c>
      <c r="I63" s="167">
        <v>2010</v>
      </c>
      <c r="J63" s="168">
        <v>200000</v>
      </c>
      <c r="K63" s="165"/>
      <c r="L63" s="170">
        <f>J63+J105+J104+J106+J107+J738+J754+J796</f>
        <v>9990778</v>
      </c>
      <c r="M63" s="170">
        <f>J738+J754+J796</f>
        <v>948643</v>
      </c>
      <c r="N63" s="2"/>
    </row>
    <row r="64" spans="1:14" ht="16.5" customHeight="1" x14ac:dyDescent="0.2">
      <c r="A64" s="166" t="s">
        <v>2676</v>
      </c>
      <c r="B64" s="166" t="s">
        <v>2542</v>
      </c>
      <c r="C64" s="166" t="s">
        <v>70</v>
      </c>
      <c r="D64" s="166" t="s">
        <v>2659</v>
      </c>
      <c r="E64" s="154" t="s">
        <v>14</v>
      </c>
      <c r="F64" s="195" t="s">
        <v>2677</v>
      </c>
      <c r="G64" s="196"/>
      <c r="H64" s="166" t="s">
        <v>78</v>
      </c>
      <c r="I64" s="167">
        <v>2010</v>
      </c>
      <c r="J64" s="168">
        <v>150000</v>
      </c>
      <c r="K64" s="165" t="s">
        <v>72</v>
      </c>
      <c r="L64" s="165"/>
      <c r="M64" s="165"/>
      <c r="N64" s="2"/>
    </row>
    <row r="65" spans="1:14" ht="12.75" customHeight="1" x14ac:dyDescent="0.2">
      <c r="A65" s="166" t="s">
        <v>2678</v>
      </c>
      <c r="B65" s="166" t="s">
        <v>2679</v>
      </c>
      <c r="C65" s="166" t="s">
        <v>34</v>
      </c>
      <c r="D65" s="166" t="s">
        <v>2659</v>
      </c>
      <c r="E65" s="154"/>
      <c r="F65" s="195" t="s">
        <v>2680</v>
      </c>
      <c r="G65" s="196"/>
      <c r="H65" s="166" t="s">
        <v>37</v>
      </c>
      <c r="I65" s="167">
        <v>2010</v>
      </c>
      <c r="J65" s="168">
        <v>60000</v>
      </c>
      <c r="K65" s="165"/>
      <c r="L65" s="165"/>
      <c r="M65" s="165"/>
      <c r="N65" s="2"/>
    </row>
    <row r="66" spans="1:14" ht="16.5" customHeight="1" x14ac:dyDescent="0.2">
      <c r="A66" s="166" t="s">
        <v>2681</v>
      </c>
      <c r="B66" s="166" t="s">
        <v>2682</v>
      </c>
      <c r="C66" s="166" t="s">
        <v>2545</v>
      </c>
      <c r="D66" s="166" t="s">
        <v>2683</v>
      </c>
      <c r="E66" s="154"/>
      <c r="F66" s="195" t="s">
        <v>2601</v>
      </c>
      <c r="G66" s="196"/>
      <c r="H66" s="166" t="s">
        <v>276</v>
      </c>
      <c r="I66" s="167">
        <v>2010</v>
      </c>
      <c r="J66" s="169">
        <v>1362790</v>
      </c>
      <c r="K66" s="165"/>
      <c r="L66" s="165"/>
      <c r="M66" s="165"/>
      <c r="N66" s="2"/>
    </row>
    <row r="67" spans="1:14" ht="12.75" customHeight="1" x14ac:dyDescent="0.2">
      <c r="A67" s="166" t="s">
        <v>2684</v>
      </c>
      <c r="B67" s="166" t="s">
        <v>2685</v>
      </c>
      <c r="C67" s="166"/>
      <c r="D67" s="166" t="s">
        <v>2659</v>
      </c>
      <c r="E67" s="154"/>
      <c r="F67" s="195" t="s">
        <v>2686</v>
      </c>
      <c r="G67" s="196"/>
      <c r="H67" s="166" t="s">
        <v>78</v>
      </c>
      <c r="I67" s="167">
        <v>2010</v>
      </c>
      <c r="J67" s="168">
        <v>49999</v>
      </c>
      <c r="K67" s="165"/>
      <c r="L67" s="165"/>
      <c r="M67" s="165"/>
      <c r="N67" s="2"/>
    </row>
    <row r="68" spans="1:14" ht="12.75" customHeight="1" x14ac:dyDescent="0.2">
      <c r="A68" s="166" t="s">
        <v>2687</v>
      </c>
      <c r="B68" s="166" t="s">
        <v>2688</v>
      </c>
      <c r="C68" s="166"/>
      <c r="D68" s="166" t="s">
        <v>2659</v>
      </c>
      <c r="E68" s="154" t="s">
        <v>14</v>
      </c>
      <c r="F68" s="195" t="s">
        <v>2689</v>
      </c>
      <c r="G68" s="196"/>
      <c r="H68" s="166" t="s">
        <v>16</v>
      </c>
      <c r="I68" s="167">
        <v>2010</v>
      </c>
      <c r="J68" s="169">
        <v>4424351</v>
      </c>
      <c r="K68" s="165"/>
      <c r="L68" s="170">
        <f>J68+J89+J1415</f>
        <v>6110876</v>
      </c>
      <c r="M68" s="170">
        <f>J89+J1415</f>
        <v>1686525</v>
      </c>
      <c r="N68" s="2"/>
    </row>
    <row r="69" spans="1:14" ht="12.75" customHeight="1" x14ac:dyDescent="0.2">
      <c r="A69" s="166" t="s">
        <v>2690</v>
      </c>
      <c r="B69" s="166" t="s">
        <v>2691</v>
      </c>
      <c r="C69" s="166" t="s">
        <v>34</v>
      </c>
      <c r="D69" s="166" t="s">
        <v>2692</v>
      </c>
      <c r="E69" s="154"/>
      <c r="F69" s="195" t="s">
        <v>2693</v>
      </c>
      <c r="G69" s="196"/>
      <c r="H69" s="166" t="s">
        <v>37</v>
      </c>
      <c r="I69" s="167">
        <v>2010</v>
      </c>
      <c r="J69" s="168">
        <v>213079</v>
      </c>
      <c r="K69" s="165"/>
      <c r="L69" s="165"/>
      <c r="M69" s="165"/>
      <c r="N69" s="2"/>
    </row>
    <row r="70" spans="1:14" ht="12.75" customHeight="1" x14ac:dyDescent="0.2">
      <c r="A70" s="166" t="s">
        <v>2694</v>
      </c>
      <c r="B70" s="166" t="s">
        <v>2695</v>
      </c>
      <c r="C70" s="166"/>
      <c r="D70" s="166" t="s">
        <v>2659</v>
      </c>
      <c r="E70" s="154" t="s">
        <v>35</v>
      </c>
      <c r="F70" s="195" t="s">
        <v>2696</v>
      </c>
      <c r="G70" s="196"/>
      <c r="H70" s="166" t="s">
        <v>37</v>
      </c>
      <c r="I70" s="167">
        <v>2010</v>
      </c>
      <c r="J70" s="169">
        <v>7024408</v>
      </c>
      <c r="K70" s="165"/>
      <c r="L70" s="165"/>
      <c r="M70" s="165"/>
      <c r="N70" s="2"/>
    </row>
    <row r="71" spans="1:14" ht="12.75" customHeight="1" x14ac:dyDescent="0.2">
      <c r="A71" s="166" t="s">
        <v>2694</v>
      </c>
      <c r="B71" s="166" t="s">
        <v>2695</v>
      </c>
      <c r="C71" s="166"/>
      <c r="D71" s="166" t="s">
        <v>2659</v>
      </c>
      <c r="E71" s="154"/>
      <c r="F71" s="195" t="s">
        <v>2697</v>
      </c>
      <c r="G71" s="196"/>
      <c r="H71" s="166" t="s">
        <v>37</v>
      </c>
      <c r="I71" s="167">
        <v>2010</v>
      </c>
      <c r="J71" s="169">
        <v>1224574</v>
      </c>
      <c r="K71" s="165"/>
      <c r="L71" s="165"/>
      <c r="M71" s="165"/>
      <c r="N71" s="2"/>
    </row>
    <row r="72" spans="1:14" ht="12.75" customHeight="1" x14ac:dyDescent="0.2">
      <c r="A72" s="166" t="s">
        <v>2698</v>
      </c>
      <c r="B72" s="166" t="s">
        <v>2699</v>
      </c>
      <c r="C72" s="166" t="s">
        <v>2545</v>
      </c>
      <c r="D72" s="166" t="s">
        <v>2659</v>
      </c>
      <c r="E72" s="154"/>
      <c r="F72" s="195" t="s">
        <v>2700</v>
      </c>
      <c r="G72" s="196"/>
      <c r="H72" s="166" t="s">
        <v>78</v>
      </c>
      <c r="I72" s="167">
        <v>2010</v>
      </c>
      <c r="J72" s="169">
        <v>1800000</v>
      </c>
      <c r="K72" s="165"/>
      <c r="L72" s="165"/>
      <c r="M72" s="165"/>
      <c r="N72" s="2"/>
    </row>
    <row r="73" spans="1:14" ht="12.75" customHeight="1" x14ac:dyDescent="0.2">
      <c r="A73" s="166" t="s">
        <v>2701</v>
      </c>
      <c r="B73" s="166" t="s">
        <v>2702</v>
      </c>
      <c r="C73" s="166" t="s">
        <v>2545</v>
      </c>
      <c r="D73" s="166" t="s">
        <v>2659</v>
      </c>
      <c r="E73" s="154" t="s">
        <v>35</v>
      </c>
      <c r="F73" s="195" t="s">
        <v>2703</v>
      </c>
      <c r="G73" s="196"/>
      <c r="H73" s="166" t="s">
        <v>78</v>
      </c>
      <c r="I73" s="167">
        <v>2010</v>
      </c>
      <c r="J73" s="169">
        <v>1910793</v>
      </c>
      <c r="K73" s="165"/>
      <c r="L73" s="170">
        <f>J73+J395+J759+J812</f>
        <v>7582861</v>
      </c>
      <c r="M73" s="170">
        <f>J759+J812</f>
        <v>705812</v>
      </c>
      <c r="N73" s="2"/>
    </row>
    <row r="74" spans="1:14" ht="12.75" customHeight="1" x14ac:dyDescent="0.2">
      <c r="A74" s="166" t="s">
        <v>2704</v>
      </c>
      <c r="B74" s="166" t="s">
        <v>2702</v>
      </c>
      <c r="C74" s="166" t="s">
        <v>2545</v>
      </c>
      <c r="D74" s="166" t="s">
        <v>2659</v>
      </c>
      <c r="E74" s="154" t="s">
        <v>14</v>
      </c>
      <c r="F74" s="195" t="s">
        <v>2677</v>
      </c>
      <c r="G74" s="196"/>
      <c r="H74" s="166" t="s">
        <v>78</v>
      </c>
      <c r="I74" s="167">
        <v>2010</v>
      </c>
      <c r="J74" s="168">
        <v>234000</v>
      </c>
      <c r="K74" s="165"/>
      <c r="L74" s="165"/>
      <c r="M74" s="165"/>
      <c r="N74" s="2"/>
    </row>
    <row r="75" spans="1:14" ht="12.75" customHeight="1" x14ac:dyDescent="0.2">
      <c r="A75" s="166" t="s">
        <v>2704</v>
      </c>
      <c r="B75" s="166" t="s">
        <v>2702</v>
      </c>
      <c r="C75" s="166" t="s">
        <v>2545</v>
      </c>
      <c r="D75" s="166" t="s">
        <v>2659</v>
      </c>
      <c r="E75" s="154" t="s">
        <v>14</v>
      </c>
      <c r="F75" s="195" t="s">
        <v>2677</v>
      </c>
      <c r="G75" s="196"/>
      <c r="H75" s="166" t="s">
        <v>78</v>
      </c>
      <c r="I75" s="167">
        <v>2010</v>
      </c>
      <c r="J75" s="168">
        <v>165000</v>
      </c>
      <c r="K75" s="165"/>
      <c r="L75" s="165"/>
      <c r="M75" s="165"/>
      <c r="N75" s="2"/>
    </row>
    <row r="76" spans="1:14" ht="12.75" customHeight="1" x14ac:dyDescent="0.2">
      <c r="A76" s="166" t="s">
        <v>2704</v>
      </c>
      <c r="B76" s="166" t="s">
        <v>2702</v>
      </c>
      <c r="C76" s="166" t="s">
        <v>2545</v>
      </c>
      <c r="D76" s="166" t="s">
        <v>2659</v>
      </c>
      <c r="E76" s="154" t="s">
        <v>2537</v>
      </c>
      <c r="F76" s="195" t="s">
        <v>2540</v>
      </c>
      <c r="G76" s="196"/>
      <c r="H76" s="166" t="s">
        <v>78</v>
      </c>
      <c r="I76" s="167">
        <v>2010</v>
      </c>
      <c r="J76" s="168">
        <v>360000</v>
      </c>
      <c r="K76" s="165"/>
      <c r="L76" s="165"/>
      <c r="M76" s="165"/>
      <c r="N76" s="2"/>
    </row>
    <row r="77" spans="1:14" ht="16.5" customHeight="1" x14ac:dyDescent="0.2">
      <c r="A77" s="166" t="s">
        <v>2705</v>
      </c>
      <c r="B77" s="166" t="s">
        <v>2706</v>
      </c>
      <c r="C77" s="166" t="s">
        <v>2545</v>
      </c>
      <c r="D77" s="166" t="s">
        <v>2707</v>
      </c>
      <c r="E77" s="154" t="s">
        <v>2537</v>
      </c>
      <c r="F77" s="195" t="s">
        <v>2708</v>
      </c>
      <c r="G77" s="196"/>
      <c r="H77" s="166" t="s">
        <v>78</v>
      </c>
      <c r="I77" s="167">
        <v>2010</v>
      </c>
      <c r="J77" s="168">
        <v>585014</v>
      </c>
      <c r="K77" s="165"/>
      <c r="L77" s="165"/>
      <c r="M77" s="165"/>
      <c r="N77" s="2"/>
    </row>
    <row r="78" spans="1:14" ht="16.5" customHeight="1" x14ac:dyDescent="0.2">
      <c r="A78" s="166" t="s">
        <v>2705</v>
      </c>
      <c r="B78" s="166" t="s">
        <v>2706</v>
      </c>
      <c r="C78" s="166" t="s">
        <v>2545</v>
      </c>
      <c r="D78" s="166" t="s">
        <v>2707</v>
      </c>
      <c r="E78" s="154"/>
      <c r="F78" s="195" t="s">
        <v>2709</v>
      </c>
      <c r="G78" s="196"/>
      <c r="H78" s="166" t="s">
        <v>78</v>
      </c>
      <c r="I78" s="167">
        <v>2010</v>
      </c>
      <c r="J78" s="169">
        <v>7197448</v>
      </c>
      <c r="K78" s="165"/>
      <c r="L78" s="165"/>
      <c r="M78" s="165"/>
      <c r="N78" s="2"/>
    </row>
    <row r="79" spans="1:14" ht="12.75" customHeight="1" x14ac:dyDescent="0.2">
      <c r="A79" s="166" t="s">
        <v>2710</v>
      </c>
      <c r="B79" s="166" t="s">
        <v>2711</v>
      </c>
      <c r="C79" s="166" t="s">
        <v>34</v>
      </c>
      <c r="D79" s="166" t="s">
        <v>2659</v>
      </c>
      <c r="E79" s="154"/>
      <c r="F79" s="195" t="s">
        <v>2712</v>
      </c>
      <c r="G79" s="196"/>
      <c r="H79" s="166" t="s">
        <v>37</v>
      </c>
      <c r="I79" s="167">
        <v>2010</v>
      </c>
      <c r="J79" s="169">
        <v>1323664</v>
      </c>
      <c r="K79" s="165"/>
      <c r="L79" s="165"/>
      <c r="M79" s="165"/>
      <c r="N79" s="2"/>
    </row>
    <row r="80" spans="1:14" ht="16.5" customHeight="1" x14ac:dyDescent="0.2">
      <c r="A80" s="166" t="s">
        <v>2713</v>
      </c>
      <c r="B80" s="166" t="s">
        <v>2714</v>
      </c>
      <c r="C80" s="166" t="s">
        <v>34</v>
      </c>
      <c r="D80" s="166" t="s">
        <v>2659</v>
      </c>
      <c r="E80" s="154"/>
      <c r="F80" s="195" t="s">
        <v>2712</v>
      </c>
      <c r="G80" s="196"/>
      <c r="H80" s="166" t="s">
        <v>37</v>
      </c>
      <c r="I80" s="167">
        <v>2010</v>
      </c>
      <c r="J80" s="168">
        <v>864640</v>
      </c>
      <c r="K80" s="165"/>
      <c r="L80" s="165"/>
      <c r="M80" s="165"/>
      <c r="N80" s="2"/>
    </row>
    <row r="81" spans="1:14" ht="16.5" customHeight="1" x14ac:dyDescent="0.2">
      <c r="A81" s="166" t="s">
        <v>2715</v>
      </c>
      <c r="B81" s="166" t="s">
        <v>2716</v>
      </c>
      <c r="C81" s="166" t="s">
        <v>34</v>
      </c>
      <c r="D81" s="166" t="s">
        <v>2683</v>
      </c>
      <c r="E81" s="154"/>
      <c r="F81" s="195" t="s">
        <v>2717</v>
      </c>
      <c r="G81" s="196"/>
      <c r="H81" s="166" t="s">
        <v>276</v>
      </c>
      <c r="I81" s="167">
        <v>2010</v>
      </c>
      <c r="J81" s="168">
        <v>750000</v>
      </c>
      <c r="K81" s="165"/>
      <c r="L81" s="165"/>
      <c r="M81" s="165"/>
      <c r="N81" s="2"/>
    </row>
    <row r="82" spans="1:14" ht="12.75" customHeight="1" x14ac:dyDescent="0.2">
      <c r="A82" s="166" t="s">
        <v>2718</v>
      </c>
      <c r="B82" s="166" t="s">
        <v>2719</v>
      </c>
      <c r="C82" s="166"/>
      <c r="D82" s="166" t="s">
        <v>2659</v>
      </c>
      <c r="E82" s="154" t="s">
        <v>2537</v>
      </c>
      <c r="F82" s="195" t="s">
        <v>2540</v>
      </c>
      <c r="G82" s="196"/>
      <c r="H82" s="166" t="s">
        <v>78</v>
      </c>
      <c r="I82" s="167">
        <v>2010</v>
      </c>
      <c r="J82" s="168">
        <v>160000</v>
      </c>
      <c r="K82" s="165"/>
      <c r="L82" s="165"/>
      <c r="M82" s="165"/>
      <c r="N82" s="2"/>
    </row>
    <row r="83" spans="1:14" ht="12.75" customHeight="1" x14ac:dyDescent="0.2">
      <c r="A83" s="166" t="s">
        <v>2720</v>
      </c>
      <c r="B83" s="166" t="s">
        <v>2721</v>
      </c>
      <c r="C83" s="166"/>
      <c r="D83" s="166" t="s">
        <v>2659</v>
      </c>
      <c r="E83" s="154"/>
      <c r="F83" s="195" t="s">
        <v>2722</v>
      </c>
      <c r="G83" s="196"/>
      <c r="H83" s="166" t="s">
        <v>276</v>
      </c>
      <c r="I83" s="167">
        <v>2010</v>
      </c>
      <c r="J83" s="168">
        <v>64263</v>
      </c>
      <c r="K83" s="165"/>
      <c r="L83" s="165"/>
      <c r="M83" s="165"/>
      <c r="N83" s="2"/>
    </row>
    <row r="84" spans="1:14" ht="12.75" customHeight="1" x14ac:dyDescent="0.2">
      <c r="A84" s="166" t="s">
        <v>2723</v>
      </c>
      <c r="B84" s="166" t="s">
        <v>2691</v>
      </c>
      <c r="C84" s="166" t="s">
        <v>34</v>
      </c>
      <c r="D84" s="166" t="s">
        <v>2659</v>
      </c>
      <c r="E84" s="154"/>
      <c r="F84" s="195" t="s">
        <v>2724</v>
      </c>
      <c r="G84" s="196"/>
      <c r="H84" s="166" t="s">
        <v>37</v>
      </c>
      <c r="I84" s="167">
        <v>2010</v>
      </c>
      <c r="J84" s="168">
        <v>100000</v>
      </c>
      <c r="K84" s="165"/>
      <c r="L84" s="165"/>
      <c r="M84" s="165"/>
      <c r="N84" s="2"/>
    </row>
    <row r="85" spans="1:14" ht="16.5" customHeight="1" x14ac:dyDescent="0.2">
      <c r="A85" s="166" t="s">
        <v>2725</v>
      </c>
      <c r="B85" s="166" t="s">
        <v>2726</v>
      </c>
      <c r="C85" s="166" t="s">
        <v>2545</v>
      </c>
      <c r="D85" s="166" t="s">
        <v>2659</v>
      </c>
      <c r="E85" s="154"/>
      <c r="F85" s="195" t="s">
        <v>2680</v>
      </c>
      <c r="G85" s="196"/>
      <c r="H85" s="166" t="s">
        <v>37</v>
      </c>
      <c r="I85" s="167">
        <v>2010</v>
      </c>
      <c r="J85" s="169">
        <v>3139510</v>
      </c>
      <c r="K85" s="165"/>
      <c r="L85" s="165"/>
      <c r="M85" s="165"/>
      <c r="N85" s="2"/>
    </row>
    <row r="86" spans="1:14" ht="16.5" customHeight="1" x14ac:dyDescent="0.2">
      <c r="A86" s="166" t="s">
        <v>2725</v>
      </c>
      <c r="B86" s="166" t="s">
        <v>2726</v>
      </c>
      <c r="C86" s="166" t="s">
        <v>2545</v>
      </c>
      <c r="D86" s="166" t="s">
        <v>2727</v>
      </c>
      <c r="E86" s="154"/>
      <c r="F86" s="195" t="s">
        <v>2680</v>
      </c>
      <c r="G86" s="196"/>
      <c r="H86" s="166" t="s">
        <v>37</v>
      </c>
      <c r="I86" s="167">
        <v>2010</v>
      </c>
      <c r="J86" s="168">
        <v>778433</v>
      </c>
      <c r="K86" s="165"/>
      <c r="L86" s="165"/>
      <c r="M86" s="165"/>
      <c r="N86" s="2"/>
    </row>
    <row r="87" spans="1:14" ht="12.75" customHeight="1" x14ac:dyDescent="0.2">
      <c r="A87" s="166" t="s">
        <v>2728</v>
      </c>
      <c r="B87" s="166" t="s">
        <v>2729</v>
      </c>
      <c r="C87" s="166" t="s">
        <v>2545</v>
      </c>
      <c r="D87" s="166" t="s">
        <v>2659</v>
      </c>
      <c r="E87" s="154"/>
      <c r="F87" s="195" t="s">
        <v>2730</v>
      </c>
      <c r="G87" s="196"/>
      <c r="H87" s="166" t="s">
        <v>37</v>
      </c>
      <c r="I87" s="167">
        <v>2010</v>
      </c>
      <c r="J87" s="169">
        <v>3425515</v>
      </c>
      <c r="K87" s="165"/>
      <c r="L87" s="165"/>
      <c r="M87" s="165"/>
      <c r="N87" s="2"/>
    </row>
    <row r="88" spans="1:14" ht="16.5" customHeight="1" x14ac:dyDescent="0.2">
      <c r="A88" s="166" t="s">
        <v>2731</v>
      </c>
      <c r="B88" s="166" t="s">
        <v>2671</v>
      </c>
      <c r="C88" s="166" t="s">
        <v>2545</v>
      </c>
      <c r="D88" s="166" t="s">
        <v>2659</v>
      </c>
      <c r="E88" s="154"/>
      <c r="F88" s="195" t="s">
        <v>2730</v>
      </c>
      <c r="G88" s="196"/>
      <c r="H88" s="166" t="s">
        <v>37</v>
      </c>
      <c r="I88" s="167">
        <v>2010</v>
      </c>
      <c r="J88" s="169">
        <v>4933831</v>
      </c>
      <c r="K88" s="165"/>
      <c r="L88" s="165"/>
      <c r="M88" s="165"/>
      <c r="N88" s="2"/>
    </row>
    <row r="89" spans="1:14" ht="16.5" customHeight="1" x14ac:dyDescent="0.2">
      <c r="A89" s="166" t="s">
        <v>2732</v>
      </c>
      <c r="B89" s="166" t="s">
        <v>2542</v>
      </c>
      <c r="C89" s="166" t="s">
        <v>70</v>
      </c>
      <c r="D89" s="166" t="s">
        <v>2659</v>
      </c>
      <c r="E89" s="154" t="s">
        <v>14</v>
      </c>
      <c r="F89" s="195" t="s">
        <v>2689</v>
      </c>
      <c r="G89" s="196"/>
      <c r="H89" s="166" t="s">
        <v>16</v>
      </c>
      <c r="I89" s="167">
        <v>2010</v>
      </c>
      <c r="J89" s="168">
        <v>727620</v>
      </c>
      <c r="K89" s="165" t="s">
        <v>72</v>
      </c>
      <c r="L89" s="165"/>
      <c r="M89" s="165"/>
      <c r="N89" s="2"/>
    </row>
    <row r="90" spans="1:14" ht="12.75" customHeight="1" x14ac:dyDescent="0.2">
      <c r="A90" s="166" t="s">
        <v>2733</v>
      </c>
      <c r="B90" s="166" t="s">
        <v>2734</v>
      </c>
      <c r="C90" s="166" t="s">
        <v>34</v>
      </c>
      <c r="D90" s="166" t="s">
        <v>2659</v>
      </c>
      <c r="E90" s="154" t="s">
        <v>14</v>
      </c>
      <c r="F90" s="195" t="s">
        <v>2735</v>
      </c>
      <c r="G90" s="196"/>
      <c r="H90" s="166" t="s">
        <v>16</v>
      </c>
      <c r="I90" s="167">
        <v>2010</v>
      </c>
      <c r="J90" s="168">
        <v>80000</v>
      </c>
      <c r="K90" s="165"/>
      <c r="L90" s="170">
        <f>J90+J163+J487+J1427+J1437</f>
        <v>7962360</v>
      </c>
      <c r="M90" s="170">
        <f>J1427+J1437</f>
        <v>253854</v>
      </c>
      <c r="N90" s="2"/>
    </row>
    <row r="91" spans="1:14" ht="16.5" customHeight="1" x14ac:dyDescent="0.2">
      <c r="A91" s="166" t="s">
        <v>2736</v>
      </c>
      <c r="B91" s="166" t="s">
        <v>2737</v>
      </c>
      <c r="C91" s="166" t="s">
        <v>2545</v>
      </c>
      <c r="D91" s="166" t="s">
        <v>2659</v>
      </c>
      <c r="E91" s="154" t="s">
        <v>2537</v>
      </c>
      <c r="F91" s="195" t="s">
        <v>2574</v>
      </c>
      <c r="G91" s="196"/>
      <c r="H91" s="166" t="s">
        <v>37</v>
      </c>
      <c r="I91" s="167">
        <v>2010</v>
      </c>
      <c r="J91" s="168">
        <v>10000</v>
      </c>
      <c r="K91" s="165"/>
      <c r="L91" s="165"/>
      <c r="M91" s="165"/>
      <c r="N91" s="2"/>
    </row>
    <row r="92" spans="1:14" ht="16.5" customHeight="1" x14ac:dyDescent="0.2">
      <c r="A92" s="166" t="s">
        <v>2736</v>
      </c>
      <c r="B92" s="166" t="s">
        <v>2737</v>
      </c>
      <c r="C92" s="166" t="s">
        <v>2545</v>
      </c>
      <c r="D92" s="166" t="s">
        <v>2659</v>
      </c>
      <c r="E92" s="154"/>
      <c r="F92" s="195" t="s">
        <v>2665</v>
      </c>
      <c r="G92" s="196"/>
      <c r="H92" s="166" t="s">
        <v>37</v>
      </c>
      <c r="I92" s="167">
        <v>2010</v>
      </c>
      <c r="J92" s="168">
        <v>15000</v>
      </c>
      <c r="K92" s="165"/>
      <c r="L92" s="165"/>
      <c r="M92" s="165"/>
      <c r="N92" s="2"/>
    </row>
    <row r="93" spans="1:14" ht="16.5" customHeight="1" x14ac:dyDescent="0.2">
      <c r="A93" s="166" t="s">
        <v>2738</v>
      </c>
      <c r="B93" s="166" t="s">
        <v>2739</v>
      </c>
      <c r="C93" s="166" t="s">
        <v>34</v>
      </c>
      <c r="D93" s="166" t="s">
        <v>2683</v>
      </c>
      <c r="E93" s="154"/>
      <c r="F93" s="195" t="s">
        <v>2740</v>
      </c>
      <c r="G93" s="196"/>
      <c r="H93" s="166" t="s">
        <v>276</v>
      </c>
      <c r="I93" s="167">
        <v>2010</v>
      </c>
      <c r="J93" s="169">
        <v>1468150</v>
      </c>
      <c r="K93" s="165"/>
      <c r="L93" s="165"/>
      <c r="M93" s="165"/>
      <c r="N93" s="2"/>
    </row>
    <row r="94" spans="1:14" ht="16.5" customHeight="1" x14ac:dyDescent="0.2">
      <c r="A94" s="166" t="s">
        <v>2741</v>
      </c>
      <c r="B94" s="166" t="s">
        <v>2742</v>
      </c>
      <c r="C94" s="166" t="s">
        <v>34</v>
      </c>
      <c r="D94" s="166" t="s">
        <v>2683</v>
      </c>
      <c r="E94" s="154"/>
      <c r="F94" s="195" t="s">
        <v>2740</v>
      </c>
      <c r="G94" s="196"/>
      <c r="H94" s="166" t="s">
        <v>276</v>
      </c>
      <c r="I94" s="167">
        <v>2010</v>
      </c>
      <c r="J94" s="168">
        <v>416424</v>
      </c>
      <c r="K94" s="165"/>
      <c r="L94" s="165"/>
      <c r="M94" s="165"/>
      <c r="N94" s="2"/>
    </row>
    <row r="95" spans="1:14" ht="16.5" customHeight="1" x14ac:dyDescent="0.2">
      <c r="A95" s="166" t="s">
        <v>2743</v>
      </c>
      <c r="B95" s="166" t="s">
        <v>2744</v>
      </c>
      <c r="C95" s="166" t="s">
        <v>34</v>
      </c>
      <c r="D95" s="166" t="s">
        <v>2683</v>
      </c>
      <c r="E95" s="154"/>
      <c r="F95" s="195" t="s">
        <v>2740</v>
      </c>
      <c r="G95" s="196"/>
      <c r="H95" s="166" t="s">
        <v>276</v>
      </c>
      <c r="I95" s="167">
        <v>2010</v>
      </c>
      <c r="J95" s="169">
        <v>1674511</v>
      </c>
      <c r="K95" s="165"/>
      <c r="L95" s="165"/>
      <c r="M95" s="165"/>
      <c r="N95" s="2"/>
    </row>
    <row r="96" spans="1:14" ht="16.5" customHeight="1" x14ac:dyDescent="0.2">
      <c r="A96" s="166" t="s">
        <v>2745</v>
      </c>
      <c r="B96" s="166" t="s">
        <v>2746</v>
      </c>
      <c r="C96" s="166" t="s">
        <v>34</v>
      </c>
      <c r="D96" s="166" t="s">
        <v>2656</v>
      </c>
      <c r="E96" s="154"/>
      <c r="F96" s="195" t="s">
        <v>2601</v>
      </c>
      <c r="G96" s="196"/>
      <c r="H96" s="166" t="s">
        <v>276</v>
      </c>
      <c r="I96" s="167">
        <v>2010</v>
      </c>
      <c r="J96" s="168">
        <v>72428</v>
      </c>
      <c r="K96" s="165"/>
      <c r="L96" s="165"/>
      <c r="M96" s="165"/>
      <c r="N96" s="2"/>
    </row>
    <row r="97" spans="1:14" ht="16.5" customHeight="1" x14ac:dyDescent="0.2">
      <c r="A97" s="166" t="s">
        <v>2745</v>
      </c>
      <c r="B97" s="166" t="s">
        <v>2746</v>
      </c>
      <c r="C97" s="166" t="s">
        <v>34</v>
      </c>
      <c r="D97" s="166" t="s">
        <v>2656</v>
      </c>
      <c r="E97" s="154"/>
      <c r="F97" s="195" t="s">
        <v>2747</v>
      </c>
      <c r="G97" s="196"/>
      <c r="H97" s="166" t="s">
        <v>276</v>
      </c>
      <c r="I97" s="167">
        <v>2010</v>
      </c>
      <c r="J97" s="168">
        <v>26855</v>
      </c>
      <c r="K97" s="165"/>
      <c r="L97" s="165"/>
      <c r="M97" s="165"/>
      <c r="N97" s="2"/>
    </row>
    <row r="98" spans="1:14" ht="16.5" customHeight="1" x14ac:dyDescent="0.2">
      <c r="A98" s="166" t="s">
        <v>2748</v>
      </c>
      <c r="B98" s="166" t="s">
        <v>2749</v>
      </c>
      <c r="C98" s="166"/>
      <c r="D98" s="166" t="s">
        <v>2683</v>
      </c>
      <c r="E98" s="154"/>
      <c r="F98" s="195" t="s">
        <v>2601</v>
      </c>
      <c r="G98" s="196"/>
      <c r="H98" s="166" t="s">
        <v>276</v>
      </c>
      <c r="I98" s="167">
        <v>2010</v>
      </c>
      <c r="J98" s="168">
        <v>33000</v>
      </c>
      <c r="K98" s="165"/>
      <c r="L98" s="165"/>
      <c r="M98" s="165"/>
      <c r="N98" s="2"/>
    </row>
    <row r="99" spans="1:14" ht="12.75" customHeight="1" x14ac:dyDescent="0.2">
      <c r="A99" s="166" t="s">
        <v>2750</v>
      </c>
      <c r="B99" s="166" t="s">
        <v>2751</v>
      </c>
      <c r="C99" s="166"/>
      <c r="D99" s="166" t="s">
        <v>2659</v>
      </c>
      <c r="E99" s="154" t="s">
        <v>2537</v>
      </c>
      <c r="F99" s="195" t="s">
        <v>2752</v>
      </c>
      <c r="G99" s="196"/>
      <c r="H99" s="166" t="s">
        <v>78</v>
      </c>
      <c r="I99" s="167">
        <v>2010</v>
      </c>
      <c r="J99" s="168">
        <v>397619</v>
      </c>
      <c r="K99" s="165"/>
      <c r="L99" s="165"/>
      <c r="M99" s="165"/>
      <c r="N99" s="2"/>
    </row>
    <row r="100" spans="1:14" ht="16.5" customHeight="1" x14ac:dyDescent="0.2">
      <c r="A100" s="166" t="s">
        <v>2753</v>
      </c>
      <c r="B100" s="166" t="s">
        <v>2699</v>
      </c>
      <c r="C100" s="166" t="s">
        <v>2545</v>
      </c>
      <c r="D100" s="166" t="s">
        <v>2683</v>
      </c>
      <c r="E100" s="154"/>
      <c r="F100" s="195" t="s">
        <v>2754</v>
      </c>
      <c r="G100" s="196"/>
      <c r="H100" s="166" t="s">
        <v>276</v>
      </c>
      <c r="I100" s="167">
        <v>2010</v>
      </c>
      <c r="J100" s="168">
        <v>483646</v>
      </c>
      <c r="K100" s="165"/>
      <c r="L100" s="165"/>
      <c r="M100" s="165"/>
      <c r="N100" s="2"/>
    </row>
    <row r="101" spans="1:14" ht="12.75" customHeight="1" x14ac:dyDescent="0.2">
      <c r="A101" s="166" t="s">
        <v>2755</v>
      </c>
      <c r="B101" s="166" t="s">
        <v>2756</v>
      </c>
      <c r="C101" s="166"/>
      <c r="D101" s="166" t="s">
        <v>2659</v>
      </c>
      <c r="E101" s="154"/>
      <c r="F101" s="195" t="s">
        <v>2660</v>
      </c>
      <c r="G101" s="196"/>
      <c r="H101" s="166" t="s">
        <v>37</v>
      </c>
      <c r="I101" s="167">
        <v>2010</v>
      </c>
      <c r="J101" s="168">
        <v>600000</v>
      </c>
      <c r="K101" s="165"/>
      <c r="L101" s="165"/>
      <c r="M101" s="165"/>
      <c r="N101" s="2"/>
    </row>
    <row r="102" spans="1:14" ht="16.5" customHeight="1" x14ac:dyDescent="0.2">
      <c r="A102" s="166" t="s">
        <v>2757</v>
      </c>
      <c r="B102" s="166" t="s">
        <v>2758</v>
      </c>
      <c r="C102" s="166" t="s">
        <v>2545</v>
      </c>
      <c r="D102" s="166" t="s">
        <v>2707</v>
      </c>
      <c r="E102" s="154"/>
      <c r="F102" s="195" t="s">
        <v>2759</v>
      </c>
      <c r="G102" s="196"/>
      <c r="H102" s="166" t="s">
        <v>78</v>
      </c>
      <c r="I102" s="167">
        <v>2010</v>
      </c>
      <c r="J102" s="169">
        <v>1860646</v>
      </c>
      <c r="K102" s="165"/>
      <c r="L102" s="165"/>
      <c r="M102" s="165"/>
      <c r="N102" s="2"/>
    </row>
    <row r="103" spans="1:14" ht="16.5" customHeight="1" x14ac:dyDescent="0.2">
      <c r="A103" s="166" t="s">
        <v>2760</v>
      </c>
      <c r="B103" s="166" t="s">
        <v>2761</v>
      </c>
      <c r="C103" s="166"/>
      <c r="D103" s="166" t="s">
        <v>2707</v>
      </c>
      <c r="E103" s="154"/>
      <c r="F103" s="195" t="s">
        <v>2759</v>
      </c>
      <c r="G103" s="196"/>
      <c r="H103" s="166" t="s">
        <v>78</v>
      </c>
      <c r="I103" s="167">
        <v>2010</v>
      </c>
      <c r="J103" s="169">
        <v>5293890</v>
      </c>
      <c r="K103" s="165"/>
      <c r="L103" s="165"/>
      <c r="M103" s="165"/>
      <c r="N103" s="2"/>
    </row>
    <row r="104" spans="1:14" ht="12.75" customHeight="1" x14ac:dyDescent="0.2">
      <c r="A104" s="166" t="s">
        <v>2762</v>
      </c>
      <c r="B104" s="166" t="s">
        <v>2763</v>
      </c>
      <c r="C104" s="166" t="s">
        <v>34</v>
      </c>
      <c r="D104" s="166" t="s">
        <v>2659</v>
      </c>
      <c r="E104" s="154"/>
      <c r="F104" s="195" t="s">
        <v>2675</v>
      </c>
      <c r="G104" s="196"/>
      <c r="H104" s="166" t="s">
        <v>78</v>
      </c>
      <c r="I104" s="167">
        <v>2010</v>
      </c>
      <c r="J104" s="169">
        <v>4742166</v>
      </c>
      <c r="K104" s="165"/>
      <c r="L104" s="165"/>
      <c r="M104" s="165"/>
      <c r="N104" s="2"/>
    </row>
    <row r="105" spans="1:14" ht="12.75" customHeight="1" x14ac:dyDescent="0.2">
      <c r="A105" s="166" t="s">
        <v>2764</v>
      </c>
      <c r="B105" s="166" t="s">
        <v>2765</v>
      </c>
      <c r="C105" s="166" t="s">
        <v>34</v>
      </c>
      <c r="D105" s="166" t="s">
        <v>2659</v>
      </c>
      <c r="E105" s="154"/>
      <c r="F105" s="195" t="s">
        <v>2675</v>
      </c>
      <c r="G105" s="196"/>
      <c r="H105" s="166" t="s">
        <v>78</v>
      </c>
      <c r="I105" s="167">
        <v>2010</v>
      </c>
      <c r="J105" s="168">
        <v>617070</v>
      </c>
      <c r="K105" s="165"/>
      <c r="L105" s="165"/>
      <c r="M105" s="165"/>
      <c r="N105" s="2"/>
    </row>
    <row r="106" spans="1:14" ht="12.75" customHeight="1" x14ac:dyDescent="0.2">
      <c r="A106" s="166" t="s">
        <v>2766</v>
      </c>
      <c r="B106" s="166" t="s">
        <v>2711</v>
      </c>
      <c r="C106" s="166" t="s">
        <v>34</v>
      </c>
      <c r="D106" s="166" t="s">
        <v>2659</v>
      </c>
      <c r="E106" s="154"/>
      <c r="F106" s="195" t="s">
        <v>2675</v>
      </c>
      <c r="G106" s="196"/>
      <c r="H106" s="166" t="s">
        <v>78</v>
      </c>
      <c r="I106" s="167">
        <v>2010</v>
      </c>
      <c r="J106" s="168">
        <v>1013074</v>
      </c>
      <c r="K106" s="165"/>
      <c r="L106" s="165"/>
      <c r="M106" s="165"/>
      <c r="N106" s="2"/>
    </row>
    <row r="107" spans="1:14" ht="16.5" customHeight="1" x14ac:dyDescent="0.2">
      <c r="A107" s="166" t="s">
        <v>2767</v>
      </c>
      <c r="B107" s="166" t="s">
        <v>2768</v>
      </c>
      <c r="C107" s="166" t="s">
        <v>2545</v>
      </c>
      <c r="D107" s="166" t="s">
        <v>2659</v>
      </c>
      <c r="E107" s="154"/>
      <c r="F107" s="195" t="s">
        <v>2675</v>
      </c>
      <c r="G107" s="196"/>
      <c r="H107" s="166" t="s">
        <v>78</v>
      </c>
      <c r="I107" s="167">
        <v>2010</v>
      </c>
      <c r="J107" s="169">
        <v>2469825</v>
      </c>
      <c r="K107" s="165"/>
      <c r="L107" s="165"/>
      <c r="M107" s="165"/>
      <c r="N107" s="2"/>
    </row>
    <row r="108" spans="1:14" ht="12.75" customHeight="1" x14ac:dyDescent="0.2">
      <c r="A108" s="166" t="s">
        <v>2769</v>
      </c>
      <c r="B108" s="166" t="s">
        <v>2770</v>
      </c>
      <c r="C108" s="166"/>
      <c r="D108" s="166" t="s">
        <v>2659</v>
      </c>
      <c r="E108" s="154" t="s">
        <v>35</v>
      </c>
      <c r="F108" s="195" t="s">
        <v>2771</v>
      </c>
      <c r="G108" s="196"/>
      <c r="H108" s="166" t="s">
        <v>16</v>
      </c>
      <c r="I108" s="167">
        <v>2010</v>
      </c>
      <c r="J108" s="168">
        <v>565944</v>
      </c>
      <c r="K108" s="165"/>
      <c r="L108" s="170">
        <f>J108+J113+J114+J1920+J1403</f>
        <v>1025075</v>
      </c>
      <c r="M108" s="170">
        <f>J1403+J1920</f>
        <v>307723</v>
      </c>
      <c r="N108" s="2"/>
    </row>
    <row r="109" spans="1:14" ht="16.5" customHeight="1" x14ac:dyDescent="0.2">
      <c r="A109" s="166" t="s">
        <v>2772</v>
      </c>
      <c r="B109" s="166" t="s">
        <v>2773</v>
      </c>
      <c r="C109" s="166" t="s">
        <v>2545</v>
      </c>
      <c r="D109" s="166" t="s">
        <v>2659</v>
      </c>
      <c r="E109" s="154" t="s">
        <v>35</v>
      </c>
      <c r="F109" s="195" t="s">
        <v>2774</v>
      </c>
      <c r="G109" s="196"/>
      <c r="H109" s="166" t="s">
        <v>37</v>
      </c>
      <c r="I109" s="167">
        <v>2010</v>
      </c>
      <c r="J109" s="169">
        <v>3685195</v>
      </c>
      <c r="K109" s="165"/>
      <c r="L109" s="165"/>
      <c r="M109" s="165"/>
      <c r="N109" s="2"/>
    </row>
    <row r="110" spans="1:14" ht="12.75" customHeight="1" x14ac:dyDescent="0.2">
      <c r="A110" s="166" t="s">
        <v>2775</v>
      </c>
      <c r="B110" s="166" t="s">
        <v>2658</v>
      </c>
      <c r="C110" s="166" t="s">
        <v>2545</v>
      </c>
      <c r="D110" s="166" t="s">
        <v>2659</v>
      </c>
      <c r="E110" s="154" t="s">
        <v>35</v>
      </c>
      <c r="F110" s="195" t="s">
        <v>2774</v>
      </c>
      <c r="G110" s="196"/>
      <c r="H110" s="166" t="s">
        <v>37</v>
      </c>
      <c r="I110" s="167">
        <v>2010</v>
      </c>
      <c r="J110" s="169">
        <v>2715161</v>
      </c>
      <c r="K110" s="165"/>
      <c r="L110" s="165"/>
      <c r="M110" s="165"/>
      <c r="N110" s="2"/>
    </row>
    <row r="111" spans="1:14" ht="12.75" customHeight="1" x14ac:dyDescent="0.2">
      <c r="A111" s="166" t="s">
        <v>2775</v>
      </c>
      <c r="B111" s="166" t="s">
        <v>2658</v>
      </c>
      <c r="C111" s="166" t="s">
        <v>2545</v>
      </c>
      <c r="D111" s="166" t="s">
        <v>2659</v>
      </c>
      <c r="E111" s="154" t="s">
        <v>2537</v>
      </c>
      <c r="F111" s="195" t="s">
        <v>2574</v>
      </c>
      <c r="G111" s="196"/>
      <c r="H111" s="166" t="s">
        <v>37</v>
      </c>
      <c r="I111" s="167">
        <v>2010</v>
      </c>
      <c r="J111" s="168">
        <v>575560</v>
      </c>
      <c r="K111" s="165"/>
      <c r="L111" s="165"/>
      <c r="M111" s="165"/>
      <c r="N111" s="2"/>
    </row>
    <row r="112" spans="1:14" ht="12.75" customHeight="1" x14ac:dyDescent="0.2">
      <c r="A112" s="166" t="s">
        <v>2776</v>
      </c>
      <c r="B112" s="166" t="s">
        <v>2702</v>
      </c>
      <c r="C112" s="166" t="s">
        <v>2545</v>
      </c>
      <c r="D112" s="166" t="s">
        <v>2659</v>
      </c>
      <c r="E112" s="154" t="s">
        <v>35</v>
      </c>
      <c r="F112" s="195" t="s">
        <v>2774</v>
      </c>
      <c r="G112" s="196"/>
      <c r="H112" s="166" t="s">
        <v>37</v>
      </c>
      <c r="I112" s="167">
        <v>2010</v>
      </c>
      <c r="J112" s="169">
        <v>3096894</v>
      </c>
      <c r="K112" s="165"/>
      <c r="L112" s="165"/>
      <c r="M112" s="165"/>
      <c r="N112" s="2"/>
    </row>
    <row r="113" spans="1:14" ht="12.75" customHeight="1" x14ac:dyDescent="0.2">
      <c r="A113" s="166" t="s">
        <v>2777</v>
      </c>
      <c r="B113" s="166" t="s">
        <v>2778</v>
      </c>
      <c r="C113" s="166" t="s">
        <v>34</v>
      </c>
      <c r="D113" s="166" t="s">
        <v>2659</v>
      </c>
      <c r="E113" s="154" t="s">
        <v>35</v>
      </c>
      <c r="F113" s="195" t="s">
        <v>2771</v>
      </c>
      <c r="G113" s="196"/>
      <c r="H113" s="166" t="s">
        <v>16</v>
      </c>
      <c r="I113" s="167">
        <v>2010</v>
      </c>
      <c r="J113" s="168">
        <v>70950</v>
      </c>
      <c r="K113" s="165"/>
      <c r="L113" s="165"/>
      <c r="M113" s="165"/>
      <c r="N113" s="2"/>
    </row>
    <row r="114" spans="1:14" ht="12.75" customHeight="1" x14ac:dyDescent="0.2">
      <c r="A114" s="166" t="s">
        <v>2779</v>
      </c>
      <c r="B114" s="166" t="s">
        <v>2780</v>
      </c>
      <c r="C114" s="166"/>
      <c r="D114" s="166" t="s">
        <v>2659</v>
      </c>
      <c r="E114" s="154" t="s">
        <v>35</v>
      </c>
      <c r="F114" s="195" t="s">
        <v>2771</v>
      </c>
      <c r="G114" s="196"/>
      <c r="H114" s="166" t="s">
        <v>16</v>
      </c>
      <c r="I114" s="167">
        <v>2010</v>
      </c>
      <c r="J114" s="168">
        <v>80458</v>
      </c>
      <c r="K114" s="165"/>
      <c r="L114" s="165"/>
      <c r="M114" s="165"/>
      <c r="N114" s="2"/>
    </row>
    <row r="115" spans="1:14" ht="16.5" customHeight="1" x14ac:dyDescent="0.2">
      <c r="A115" s="166" t="s">
        <v>2781</v>
      </c>
      <c r="B115" s="166" t="s">
        <v>2768</v>
      </c>
      <c r="C115" s="166" t="s">
        <v>2545</v>
      </c>
      <c r="D115" s="166" t="s">
        <v>2659</v>
      </c>
      <c r="E115" s="154"/>
      <c r="F115" s="195" t="s">
        <v>2782</v>
      </c>
      <c r="G115" s="196"/>
      <c r="H115" s="166" t="s">
        <v>78</v>
      </c>
      <c r="I115" s="167">
        <v>2010</v>
      </c>
      <c r="J115" s="169">
        <v>3290946</v>
      </c>
      <c r="K115" s="165"/>
      <c r="L115" s="165"/>
      <c r="M115" s="165"/>
      <c r="N115" s="2"/>
    </row>
    <row r="116" spans="1:14" ht="12.75" customHeight="1" x14ac:dyDescent="0.2">
      <c r="A116" s="166" t="s">
        <v>2783</v>
      </c>
      <c r="B116" s="166" t="s">
        <v>2658</v>
      </c>
      <c r="C116" s="166" t="s">
        <v>2545</v>
      </c>
      <c r="D116" s="166" t="s">
        <v>2659</v>
      </c>
      <c r="E116" s="154"/>
      <c r="F116" s="195" t="s">
        <v>2782</v>
      </c>
      <c r="G116" s="196"/>
      <c r="H116" s="166" t="s">
        <v>78</v>
      </c>
      <c r="I116" s="167">
        <v>2010</v>
      </c>
      <c r="J116" s="169">
        <v>3069405</v>
      </c>
      <c r="K116" s="165"/>
      <c r="L116" s="165"/>
      <c r="M116" s="165"/>
      <c r="N116" s="2"/>
    </row>
    <row r="117" spans="1:14" ht="12.75" customHeight="1" x14ac:dyDescent="0.2">
      <c r="A117" s="166" t="s">
        <v>2784</v>
      </c>
      <c r="B117" s="166" t="s">
        <v>2785</v>
      </c>
      <c r="C117" s="166"/>
      <c r="D117" s="166" t="s">
        <v>2659</v>
      </c>
      <c r="E117" s="154"/>
      <c r="F117" s="195" t="s">
        <v>2782</v>
      </c>
      <c r="G117" s="196"/>
      <c r="H117" s="166" t="s">
        <v>78</v>
      </c>
      <c r="I117" s="167">
        <v>2010</v>
      </c>
      <c r="J117" s="168">
        <v>666150</v>
      </c>
      <c r="K117" s="165"/>
      <c r="L117" s="165"/>
      <c r="M117" s="165"/>
      <c r="N117" s="2"/>
    </row>
    <row r="118" spans="1:14" ht="16.5" customHeight="1" x14ac:dyDescent="0.2">
      <c r="A118" s="166" t="s">
        <v>2786</v>
      </c>
      <c r="B118" s="166" t="s">
        <v>2787</v>
      </c>
      <c r="C118" s="166"/>
      <c r="D118" s="166" t="s">
        <v>2683</v>
      </c>
      <c r="E118" s="154" t="s">
        <v>35</v>
      </c>
      <c r="F118" s="195" t="s">
        <v>2788</v>
      </c>
      <c r="G118" s="196"/>
      <c r="H118" s="166" t="s">
        <v>37</v>
      </c>
      <c r="I118" s="167">
        <v>2010</v>
      </c>
      <c r="J118" s="168">
        <v>54494</v>
      </c>
      <c r="K118" s="165"/>
      <c r="L118" s="170">
        <f>J118+J591+J592+J593+J594+J1297</f>
        <v>5194169</v>
      </c>
      <c r="M118" s="170">
        <f>J1297</f>
        <v>93200</v>
      </c>
      <c r="N118" s="2"/>
    </row>
    <row r="119" spans="1:14" ht="16.5" customHeight="1" x14ac:dyDescent="0.2">
      <c r="A119" s="166" t="s">
        <v>2786</v>
      </c>
      <c r="B119" s="166" t="s">
        <v>2787</v>
      </c>
      <c r="C119" s="166"/>
      <c r="D119" s="166" t="s">
        <v>2683</v>
      </c>
      <c r="E119" s="154"/>
      <c r="F119" s="195" t="s">
        <v>2789</v>
      </c>
      <c r="G119" s="196"/>
      <c r="H119" s="166" t="s">
        <v>276</v>
      </c>
      <c r="I119" s="167">
        <v>2010</v>
      </c>
      <c r="J119" s="168">
        <v>206000</v>
      </c>
      <c r="K119" s="165"/>
      <c r="L119" s="165"/>
      <c r="M119" s="165"/>
      <c r="N119" s="2"/>
    </row>
    <row r="120" spans="1:14" ht="12.75" customHeight="1" x14ac:dyDescent="0.2">
      <c r="A120" s="166" t="s">
        <v>2790</v>
      </c>
      <c r="B120" s="166" t="s">
        <v>2791</v>
      </c>
      <c r="C120" s="166" t="s">
        <v>34</v>
      </c>
      <c r="D120" s="166" t="s">
        <v>2659</v>
      </c>
      <c r="E120" s="154"/>
      <c r="F120" s="195" t="s">
        <v>2792</v>
      </c>
      <c r="G120" s="196"/>
      <c r="H120" s="166" t="s">
        <v>37</v>
      </c>
      <c r="I120" s="167">
        <v>2010</v>
      </c>
      <c r="J120" s="168">
        <v>427526</v>
      </c>
      <c r="K120" s="165"/>
      <c r="L120" s="165"/>
      <c r="M120" s="165"/>
      <c r="N120" s="2"/>
    </row>
    <row r="121" spans="1:14" ht="12.75" customHeight="1" x14ac:dyDescent="0.2">
      <c r="A121" s="166" t="s">
        <v>2793</v>
      </c>
      <c r="B121" s="166" t="s">
        <v>2794</v>
      </c>
      <c r="C121" s="166" t="s">
        <v>34</v>
      </c>
      <c r="D121" s="166" t="s">
        <v>2659</v>
      </c>
      <c r="E121" s="154" t="s">
        <v>166</v>
      </c>
      <c r="F121" s="195" t="s">
        <v>2795</v>
      </c>
      <c r="G121" s="196"/>
      <c r="H121" s="166" t="s">
        <v>37</v>
      </c>
      <c r="I121" s="167">
        <v>2010</v>
      </c>
      <c r="J121" s="169">
        <v>1637739</v>
      </c>
      <c r="K121" s="165"/>
      <c r="L121" s="170">
        <f>J121+J123+J627+J1296</f>
        <v>4500431</v>
      </c>
      <c r="M121" s="170">
        <f>J1296</f>
        <v>360000</v>
      </c>
      <c r="N121" s="2"/>
    </row>
    <row r="122" spans="1:14" ht="12.75" customHeight="1" x14ac:dyDescent="0.2">
      <c r="A122" s="166" t="s">
        <v>2793</v>
      </c>
      <c r="B122" s="166" t="s">
        <v>2794</v>
      </c>
      <c r="C122" s="166" t="s">
        <v>34</v>
      </c>
      <c r="D122" s="166" t="s">
        <v>2659</v>
      </c>
      <c r="E122" s="154"/>
      <c r="F122" s="195" t="s">
        <v>2792</v>
      </c>
      <c r="G122" s="196"/>
      <c r="H122" s="166" t="s">
        <v>37</v>
      </c>
      <c r="I122" s="167">
        <v>2010</v>
      </c>
      <c r="J122" s="168">
        <v>364186</v>
      </c>
      <c r="K122" s="165"/>
      <c r="L122" s="165"/>
      <c r="M122" s="165"/>
      <c r="N122" s="2"/>
    </row>
    <row r="123" spans="1:14" ht="12.75" customHeight="1" x14ac:dyDescent="0.2">
      <c r="A123" s="166" t="s">
        <v>2796</v>
      </c>
      <c r="B123" s="166" t="s">
        <v>2547</v>
      </c>
      <c r="C123" s="166" t="s">
        <v>34</v>
      </c>
      <c r="D123" s="166" t="s">
        <v>2659</v>
      </c>
      <c r="E123" s="154" t="s">
        <v>166</v>
      </c>
      <c r="F123" s="195" t="s">
        <v>2795</v>
      </c>
      <c r="G123" s="196"/>
      <c r="H123" s="166" t="s">
        <v>37</v>
      </c>
      <c r="I123" s="167">
        <v>2010</v>
      </c>
      <c r="J123" s="169">
        <v>1087133</v>
      </c>
      <c r="K123" s="165"/>
      <c r="L123" s="165"/>
      <c r="M123" s="165"/>
      <c r="N123" s="2"/>
    </row>
    <row r="124" spans="1:14" ht="12.75" customHeight="1" x14ac:dyDescent="0.2">
      <c r="A124" s="166" t="s">
        <v>2796</v>
      </c>
      <c r="B124" s="166" t="s">
        <v>2547</v>
      </c>
      <c r="C124" s="166" t="s">
        <v>34</v>
      </c>
      <c r="D124" s="166" t="s">
        <v>2659</v>
      </c>
      <c r="E124" s="154"/>
      <c r="F124" s="195" t="s">
        <v>2792</v>
      </c>
      <c r="G124" s="196"/>
      <c r="H124" s="166" t="s">
        <v>37</v>
      </c>
      <c r="I124" s="167">
        <v>2010</v>
      </c>
      <c r="J124" s="168">
        <v>962895</v>
      </c>
      <c r="K124" s="165"/>
      <c r="L124" s="165"/>
      <c r="M124" s="165"/>
      <c r="N124" s="2"/>
    </row>
    <row r="125" spans="1:14" ht="16.5" customHeight="1" x14ac:dyDescent="0.2">
      <c r="A125" s="166" t="s">
        <v>2797</v>
      </c>
      <c r="B125" s="166" t="s">
        <v>2714</v>
      </c>
      <c r="C125" s="166" t="s">
        <v>34</v>
      </c>
      <c r="D125" s="166" t="s">
        <v>2659</v>
      </c>
      <c r="E125" s="154"/>
      <c r="F125" s="195" t="s">
        <v>908</v>
      </c>
      <c r="G125" s="196"/>
      <c r="H125" s="166" t="s">
        <v>37</v>
      </c>
      <c r="I125" s="167">
        <v>2010</v>
      </c>
      <c r="J125" s="168">
        <v>594761</v>
      </c>
      <c r="K125" s="165"/>
      <c r="L125" s="165"/>
      <c r="M125" s="165"/>
      <c r="N125" s="2"/>
    </row>
    <row r="126" spans="1:14" ht="12.75" customHeight="1" x14ac:dyDescent="0.2">
      <c r="A126" s="166" t="s">
        <v>2798</v>
      </c>
      <c r="B126" s="166" t="s">
        <v>2791</v>
      </c>
      <c r="C126" s="166" t="s">
        <v>34</v>
      </c>
      <c r="D126" s="166" t="s">
        <v>2659</v>
      </c>
      <c r="E126" s="154"/>
      <c r="F126" s="195" t="s">
        <v>2660</v>
      </c>
      <c r="G126" s="196"/>
      <c r="H126" s="166" t="s">
        <v>37</v>
      </c>
      <c r="I126" s="167">
        <v>2010</v>
      </c>
      <c r="J126" s="168">
        <v>500000</v>
      </c>
      <c r="K126" s="165"/>
      <c r="L126" s="165"/>
      <c r="M126" s="165"/>
      <c r="N126" s="2"/>
    </row>
    <row r="127" spans="1:14" ht="12.75" customHeight="1" x14ac:dyDescent="0.2">
      <c r="A127" s="166" t="s">
        <v>2799</v>
      </c>
      <c r="B127" s="166" t="s">
        <v>2800</v>
      </c>
      <c r="C127" s="166" t="s">
        <v>34</v>
      </c>
      <c r="D127" s="166" t="s">
        <v>2659</v>
      </c>
      <c r="E127" s="154"/>
      <c r="F127" s="195" t="s">
        <v>2660</v>
      </c>
      <c r="G127" s="196"/>
      <c r="H127" s="166" t="s">
        <v>37</v>
      </c>
      <c r="I127" s="167">
        <v>2010</v>
      </c>
      <c r="J127" s="168">
        <v>250000</v>
      </c>
      <c r="K127" s="165"/>
      <c r="L127" s="165"/>
      <c r="M127" s="165"/>
      <c r="N127" s="2"/>
    </row>
    <row r="128" spans="1:14" ht="12.75" customHeight="1" x14ac:dyDescent="0.2">
      <c r="A128" s="166" t="s">
        <v>2801</v>
      </c>
      <c r="B128" s="166" t="s">
        <v>2802</v>
      </c>
      <c r="C128" s="166" t="s">
        <v>34</v>
      </c>
      <c r="D128" s="166" t="s">
        <v>2659</v>
      </c>
      <c r="E128" s="154"/>
      <c r="F128" s="195" t="s">
        <v>2660</v>
      </c>
      <c r="G128" s="196"/>
      <c r="H128" s="166" t="s">
        <v>37</v>
      </c>
      <c r="I128" s="167">
        <v>2010</v>
      </c>
      <c r="J128" s="168">
        <v>168824</v>
      </c>
      <c r="K128" s="165"/>
      <c r="L128" s="165"/>
      <c r="M128" s="165"/>
      <c r="N128" s="2"/>
    </row>
    <row r="129" spans="1:14" ht="12.75" customHeight="1" x14ac:dyDescent="0.2">
      <c r="A129" s="166" t="s">
        <v>2803</v>
      </c>
      <c r="B129" s="166" t="s">
        <v>2804</v>
      </c>
      <c r="C129" s="166" t="s">
        <v>34</v>
      </c>
      <c r="D129" s="166" t="s">
        <v>2659</v>
      </c>
      <c r="E129" s="154" t="s">
        <v>2537</v>
      </c>
      <c r="F129" s="195" t="s">
        <v>2497</v>
      </c>
      <c r="G129" s="196"/>
      <c r="H129" s="166" t="s">
        <v>37</v>
      </c>
      <c r="I129" s="167">
        <v>2010</v>
      </c>
      <c r="J129" s="168">
        <v>239457</v>
      </c>
      <c r="K129" s="165"/>
      <c r="L129" s="165"/>
      <c r="M129" s="165"/>
      <c r="N129" s="2"/>
    </row>
    <row r="130" spans="1:14" ht="12.75" customHeight="1" x14ac:dyDescent="0.2">
      <c r="A130" s="166" t="s">
        <v>2805</v>
      </c>
      <c r="B130" s="166" t="s">
        <v>2806</v>
      </c>
      <c r="C130" s="166" t="s">
        <v>34</v>
      </c>
      <c r="D130" s="166" t="s">
        <v>2659</v>
      </c>
      <c r="E130" s="154"/>
      <c r="F130" s="195" t="s">
        <v>2602</v>
      </c>
      <c r="G130" s="196"/>
      <c r="H130" s="166" t="s">
        <v>16</v>
      </c>
      <c r="I130" s="167">
        <v>2010</v>
      </c>
      <c r="J130" s="168">
        <v>225000</v>
      </c>
      <c r="K130" s="165"/>
      <c r="L130" s="165"/>
      <c r="M130" s="165"/>
      <c r="N130" s="2"/>
    </row>
    <row r="131" spans="1:14" ht="12.75" customHeight="1" x14ac:dyDescent="0.2">
      <c r="A131" s="166" t="s">
        <v>2807</v>
      </c>
      <c r="B131" s="166" t="s">
        <v>2808</v>
      </c>
      <c r="C131" s="166" t="s">
        <v>34</v>
      </c>
      <c r="D131" s="166" t="s">
        <v>2619</v>
      </c>
      <c r="E131" s="154" t="s">
        <v>35</v>
      </c>
      <c r="F131" s="195" t="s">
        <v>2809</v>
      </c>
      <c r="G131" s="196"/>
      <c r="H131" s="166" t="s">
        <v>16</v>
      </c>
      <c r="I131" s="167">
        <v>2010</v>
      </c>
      <c r="J131" s="168">
        <v>248601</v>
      </c>
      <c r="K131" s="165"/>
      <c r="L131" s="170">
        <f>J131+J1390+J1688+J1700+J1707</f>
        <v>1638455</v>
      </c>
      <c r="M131" s="170">
        <f t="shared" ref="M131:M132" si="0">J1390</f>
        <v>471872</v>
      </c>
      <c r="N131" s="2"/>
    </row>
    <row r="132" spans="1:14" ht="12.75" customHeight="1" x14ac:dyDescent="0.2">
      <c r="A132" s="166" t="s">
        <v>2807</v>
      </c>
      <c r="B132" s="166" t="s">
        <v>2808</v>
      </c>
      <c r="C132" s="166" t="s">
        <v>34</v>
      </c>
      <c r="D132" s="166" t="s">
        <v>2619</v>
      </c>
      <c r="E132" s="154" t="s">
        <v>35</v>
      </c>
      <c r="F132" s="195" t="s">
        <v>2810</v>
      </c>
      <c r="G132" s="196"/>
      <c r="H132" s="166" t="s">
        <v>16</v>
      </c>
      <c r="I132" s="167">
        <v>2010</v>
      </c>
      <c r="J132" s="168">
        <v>349200</v>
      </c>
      <c r="K132" s="165"/>
      <c r="L132" s="170">
        <f>J132+J476+J671+J1708+J1391</f>
        <v>23312288</v>
      </c>
      <c r="M132" s="170">
        <f t="shared" si="0"/>
        <v>862886</v>
      </c>
      <c r="N132" s="2"/>
    </row>
    <row r="133" spans="1:14" ht="12.75" customHeight="1" x14ac:dyDescent="0.2">
      <c r="A133" s="166" t="s">
        <v>32</v>
      </c>
      <c r="B133" s="166" t="s">
        <v>2679</v>
      </c>
      <c r="C133" s="166" t="s">
        <v>34</v>
      </c>
      <c r="D133" s="166" t="s">
        <v>2659</v>
      </c>
      <c r="E133" s="154"/>
      <c r="F133" s="195" t="s">
        <v>2697</v>
      </c>
      <c r="G133" s="196"/>
      <c r="H133" s="166" t="s">
        <v>37</v>
      </c>
      <c r="I133" s="167">
        <v>2010</v>
      </c>
      <c r="J133" s="168">
        <v>150000</v>
      </c>
      <c r="K133" s="165"/>
      <c r="L133" s="165"/>
      <c r="M133" s="165"/>
      <c r="N133" s="2"/>
    </row>
    <row r="134" spans="1:14" ht="12.75" customHeight="1" x14ac:dyDescent="0.2">
      <c r="A134" s="166" t="s">
        <v>32</v>
      </c>
      <c r="B134" s="166" t="s">
        <v>2679</v>
      </c>
      <c r="C134" s="166" t="s">
        <v>34</v>
      </c>
      <c r="D134" s="166" t="s">
        <v>2659</v>
      </c>
      <c r="E134" s="154"/>
      <c r="F134" s="195" t="s">
        <v>2606</v>
      </c>
      <c r="G134" s="196"/>
      <c r="H134" s="166" t="s">
        <v>78</v>
      </c>
      <c r="I134" s="167">
        <v>2010</v>
      </c>
      <c r="J134" s="168">
        <v>244229</v>
      </c>
      <c r="K134" s="165"/>
      <c r="L134" s="165"/>
      <c r="M134" s="165"/>
      <c r="N134" s="2"/>
    </row>
    <row r="135" spans="1:14" ht="12.75" customHeight="1" x14ac:dyDescent="0.2">
      <c r="A135" s="166" t="s">
        <v>2811</v>
      </c>
      <c r="B135" s="166" t="s">
        <v>2729</v>
      </c>
      <c r="C135" s="166" t="s">
        <v>2545</v>
      </c>
      <c r="D135" s="166" t="s">
        <v>2659</v>
      </c>
      <c r="E135" s="154" t="s">
        <v>14</v>
      </c>
      <c r="F135" s="195" t="s">
        <v>2677</v>
      </c>
      <c r="G135" s="196"/>
      <c r="H135" s="166" t="s">
        <v>78</v>
      </c>
      <c r="I135" s="167">
        <v>2010</v>
      </c>
      <c r="J135" s="168">
        <v>261468</v>
      </c>
      <c r="K135" s="165"/>
      <c r="L135" s="165"/>
      <c r="M135" s="165"/>
      <c r="N135" s="2"/>
    </row>
    <row r="136" spans="1:14" ht="12.75" customHeight="1" x14ac:dyDescent="0.2">
      <c r="A136" s="166" t="s">
        <v>2811</v>
      </c>
      <c r="B136" s="166" t="s">
        <v>2729</v>
      </c>
      <c r="C136" s="166" t="s">
        <v>2545</v>
      </c>
      <c r="D136" s="166" t="s">
        <v>2659</v>
      </c>
      <c r="E136" s="154" t="s">
        <v>14</v>
      </c>
      <c r="F136" s="195" t="s">
        <v>2677</v>
      </c>
      <c r="G136" s="196"/>
      <c r="H136" s="166" t="s">
        <v>78</v>
      </c>
      <c r="I136" s="167">
        <v>2010</v>
      </c>
      <c r="J136" s="168">
        <v>500000</v>
      </c>
      <c r="K136" s="165"/>
      <c r="L136" s="165"/>
      <c r="M136" s="165"/>
      <c r="N136" s="2"/>
    </row>
    <row r="137" spans="1:14" ht="16.5" customHeight="1" x14ac:dyDescent="0.2">
      <c r="A137" s="166" t="s">
        <v>2812</v>
      </c>
      <c r="B137" s="166" t="s">
        <v>2813</v>
      </c>
      <c r="C137" s="166"/>
      <c r="D137" s="166" t="s">
        <v>2659</v>
      </c>
      <c r="E137" s="154" t="s">
        <v>35</v>
      </c>
      <c r="F137" s="195" t="s">
        <v>2774</v>
      </c>
      <c r="G137" s="196"/>
      <c r="H137" s="166" t="s">
        <v>37</v>
      </c>
      <c r="I137" s="167">
        <v>2010</v>
      </c>
      <c r="J137" s="168">
        <v>132655</v>
      </c>
      <c r="K137" s="165"/>
      <c r="L137" s="165"/>
      <c r="M137" s="165"/>
      <c r="N137" s="2"/>
    </row>
    <row r="138" spans="1:14" ht="16.5" customHeight="1" x14ac:dyDescent="0.2">
      <c r="A138" s="166" t="s">
        <v>2814</v>
      </c>
      <c r="B138" s="166" t="s">
        <v>2815</v>
      </c>
      <c r="C138" s="166"/>
      <c r="D138" s="166" t="s">
        <v>2707</v>
      </c>
      <c r="E138" s="154" t="s">
        <v>2537</v>
      </c>
      <c r="F138" s="195" t="s">
        <v>2708</v>
      </c>
      <c r="G138" s="196"/>
      <c r="H138" s="166" t="s">
        <v>78</v>
      </c>
      <c r="I138" s="167">
        <v>2010</v>
      </c>
      <c r="J138" s="168">
        <v>21228</v>
      </c>
      <c r="K138" s="165"/>
      <c r="L138" s="165"/>
      <c r="M138" s="165"/>
      <c r="N138" s="2"/>
    </row>
    <row r="139" spans="1:14" ht="16.5" customHeight="1" x14ac:dyDescent="0.2">
      <c r="A139" s="166" t="s">
        <v>2814</v>
      </c>
      <c r="B139" s="166" t="s">
        <v>2815</v>
      </c>
      <c r="C139" s="166"/>
      <c r="D139" s="166" t="s">
        <v>2707</v>
      </c>
      <c r="E139" s="154"/>
      <c r="F139" s="195" t="s">
        <v>2709</v>
      </c>
      <c r="G139" s="196"/>
      <c r="H139" s="166" t="s">
        <v>78</v>
      </c>
      <c r="I139" s="167">
        <v>2010</v>
      </c>
      <c r="J139" s="168">
        <v>30390</v>
      </c>
      <c r="K139" s="171"/>
      <c r="L139" s="165"/>
      <c r="M139" s="165"/>
      <c r="N139" s="2"/>
    </row>
    <row r="140" spans="1:14" ht="12.75" customHeight="1" x14ac:dyDescent="0.2">
      <c r="A140" s="166" t="s">
        <v>2369</v>
      </c>
      <c r="B140" s="166" t="s">
        <v>2816</v>
      </c>
      <c r="C140" s="166"/>
      <c r="D140" s="166" t="s">
        <v>2659</v>
      </c>
      <c r="E140" s="154"/>
      <c r="F140" s="195" t="s">
        <v>2817</v>
      </c>
      <c r="G140" s="196"/>
      <c r="H140" s="166" t="s">
        <v>37</v>
      </c>
      <c r="I140" s="167">
        <v>2010</v>
      </c>
      <c r="J140" s="169">
        <v>3777000</v>
      </c>
      <c r="K140" s="165"/>
      <c r="L140" s="165"/>
      <c r="M140" s="165"/>
      <c r="N140" s="2"/>
    </row>
    <row r="141" spans="1:14" ht="12.75" customHeight="1" x14ac:dyDescent="0.2">
      <c r="A141" s="166" t="s">
        <v>2818</v>
      </c>
      <c r="B141" s="166" t="s">
        <v>2819</v>
      </c>
      <c r="C141" s="166" t="s">
        <v>2545</v>
      </c>
      <c r="D141" s="166" t="s">
        <v>2659</v>
      </c>
      <c r="E141" s="154" t="s">
        <v>14</v>
      </c>
      <c r="F141" s="195" t="s">
        <v>2677</v>
      </c>
      <c r="G141" s="196"/>
      <c r="H141" s="166" t="s">
        <v>78</v>
      </c>
      <c r="I141" s="167">
        <v>2010</v>
      </c>
      <c r="J141" s="168">
        <v>115958</v>
      </c>
      <c r="K141" s="165"/>
      <c r="L141" s="165"/>
      <c r="M141" s="165"/>
      <c r="N141" s="2"/>
    </row>
    <row r="142" spans="1:14" ht="12.75" customHeight="1" x14ac:dyDescent="0.2">
      <c r="A142" s="166" t="s">
        <v>2820</v>
      </c>
      <c r="B142" s="166" t="s">
        <v>2539</v>
      </c>
      <c r="C142" s="166"/>
      <c r="D142" s="166" t="s">
        <v>2659</v>
      </c>
      <c r="E142" s="154" t="s">
        <v>14</v>
      </c>
      <c r="F142" s="195" t="s">
        <v>2821</v>
      </c>
      <c r="G142" s="196"/>
      <c r="H142" s="166" t="s">
        <v>16</v>
      </c>
      <c r="I142" s="167">
        <v>2010</v>
      </c>
      <c r="J142" s="168">
        <v>549477</v>
      </c>
      <c r="K142" s="165"/>
      <c r="L142" s="165"/>
      <c r="M142" s="165"/>
      <c r="N142" s="2"/>
    </row>
    <row r="143" spans="1:14" ht="16.5" customHeight="1" x14ac:dyDescent="0.2">
      <c r="A143" s="166" t="s">
        <v>2822</v>
      </c>
      <c r="B143" s="166" t="s">
        <v>2823</v>
      </c>
      <c r="C143" s="166" t="s">
        <v>34</v>
      </c>
      <c r="D143" s="166" t="s">
        <v>2659</v>
      </c>
      <c r="E143" s="154" t="s">
        <v>14</v>
      </c>
      <c r="F143" s="195" t="s">
        <v>2821</v>
      </c>
      <c r="G143" s="196"/>
      <c r="H143" s="166" t="s">
        <v>16</v>
      </c>
      <c r="I143" s="167">
        <v>2010</v>
      </c>
      <c r="J143" s="168">
        <v>816519</v>
      </c>
      <c r="K143" s="165"/>
      <c r="L143" s="165"/>
      <c r="M143" s="165"/>
      <c r="N143" s="2"/>
    </row>
    <row r="144" spans="1:14" ht="12.75" customHeight="1" x14ac:dyDescent="0.2">
      <c r="A144" s="166" t="s">
        <v>2824</v>
      </c>
      <c r="B144" s="166" t="s">
        <v>2825</v>
      </c>
      <c r="C144" s="166"/>
      <c r="D144" s="166" t="s">
        <v>2659</v>
      </c>
      <c r="E144" s="154" t="s">
        <v>14</v>
      </c>
      <c r="F144" s="195" t="s">
        <v>2821</v>
      </c>
      <c r="G144" s="196"/>
      <c r="H144" s="166" t="s">
        <v>16</v>
      </c>
      <c r="I144" s="167">
        <v>2010</v>
      </c>
      <c r="J144" s="169">
        <v>1254000</v>
      </c>
      <c r="K144" s="165"/>
      <c r="L144" s="165"/>
      <c r="M144" s="165"/>
      <c r="N144" s="2"/>
    </row>
    <row r="145" spans="1:14" ht="16.5" customHeight="1" x14ac:dyDescent="0.2">
      <c r="A145" s="166" t="s">
        <v>2826</v>
      </c>
      <c r="B145" s="166" t="s">
        <v>2827</v>
      </c>
      <c r="C145" s="166"/>
      <c r="D145" s="166" t="s">
        <v>2659</v>
      </c>
      <c r="E145" s="154"/>
      <c r="F145" s="195" t="s">
        <v>2828</v>
      </c>
      <c r="G145" s="196"/>
      <c r="H145" s="166" t="s">
        <v>78</v>
      </c>
      <c r="I145" s="167">
        <v>2010</v>
      </c>
      <c r="J145" s="168">
        <v>963042</v>
      </c>
      <c r="K145" s="165"/>
      <c r="L145" s="165"/>
      <c r="M145" s="165"/>
      <c r="N145" s="2"/>
    </row>
    <row r="146" spans="1:14" ht="12.75" customHeight="1" x14ac:dyDescent="0.2">
      <c r="A146" s="166" t="s">
        <v>2829</v>
      </c>
      <c r="B146" s="166" t="s">
        <v>2791</v>
      </c>
      <c r="C146" s="166" t="s">
        <v>34</v>
      </c>
      <c r="D146" s="166" t="s">
        <v>2659</v>
      </c>
      <c r="E146" s="154"/>
      <c r="F146" s="195" t="s">
        <v>2828</v>
      </c>
      <c r="G146" s="196"/>
      <c r="H146" s="166" t="s">
        <v>78</v>
      </c>
      <c r="I146" s="167">
        <v>2010</v>
      </c>
      <c r="J146" s="168">
        <v>423917</v>
      </c>
      <c r="K146" s="165"/>
      <c r="L146" s="165"/>
      <c r="M146" s="165"/>
      <c r="N146" s="2"/>
    </row>
    <row r="147" spans="1:14" ht="12.75" customHeight="1" x14ac:dyDescent="0.2">
      <c r="A147" s="166" t="s">
        <v>2830</v>
      </c>
      <c r="B147" s="166" t="s">
        <v>2831</v>
      </c>
      <c r="C147" s="166" t="s">
        <v>2545</v>
      </c>
      <c r="D147" s="166" t="s">
        <v>2659</v>
      </c>
      <c r="E147" s="154"/>
      <c r="F147" s="195" t="s">
        <v>908</v>
      </c>
      <c r="G147" s="196"/>
      <c r="H147" s="166" t="s">
        <v>37</v>
      </c>
      <c r="I147" s="167">
        <v>2010</v>
      </c>
      <c r="J147" s="169">
        <v>4352175</v>
      </c>
      <c r="K147" s="165"/>
      <c r="L147" s="165"/>
      <c r="M147" s="165"/>
      <c r="N147" s="2"/>
    </row>
    <row r="148" spans="1:14" ht="12.75" customHeight="1" x14ac:dyDescent="0.2">
      <c r="A148" s="166" t="s">
        <v>2832</v>
      </c>
      <c r="B148" s="166" t="s">
        <v>2833</v>
      </c>
      <c r="C148" s="166"/>
      <c r="D148" s="166" t="s">
        <v>2659</v>
      </c>
      <c r="E148" s="154"/>
      <c r="F148" s="195" t="s">
        <v>2602</v>
      </c>
      <c r="G148" s="196"/>
      <c r="H148" s="166" t="s">
        <v>16</v>
      </c>
      <c r="I148" s="167">
        <v>2010</v>
      </c>
      <c r="J148" s="169">
        <v>2891383</v>
      </c>
      <c r="K148" s="165"/>
      <c r="L148" s="165"/>
      <c r="M148" s="165"/>
      <c r="N148" s="2"/>
    </row>
    <row r="149" spans="1:14" ht="16.5" customHeight="1" x14ac:dyDescent="0.2">
      <c r="A149" s="166" t="s">
        <v>2834</v>
      </c>
      <c r="B149" s="166" t="s">
        <v>2835</v>
      </c>
      <c r="C149" s="166" t="s">
        <v>2545</v>
      </c>
      <c r="D149" s="166" t="s">
        <v>2659</v>
      </c>
      <c r="E149" s="154" t="s">
        <v>2537</v>
      </c>
      <c r="F149" s="195" t="s">
        <v>2836</v>
      </c>
      <c r="G149" s="196"/>
      <c r="H149" s="166" t="s">
        <v>16</v>
      </c>
      <c r="I149" s="167">
        <v>2010</v>
      </c>
      <c r="J149" s="168">
        <v>821259</v>
      </c>
      <c r="K149" s="165"/>
      <c r="L149" s="165"/>
      <c r="M149" s="165"/>
      <c r="N149" s="2"/>
    </row>
    <row r="150" spans="1:14" ht="12.75" customHeight="1" x14ac:dyDescent="0.2">
      <c r="A150" s="166" t="s">
        <v>2837</v>
      </c>
      <c r="B150" s="166" t="s">
        <v>2838</v>
      </c>
      <c r="C150" s="166"/>
      <c r="D150" s="166" t="s">
        <v>2659</v>
      </c>
      <c r="E150" s="154"/>
      <c r="F150" s="195" t="s">
        <v>2792</v>
      </c>
      <c r="G150" s="196"/>
      <c r="H150" s="166" t="s">
        <v>37</v>
      </c>
      <c r="I150" s="167">
        <v>2010</v>
      </c>
      <c r="J150" s="168">
        <v>970431</v>
      </c>
      <c r="K150" s="165"/>
      <c r="L150" s="165"/>
      <c r="M150" s="165"/>
      <c r="N150" s="2"/>
    </row>
    <row r="151" spans="1:14" ht="12.75" customHeight="1" x14ac:dyDescent="0.2">
      <c r="A151" s="166" t="s">
        <v>2839</v>
      </c>
      <c r="B151" s="166" t="s">
        <v>2840</v>
      </c>
      <c r="C151" s="166" t="s">
        <v>2545</v>
      </c>
      <c r="D151" s="166" t="s">
        <v>2659</v>
      </c>
      <c r="E151" s="154"/>
      <c r="F151" s="195" t="s">
        <v>2841</v>
      </c>
      <c r="G151" s="196"/>
      <c r="H151" s="166" t="s">
        <v>37</v>
      </c>
      <c r="I151" s="167">
        <v>2010</v>
      </c>
      <c r="J151" s="169">
        <v>2066659</v>
      </c>
      <c r="K151" s="165"/>
      <c r="L151" s="165"/>
      <c r="M151" s="165"/>
      <c r="N151" s="2"/>
    </row>
    <row r="152" spans="1:14" ht="16.5" customHeight="1" x14ac:dyDescent="0.2">
      <c r="A152" s="166" t="s">
        <v>2842</v>
      </c>
      <c r="B152" s="166" t="s">
        <v>2843</v>
      </c>
      <c r="C152" s="166" t="s">
        <v>2545</v>
      </c>
      <c r="D152" s="166" t="s">
        <v>2659</v>
      </c>
      <c r="E152" s="154"/>
      <c r="F152" s="195" t="s">
        <v>2844</v>
      </c>
      <c r="G152" s="196"/>
      <c r="H152" s="166" t="s">
        <v>16</v>
      </c>
      <c r="I152" s="167">
        <v>2010</v>
      </c>
      <c r="J152" s="169">
        <v>2531352</v>
      </c>
      <c r="K152" s="165"/>
      <c r="L152" s="165"/>
      <c r="M152" s="165"/>
      <c r="N152" s="2"/>
    </row>
    <row r="153" spans="1:14" ht="12.75" customHeight="1" x14ac:dyDescent="0.2">
      <c r="A153" s="166" t="s">
        <v>2845</v>
      </c>
      <c r="B153" s="166" t="s">
        <v>2846</v>
      </c>
      <c r="C153" s="166" t="s">
        <v>2545</v>
      </c>
      <c r="D153" s="166" t="s">
        <v>2659</v>
      </c>
      <c r="E153" s="154"/>
      <c r="F153" s="195" t="s">
        <v>2847</v>
      </c>
      <c r="G153" s="196"/>
      <c r="H153" s="166" t="s">
        <v>16</v>
      </c>
      <c r="I153" s="167">
        <v>2010</v>
      </c>
      <c r="J153" s="168">
        <v>848443</v>
      </c>
      <c r="K153" s="165"/>
      <c r="L153" s="170">
        <f>J153+J155+J1128+J1395+J1481</f>
        <v>5700109</v>
      </c>
      <c r="M153" s="170">
        <f>J1395</f>
        <v>535727</v>
      </c>
      <c r="N153" s="2"/>
    </row>
    <row r="154" spans="1:14" ht="12.75" customHeight="1" x14ac:dyDescent="0.2">
      <c r="A154" s="166" t="s">
        <v>2845</v>
      </c>
      <c r="B154" s="166" t="s">
        <v>2846</v>
      </c>
      <c r="C154" s="166" t="s">
        <v>2545</v>
      </c>
      <c r="D154" s="166" t="s">
        <v>2659</v>
      </c>
      <c r="E154" s="154"/>
      <c r="F154" s="195" t="s">
        <v>2844</v>
      </c>
      <c r="G154" s="196"/>
      <c r="H154" s="166" t="s">
        <v>16</v>
      </c>
      <c r="I154" s="167">
        <v>2010</v>
      </c>
      <c r="J154" s="169">
        <v>3468648</v>
      </c>
      <c r="K154" s="165"/>
      <c r="L154" s="165"/>
      <c r="M154" s="165"/>
      <c r="N154" s="2"/>
    </row>
    <row r="155" spans="1:14" ht="12.75" customHeight="1" x14ac:dyDescent="0.2">
      <c r="A155" s="166" t="s">
        <v>1377</v>
      </c>
      <c r="B155" s="166" t="s">
        <v>2848</v>
      </c>
      <c r="C155" s="166"/>
      <c r="D155" s="166" t="s">
        <v>2659</v>
      </c>
      <c r="E155" s="154"/>
      <c r="F155" s="195" t="s">
        <v>2847</v>
      </c>
      <c r="G155" s="196"/>
      <c r="H155" s="166" t="s">
        <v>16</v>
      </c>
      <c r="I155" s="167">
        <v>2010</v>
      </c>
      <c r="J155" s="169">
        <v>4238226</v>
      </c>
      <c r="K155" s="165"/>
      <c r="L155" s="165"/>
      <c r="M155" s="165"/>
      <c r="N155" s="2"/>
    </row>
    <row r="156" spans="1:14" ht="12.75" customHeight="1" x14ac:dyDescent="0.2">
      <c r="A156" s="166" t="s">
        <v>268</v>
      </c>
      <c r="B156" s="166" t="s">
        <v>2849</v>
      </c>
      <c r="C156" s="166" t="s">
        <v>2545</v>
      </c>
      <c r="D156" s="166" t="s">
        <v>2659</v>
      </c>
      <c r="E156" s="154" t="s">
        <v>14</v>
      </c>
      <c r="F156" s="195" t="s">
        <v>2677</v>
      </c>
      <c r="G156" s="196"/>
      <c r="H156" s="166" t="s">
        <v>78</v>
      </c>
      <c r="I156" s="167">
        <v>2010</v>
      </c>
      <c r="J156" s="169">
        <v>7564489</v>
      </c>
      <c r="K156" s="165"/>
      <c r="L156" s="165"/>
      <c r="M156" s="165"/>
      <c r="N156" s="2"/>
    </row>
    <row r="157" spans="1:14" ht="12.75" customHeight="1" x14ac:dyDescent="0.2">
      <c r="A157" s="166" t="s">
        <v>268</v>
      </c>
      <c r="B157" s="166" t="s">
        <v>2849</v>
      </c>
      <c r="C157" s="166" t="s">
        <v>2545</v>
      </c>
      <c r="D157" s="166" t="s">
        <v>2659</v>
      </c>
      <c r="E157" s="154" t="s">
        <v>14</v>
      </c>
      <c r="F157" s="195" t="s">
        <v>2677</v>
      </c>
      <c r="G157" s="196"/>
      <c r="H157" s="166" t="s">
        <v>78</v>
      </c>
      <c r="I157" s="167">
        <v>2010</v>
      </c>
      <c r="J157" s="169">
        <v>2000000</v>
      </c>
      <c r="K157" s="165"/>
      <c r="L157" s="165"/>
      <c r="M157" s="165"/>
      <c r="N157" s="2"/>
    </row>
    <row r="158" spans="1:14" ht="12.75" customHeight="1" x14ac:dyDescent="0.2">
      <c r="A158" s="166" t="s">
        <v>268</v>
      </c>
      <c r="B158" s="166" t="s">
        <v>2849</v>
      </c>
      <c r="C158" s="166" t="s">
        <v>2545</v>
      </c>
      <c r="D158" s="166" t="s">
        <v>2659</v>
      </c>
      <c r="E158" s="154"/>
      <c r="F158" s="195" t="s">
        <v>2850</v>
      </c>
      <c r="G158" s="196"/>
      <c r="H158" s="166" t="s">
        <v>78</v>
      </c>
      <c r="I158" s="167">
        <v>2010</v>
      </c>
      <c r="J158" s="169">
        <v>5381190</v>
      </c>
      <c r="K158" s="165"/>
      <c r="L158" s="165"/>
      <c r="M158" s="165"/>
      <c r="N158" s="2"/>
    </row>
    <row r="159" spans="1:14" ht="16.5" customHeight="1" x14ac:dyDescent="0.2">
      <c r="A159" s="166" t="s">
        <v>2851</v>
      </c>
      <c r="B159" s="166" t="s">
        <v>2852</v>
      </c>
      <c r="C159" s="166" t="s">
        <v>2545</v>
      </c>
      <c r="D159" s="166" t="s">
        <v>2659</v>
      </c>
      <c r="E159" s="154" t="s">
        <v>14</v>
      </c>
      <c r="F159" s="195" t="s">
        <v>2677</v>
      </c>
      <c r="G159" s="196"/>
      <c r="H159" s="166" t="s">
        <v>78</v>
      </c>
      <c r="I159" s="167">
        <v>2010</v>
      </c>
      <c r="J159" s="169">
        <v>9745043</v>
      </c>
      <c r="K159" s="165"/>
      <c r="L159" s="165"/>
      <c r="M159" s="165"/>
      <c r="N159" s="2"/>
    </row>
    <row r="160" spans="1:14" ht="16.5" customHeight="1" x14ac:dyDescent="0.2">
      <c r="A160" s="166" t="s">
        <v>2853</v>
      </c>
      <c r="B160" s="166" t="s">
        <v>2854</v>
      </c>
      <c r="C160" s="166"/>
      <c r="D160" s="166" t="s">
        <v>2659</v>
      </c>
      <c r="E160" s="154"/>
      <c r="F160" s="195" t="s">
        <v>2660</v>
      </c>
      <c r="G160" s="196"/>
      <c r="H160" s="166" t="s">
        <v>37</v>
      </c>
      <c r="I160" s="167">
        <v>2010</v>
      </c>
      <c r="J160" s="168">
        <v>206873</v>
      </c>
      <c r="K160" s="165"/>
      <c r="L160" s="165"/>
      <c r="M160" s="165"/>
      <c r="N160" s="2"/>
    </row>
    <row r="161" spans="1:14" ht="12.75" customHeight="1" x14ac:dyDescent="0.2">
      <c r="A161" s="166" t="s">
        <v>2855</v>
      </c>
      <c r="B161" s="166" t="s">
        <v>2831</v>
      </c>
      <c r="C161" s="166" t="s">
        <v>2545</v>
      </c>
      <c r="D161" s="166" t="s">
        <v>2659</v>
      </c>
      <c r="E161" s="154"/>
      <c r="F161" s="195" t="s">
        <v>2660</v>
      </c>
      <c r="G161" s="196"/>
      <c r="H161" s="166" t="s">
        <v>37</v>
      </c>
      <c r="I161" s="167">
        <v>2010</v>
      </c>
      <c r="J161" s="168">
        <v>387426</v>
      </c>
      <c r="K161" s="165"/>
      <c r="L161" s="165"/>
      <c r="M161" s="165"/>
      <c r="N161" s="2"/>
    </row>
    <row r="162" spans="1:14" ht="12.75" customHeight="1" x14ac:dyDescent="0.2">
      <c r="A162" s="166" t="s">
        <v>2856</v>
      </c>
      <c r="B162" s="166" t="s">
        <v>2780</v>
      </c>
      <c r="C162" s="166"/>
      <c r="D162" s="166" t="s">
        <v>2659</v>
      </c>
      <c r="E162" s="154"/>
      <c r="F162" s="195" t="s">
        <v>2660</v>
      </c>
      <c r="G162" s="196"/>
      <c r="H162" s="166" t="s">
        <v>37</v>
      </c>
      <c r="I162" s="167">
        <v>2010</v>
      </c>
      <c r="J162" s="168">
        <v>336138</v>
      </c>
      <c r="K162" s="165"/>
      <c r="L162" s="165"/>
      <c r="M162" s="165"/>
      <c r="N162" s="2"/>
    </row>
    <row r="163" spans="1:14" ht="12.75" customHeight="1" x14ac:dyDescent="0.2">
      <c r="A163" s="166" t="s">
        <v>2857</v>
      </c>
      <c r="B163" s="166" t="s">
        <v>2539</v>
      </c>
      <c r="C163" s="166"/>
      <c r="D163" s="166" t="s">
        <v>2659</v>
      </c>
      <c r="E163" s="154" t="s">
        <v>14</v>
      </c>
      <c r="F163" s="195" t="s">
        <v>2735</v>
      </c>
      <c r="G163" s="196"/>
      <c r="H163" s="166" t="s">
        <v>16</v>
      </c>
      <c r="I163" s="167">
        <v>2010</v>
      </c>
      <c r="J163" s="168">
        <v>500000</v>
      </c>
      <c r="K163" s="165"/>
      <c r="L163" s="165"/>
      <c r="M163" s="165"/>
      <c r="N163" s="2"/>
    </row>
    <row r="164" spans="1:14" ht="12.75" customHeight="1" x14ac:dyDescent="0.2">
      <c r="A164" s="166" t="s">
        <v>2858</v>
      </c>
      <c r="B164" s="166" t="s">
        <v>2682</v>
      </c>
      <c r="C164" s="166" t="s">
        <v>2545</v>
      </c>
      <c r="D164" s="166" t="s">
        <v>2659</v>
      </c>
      <c r="E164" s="154" t="s">
        <v>2537</v>
      </c>
      <c r="F164" s="195" t="s">
        <v>2574</v>
      </c>
      <c r="G164" s="196"/>
      <c r="H164" s="166" t="s">
        <v>37</v>
      </c>
      <c r="I164" s="167">
        <v>2010</v>
      </c>
      <c r="J164" s="168">
        <v>428676</v>
      </c>
      <c r="K164" s="165"/>
      <c r="L164" s="165"/>
      <c r="M164" s="165"/>
      <c r="N164" s="2"/>
    </row>
    <row r="165" spans="1:14" ht="12.75" customHeight="1" x14ac:dyDescent="0.2">
      <c r="A165" s="166" t="s">
        <v>2859</v>
      </c>
      <c r="B165" s="166" t="s">
        <v>2658</v>
      </c>
      <c r="C165" s="166" t="s">
        <v>2545</v>
      </c>
      <c r="D165" s="166" t="s">
        <v>2659</v>
      </c>
      <c r="E165" s="154"/>
      <c r="F165" s="195" t="s">
        <v>2697</v>
      </c>
      <c r="G165" s="196"/>
      <c r="H165" s="166" t="s">
        <v>37</v>
      </c>
      <c r="I165" s="167">
        <v>2010</v>
      </c>
      <c r="J165" s="168">
        <v>975877</v>
      </c>
      <c r="K165" s="165"/>
      <c r="L165" s="165"/>
      <c r="M165" s="165"/>
      <c r="N165" s="2"/>
    </row>
    <row r="166" spans="1:14" ht="16.5" customHeight="1" x14ac:dyDescent="0.2">
      <c r="A166" s="166" t="s">
        <v>2860</v>
      </c>
      <c r="B166" s="166" t="s">
        <v>2861</v>
      </c>
      <c r="C166" s="166" t="s">
        <v>2545</v>
      </c>
      <c r="D166" s="166" t="s">
        <v>2659</v>
      </c>
      <c r="E166" s="154"/>
      <c r="F166" s="195" t="s">
        <v>2662</v>
      </c>
      <c r="G166" s="196"/>
      <c r="H166" s="166" t="s">
        <v>37</v>
      </c>
      <c r="I166" s="167">
        <v>2010</v>
      </c>
      <c r="J166" s="169">
        <v>1383376</v>
      </c>
      <c r="K166" s="165"/>
      <c r="L166" s="165"/>
      <c r="M166" s="165"/>
      <c r="N166" s="2"/>
    </row>
    <row r="167" spans="1:14" ht="12.75" customHeight="1" x14ac:dyDescent="0.2">
      <c r="A167" s="166" t="s">
        <v>2862</v>
      </c>
      <c r="B167" s="166" t="s">
        <v>2863</v>
      </c>
      <c r="C167" s="166"/>
      <c r="D167" s="166" t="s">
        <v>2623</v>
      </c>
      <c r="E167" s="154" t="s">
        <v>35</v>
      </c>
      <c r="F167" s="195" t="s">
        <v>2864</v>
      </c>
      <c r="G167" s="196"/>
      <c r="H167" s="166" t="s">
        <v>117</v>
      </c>
      <c r="I167" s="167">
        <v>2010</v>
      </c>
      <c r="J167" s="169">
        <v>2837382</v>
      </c>
      <c r="K167" s="165"/>
      <c r="L167" s="170">
        <f>J167+J168+J169+J171+J1366</f>
        <v>8039249</v>
      </c>
      <c r="M167" s="170">
        <f>J1366</f>
        <v>250000</v>
      </c>
      <c r="N167" s="2"/>
    </row>
    <row r="168" spans="1:14" ht="12.75" customHeight="1" x14ac:dyDescent="0.2">
      <c r="A168" s="166" t="s">
        <v>342</v>
      </c>
      <c r="B168" s="166" t="s">
        <v>2629</v>
      </c>
      <c r="C168" s="166" t="s">
        <v>2545</v>
      </c>
      <c r="D168" s="166" t="s">
        <v>2623</v>
      </c>
      <c r="E168" s="154" t="s">
        <v>35</v>
      </c>
      <c r="F168" s="195" t="s">
        <v>2864</v>
      </c>
      <c r="G168" s="196"/>
      <c r="H168" s="166" t="s">
        <v>117</v>
      </c>
      <c r="I168" s="167">
        <v>2010</v>
      </c>
      <c r="J168" s="169">
        <v>2989853</v>
      </c>
      <c r="K168" s="165"/>
      <c r="L168" s="165"/>
      <c r="M168" s="165"/>
      <c r="N168" s="2"/>
    </row>
    <row r="169" spans="1:14" ht="12.75" customHeight="1" x14ac:dyDescent="0.2">
      <c r="A169" s="166" t="s">
        <v>2865</v>
      </c>
      <c r="B169" s="166" t="s">
        <v>2866</v>
      </c>
      <c r="C169" s="166" t="s">
        <v>2545</v>
      </c>
      <c r="D169" s="166" t="s">
        <v>2623</v>
      </c>
      <c r="E169" s="154" t="s">
        <v>35</v>
      </c>
      <c r="F169" s="195" t="s">
        <v>2864</v>
      </c>
      <c r="G169" s="196"/>
      <c r="H169" s="166" t="s">
        <v>117</v>
      </c>
      <c r="I169" s="167">
        <v>2010</v>
      </c>
      <c r="J169" s="168">
        <v>973095</v>
      </c>
      <c r="K169" s="165"/>
      <c r="L169" s="165"/>
      <c r="M169" s="165"/>
      <c r="N169" s="2"/>
    </row>
    <row r="170" spans="1:14" ht="12.75" customHeight="1" x14ac:dyDescent="0.2">
      <c r="A170" s="166" t="s">
        <v>2867</v>
      </c>
      <c r="B170" s="166" t="s">
        <v>2868</v>
      </c>
      <c r="C170" s="166"/>
      <c r="D170" s="166" t="s">
        <v>2623</v>
      </c>
      <c r="E170" s="154" t="s">
        <v>2537</v>
      </c>
      <c r="F170" s="195" t="s">
        <v>1993</v>
      </c>
      <c r="G170" s="196"/>
      <c r="H170" s="166" t="s">
        <v>1773</v>
      </c>
      <c r="I170" s="167">
        <v>2010</v>
      </c>
      <c r="J170" s="168">
        <v>749685</v>
      </c>
      <c r="K170" s="165"/>
      <c r="L170" s="165"/>
      <c r="M170" s="165"/>
      <c r="N170" s="2"/>
    </row>
    <row r="171" spans="1:14" ht="12.75" customHeight="1" x14ac:dyDescent="0.2">
      <c r="A171" s="166" t="s">
        <v>2869</v>
      </c>
      <c r="B171" s="166" t="s">
        <v>2870</v>
      </c>
      <c r="C171" s="166" t="s">
        <v>34</v>
      </c>
      <c r="D171" s="166" t="s">
        <v>2623</v>
      </c>
      <c r="E171" s="154" t="s">
        <v>35</v>
      </c>
      <c r="F171" s="195" t="s">
        <v>2864</v>
      </c>
      <c r="G171" s="196"/>
      <c r="H171" s="166" t="s">
        <v>117</v>
      </c>
      <c r="I171" s="167">
        <v>2010</v>
      </c>
      <c r="J171" s="168">
        <v>988919</v>
      </c>
      <c r="K171" s="165"/>
      <c r="L171" s="165"/>
      <c r="M171" s="165"/>
      <c r="N171" s="2"/>
    </row>
    <row r="172" spans="1:14" ht="16.5" customHeight="1" x14ac:dyDescent="0.2">
      <c r="A172" s="166" t="s">
        <v>2871</v>
      </c>
      <c r="B172" s="166" t="s">
        <v>2726</v>
      </c>
      <c r="C172" s="166" t="s">
        <v>2545</v>
      </c>
      <c r="D172" s="166" t="s">
        <v>2619</v>
      </c>
      <c r="E172" s="154"/>
      <c r="F172" s="195" t="s">
        <v>2872</v>
      </c>
      <c r="G172" s="196"/>
      <c r="H172" s="166" t="s">
        <v>117</v>
      </c>
      <c r="I172" s="167">
        <v>2010</v>
      </c>
      <c r="J172" s="168">
        <v>100000</v>
      </c>
      <c r="K172" s="165"/>
      <c r="L172" s="165"/>
      <c r="M172" s="165"/>
      <c r="N172" s="2"/>
    </row>
    <row r="173" spans="1:14" ht="12.75" customHeight="1" x14ac:dyDescent="0.2">
      <c r="A173" s="166" t="s">
        <v>2873</v>
      </c>
      <c r="B173" s="166" t="s">
        <v>2578</v>
      </c>
      <c r="C173" s="166" t="s">
        <v>34</v>
      </c>
      <c r="D173" s="166" t="s">
        <v>2619</v>
      </c>
      <c r="E173" s="154"/>
      <c r="F173" s="195" t="s">
        <v>2872</v>
      </c>
      <c r="G173" s="196"/>
      <c r="H173" s="166" t="s">
        <v>117</v>
      </c>
      <c r="I173" s="167">
        <v>2010</v>
      </c>
      <c r="J173" s="168">
        <v>100000</v>
      </c>
      <c r="K173" s="165"/>
      <c r="L173" s="165"/>
      <c r="M173" s="165"/>
      <c r="N173" s="2"/>
    </row>
    <row r="174" spans="1:14" ht="12.75" customHeight="1" x14ac:dyDescent="0.2">
      <c r="A174" s="166" t="s">
        <v>2874</v>
      </c>
      <c r="B174" s="166" t="s">
        <v>2875</v>
      </c>
      <c r="C174" s="166"/>
      <c r="D174" s="166" t="s">
        <v>2619</v>
      </c>
      <c r="E174" s="154"/>
      <c r="F174" s="195" t="s">
        <v>2872</v>
      </c>
      <c r="G174" s="196"/>
      <c r="H174" s="166" t="s">
        <v>117</v>
      </c>
      <c r="I174" s="167">
        <v>2010</v>
      </c>
      <c r="J174" s="168">
        <v>100000</v>
      </c>
      <c r="K174" s="165"/>
      <c r="L174" s="165"/>
      <c r="M174" s="165"/>
      <c r="N174" s="2"/>
    </row>
    <row r="175" spans="1:14" ht="12.75" customHeight="1" x14ac:dyDescent="0.2">
      <c r="A175" s="166" t="s">
        <v>2876</v>
      </c>
      <c r="B175" s="166" t="s">
        <v>2877</v>
      </c>
      <c r="C175" s="166"/>
      <c r="D175" s="166" t="s">
        <v>2619</v>
      </c>
      <c r="E175" s="154"/>
      <c r="F175" s="195" t="s">
        <v>2872</v>
      </c>
      <c r="G175" s="196"/>
      <c r="H175" s="166" t="s">
        <v>117</v>
      </c>
      <c r="I175" s="167">
        <v>2010</v>
      </c>
      <c r="J175" s="168">
        <v>100000</v>
      </c>
      <c r="K175" s="165"/>
      <c r="L175" s="165"/>
      <c r="M175" s="165"/>
      <c r="N175" s="2"/>
    </row>
    <row r="176" spans="1:14" ht="12.75" customHeight="1" x14ac:dyDescent="0.2">
      <c r="A176" s="166" t="s">
        <v>2878</v>
      </c>
      <c r="B176" s="166" t="s">
        <v>2539</v>
      </c>
      <c r="C176" s="166"/>
      <c r="D176" s="166" t="s">
        <v>2619</v>
      </c>
      <c r="E176" s="154"/>
      <c r="F176" s="195" t="s">
        <v>2872</v>
      </c>
      <c r="G176" s="196"/>
      <c r="H176" s="166" t="s">
        <v>117</v>
      </c>
      <c r="I176" s="167">
        <v>2010</v>
      </c>
      <c r="J176" s="168">
        <v>100000</v>
      </c>
      <c r="K176" s="165"/>
      <c r="L176" s="165"/>
      <c r="M176" s="165"/>
      <c r="N176" s="2"/>
    </row>
    <row r="177" spans="1:14" ht="16.5" customHeight="1" x14ac:dyDescent="0.2">
      <c r="A177" s="166" t="s">
        <v>2879</v>
      </c>
      <c r="B177" s="166" t="s">
        <v>2571</v>
      </c>
      <c r="C177" s="166"/>
      <c r="D177" s="166" t="s">
        <v>2619</v>
      </c>
      <c r="E177" s="154"/>
      <c r="F177" s="195" t="s">
        <v>2872</v>
      </c>
      <c r="G177" s="196"/>
      <c r="H177" s="166" t="s">
        <v>117</v>
      </c>
      <c r="I177" s="167">
        <v>2010</v>
      </c>
      <c r="J177" s="168">
        <v>100000</v>
      </c>
      <c r="K177" s="165"/>
      <c r="L177" s="165"/>
      <c r="M177" s="165"/>
      <c r="N177" s="2"/>
    </row>
    <row r="178" spans="1:14" ht="12.75" customHeight="1" x14ac:dyDescent="0.2">
      <c r="A178" s="166" t="s">
        <v>2880</v>
      </c>
      <c r="B178" s="166" t="s">
        <v>2881</v>
      </c>
      <c r="C178" s="166" t="s">
        <v>2545</v>
      </c>
      <c r="D178" s="166" t="s">
        <v>2619</v>
      </c>
      <c r="E178" s="154"/>
      <c r="F178" s="195" t="s">
        <v>2872</v>
      </c>
      <c r="G178" s="196"/>
      <c r="H178" s="166" t="s">
        <v>117</v>
      </c>
      <c r="I178" s="167">
        <v>2010</v>
      </c>
      <c r="J178" s="168">
        <v>100000</v>
      </c>
      <c r="K178" s="165"/>
      <c r="L178" s="165"/>
      <c r="M178" s="165"/>
      <c r="N178" s="2"/>
    </row>
    <row r="179" spans="1:14" ht="12.75" customHeight="1" x14ac:dyDescent="0.2">
      <c r="A179" s="166" t="s">
        <v>2882</v>
      </c>
      <c r="B179" s="166" t="s">
        <v>2838</v>
      </c>
      <c r="C179" s="166"/>
      <c r="D179" s="166" t="s">
        <v>2619</v>
      </c>
      <c r="E179" s="154"/>
      <c r="F179" s="195" t="s">
        <v>2872</v>
      </c>
      <c r="G179" s="196"/>
      <c r="H179" s="166" t="s">
        <v>117</v>
      </c>
      <c r="I179" s="167">
        <v>2010</v>
      </c>
      <c r="J179" s="168">
        <v>100000</v>
      </c>
      <c r="K179" s="165"/>
      <c r="L179" s="165"/>
      <c r="M179" s="165"/>
      <c r="N179" s="2"/>
    </row>
    <row r="180" spans="1:14" ht="12.75" customHeight="1" x14ac:dyDescent="0.2">
      <c r="A180" s="166" t="s">
        <v>2883</v>
      </c>
      <c r="B180" s="166" t="s">
        <v>2578</v>
      </c>
      <c r="C180" s="166" t="s">
        <v>34</v>
      </c>
      <c r="D180" s="166" t="s">
        <v>2619</v>
      </c>
      <c r="E180" s="154"/>
      <c r="F180" s="195" t="s">
        <v>2872</v>
      </c>
      <c r="G180" s="196"/>
      <c r="H180" s="166" t="s">
        <v>117</v>
      </c>
      <c r="I180" s="167">
        <v>2010</v>
      </c>
      <c r="J180" s="168">
        <v>100000</v>
      </c>
      <c r="K180" s="165"/>
      <c r="L180" s="165"/>
      <c r="M180" s="165"/>
      <c r="N180" s="2"/>
    </row>
    <row r="181" spans="1:14" ht="12.75" customHeight="1" x14ac:dyDescent="0.2">
      <c r="A181" s="166" t="s">
        <v>2884</v>
      </c>
      <c r="B181" s="166" t="s">
        <v>2691</v>
      </c>
      <c r="C181" s="166" t="s">
        <v>34</v>
      </c>
      <c r="D181" s="166" t="s">
        <v>2619</v>
      </c>
      <c r="E181" s="154"/>
      <c r="F181" s="195" t="s">
        <v>2872</v>
      </c>
      <c r="G181" s="196"/>
      <c r="H181" s="166" t="s">
        <v>117</v>
      </c>
      <c r="I181" s="167">
        <v>2010</v>
      </c>
      <c r="J181" s="168">
        <v>100000</v>
      </c>
      <c r="K181" s="165"/>
      <c r="L181" s="165"/>
      <c r="M181" s="165"/>
      <c r="N181" s="2"/>
    </row>
    <row r="182" spans="1:14" ht="12.75" customHeight="1" x14ac:dyDescent="0.2">
      <c r="A182" s="166" t="s">
        <v>2885</v>
      </c>
      <c r="B182" s="166" t="s">
        <v>2691</v>
      </c>
      <c r="C182" s="166" t="s">
        <v>34</v>
      </c>
      <c r="D182" s="166" t="s">
        <v>2619</v>
      </c>
      <c r="E182" s="154"/>
      <c r="F182" s="195" t="s">
        <v>2872</v>
      </c>
      <c r="G182" s="196"/>
      <c r="H182" s="166" t="s">
        <v>117</v>
      </c>
      <c r="I182" s="167">
        <v>2010</v>
      </c>
      <c r="J182" s="168">
        <v>100000</v>
      </c>
      <c r="K182" s="165"/>
      <c r="L182" s="165"/>
      <c r="M182" s="165"/>
      <c r="N182" s="2"/>
    </row>
    <row r="183" spans="1:14" ht="12.75" customHeight="1" x14ac:dyDescent="0.2">
      <c r="A183" s="166" t="s">
        <v>2886</v>
      </c>
      <c r="B183" s="166" t="s">
        <v>2887</v>
      </c>
      <c r="C183" s="166" t="s">
        <v>2545</v>
      </c>
      <c r="D183" s="166" t="s">
        <v>2619</v>
      </c>
      <c r="E183" s="154"/>
      <c r="F183" s="195" t="s">
        <v>2872</v>
      </c>
      <c r="G183" s="196"/>
      <c r="H183" s="166" t="s">
        <v>117</v>
      </c>
      <c r="I183" s="167">
        <v>2010</v>
      </c>
      <c r="J183" s="168">
        <v>100000</v>
      </c>
      <c r="K183" s="165"/>
      <c r="L183" s="165"/>
      <c r="M183" s="165"/>
      <c r="N183" s="2"/>
    </row>
    <row r="184" spans="1:14" ht="12.75" customHeight="1" x14ac:dyDescent="0.2">
      <c r="A184" s="166" t="s">
        <v>2888</v>
      </c>
      <c r="B184" s="166" t="s">
        <v>2877</v>
      </c>
      <c r="C184" s="166"/>
      <c r="D184" s="166" t="s">
        <v>2659</v>
      </c>
      <c r="E184" s="154"/>
      <c r="F184" s="195" t="s">
        <v>2889</v>
      </c>
      <c r="G184" s="196"/>
      <c r="H184" s="166" t="s">
        <v>78</v>
      </c>
      <c r="I184" s="167">
        <v>2010</v>
      </c>
      <c r="J184" s="168">
        <v>100000</v>
      </c>
      <c r="K184" s="165"/>
      <c r="L184" s="165"/>
      <c r="M184" s="165"/>
      <c r="N184" s="2"/>
    </row>
    <row r="185" spans="1:14" ht="12.75" customHeight="1" x14ac:dyDescent="0.2">
      <c r="A185" s="166" t="s">
        <v>2888</v>
      </c>
      <c r="B185" s="166" t="s">
        <v>2877</v>
      </c>
      <c r="C185" s="166"/>
      <c r="D185" s="166" t="s">
        <v>2659</v>
      </c>
      <c r="E185" s="154" t="s">
        <v>2537</v>
      </c>
      <c r="F185" s="195" t="s">
        <v>2890</v>
      </c>
      <c r="G185" s="196"/>
      <c r="H185" s="166" t="s">
        <v>78</v>
      </c>
      <c r="I185" s="167">
        <v>2010</v>
      </c>
      <c r="J185" s="168">
        <v>445737</v>
      </c>
      <c r="K185" s="165"/>
      <c r="L185" s="165"/>
      <c r="M185" s="165"/>
      <c r="N185" s="2"/>
    </row>
    <row r="186" spans="1:14" ht="12.75" customHeight="1" x14ac:dyDescent="0.2">
      <c r="A186" s="166" t="s">
        <v>2891</v>
      </c>
      <c r="B186" s="166" t="s">
        <v>2892</v>
      </c>
      <c r="C186" s="166" t="s">
        <v>34</v>
      </c>
      <c r="D186" s="166" t="s">
        <v>2659</v>
      </c>
      <c r="E186" s="154"/>
      <c r="F186" s="195" t="s">
        <v>2889</v>
      </c>
      <c r="G186" s="196"/>
      <c r="H186" s="166" t="s">
        <v>78</v>
      </c>
      <c r="I186" s="167">
        <v>2010</v>
      </c>
      <c r="J186" s="168">
        <v>100000</v>
      </c>
      <c r="K186" s="165"/>
      <c r="L186" s="165"/>
      <c r="M186" s="165"/>
      <c r="N186" s="2"/>
    </row>
    <row r="187" spans="1:14" ht="12.75" customHeight="1" x14ac:dyDescent="0.2">
      <c r="A187" s="166" t="s">
        <v>691</v>
      </c>
      <c r="B187" s="166" t="s">
        <v>2893</v>
      </c>
      <c r="C187" s="166" t="s">
        <v>34</v>
      </c>
      <c r="D187" s="166" t="s">
        <v>2659</v>
      </c>
      <c r="E187" s="154"/>
      <c r="F187" s="195" t="s">
        <v>2889</v>
      </c>
      <c r="G187" s="196"/>
      <c r="H187" s="166" t="s">
        <v>78</v>
      </c>
      <c r="I187" s="167">
        <v>2010</v>
      </c>
      <c r="J187" s="168">
        <v>100000</v>
      </c>
      <c r="K187" s="165"/>
      <c r="L187" s="165"/>
      <c r="M187" s="165"/>
      <c r="N187" s="2"/>
    </row>
    <row r="188" spans="1:14" ht="16.5" customHeight="1" x14ac:dyDescent="0.2">
      <c r="A188" s="166" t="s">
        <v>692</v>
      </c>
      <c r="B188" s="166" t="s">
        <v>2768</v>
      </c>
      <c r="C188" s="166" t="s">
        <v>2545</v>
      </c>
      <c r="D188" s="166" t="s">
        <v>2659</v>
      </c>
      <c r="E188" s="154"/>
      <c r="F188" s="195" t="s">
        <v>2889</v>
      </c>
      <c r="G188" s="196"/>
      <c r="H188" s="166" t="s">
        <v>78</v>
      </c>
      <c r="I188" s="167">
        <v>2010</v>
      </c>
      <c r="J188" s="168">
        <v>669008</v>
      </c>
      <c r="K188" s="165"/>
      <c r="L188" s="165"/>
      <c r="M188" s="165"/>
      <c r="N188" s="2"/>
    </row>
    <row r="189" spans="1:14" ht="12.75" customHeight="1" x14ac:dyDescent="0.2">
      <c r="A189" s="166" t="s">
        <v>2894</v>
      </c>
      <c r="B189" s="166" t="s">
        <v>2895</v>
      </c>
      <c r="C189" s="166"/>
      <c r="D189" s="166" t="s">
        <v>2656</v>
      </c>
      <c r="E189" s="154" t="s">
        <v>14</v>
      </c>
      <c r="F189" s="195" t="s">
        <v>2896</v>
      </c>
      <c r="G189" s="196"/>
      <c r="H189" s="166" t="s">
        <v>78</v>
      </c>
      <c r="I189" s="167">
        <v>2010</v>
      </c>
      <c r="J189" s="168">
        <v>15000</v>
      </c>
      <c r="K189" s="165"/>
      <c r="L189" s="170">
        <f>J189+J500+J502+J503+J777+J830</f>
        <v>6509503</v>
      </c>
      <c r="M189" s="170">
        <f>J777+J830</f>
        <v>1594187</v>
      </c>
      <c r="N189" s="2"/>
    </row>
    <row r="190" spans="1:14" ht="12.75" customHeight="1" x14ac:dyDescent="0.2">
      <c r="A190" s="166" t="s">
        <v>2894</v>
      </c>
      <c r="B190" s="166" t="s">
        <v>2895</v>
      </c>
      <c r="C190" s="166"/>
      <c r="D190" s="166" t="s">
        <v>2659</v>
      </c>
      <c r="E190" s="154"/>
      <c r="F190" s="195" t="s">
        <v>2686</v>
      </c>
      <c r="G190" s="196"/>
      <c r="H190" s="166" t="s">
        <v>78</v>
      </c>
      <c r="I190" s="167">
        <v>2010</v>
      </c>
      <c r="J190" s="168">
        <v>60000</v>
      </c>
      <c r="K190" s="165"/>
      <c r="L190" s="165"/>
      <c r="M190" s="165"/>
      <c r="N190" s="2"/>
    </row>
    <row r="191" spans="1:14" ht="12.75" customHeight="1" x14ac:dyDescent="0.2">
      <c r="A191" s="166" t="s">
        <v>2897</v>
      </c>
      <c r="B191" s="166" t="s">
        <v>2695</v>
      </c>
      <c r="C191" s="166"/>
      <c r="D191" s="166" t="s">
        <v>2659</v>
      </c>
      <c r="E191" s="154" t="s">
        <v>35</v>
      </c>
      <c r="F191" s="195" t="s">
        <v>2340</v>
      </c>
      <c r="G191" s="196"/>
      <c r="H191" s="166" t="s">
        <v>37</v>
      </c>
      <c r="I191" s="167">
        <v>2010</v>
      </c>
      <c r="J191" s="168">
        <v>314295</v>
      </c>
      <c r="K191" s="165"/>
      <c r="L191" s="165"/>
      <c r="M191" s="165"/>
      <c r="N191" s="2"/>
    </row>
    <row r="192" spans="1:14" ht="12.75" customHeight="1" x14ac:dyDescent="0.2">
      <c r="A192" s="166" t="s">
        <v>2897</v>
      </c>
      <c r="B192" s="166" t="s">
        <v>2695</v>
      </c>
      <c r="C192" s="166"/>
      <c r="D192" s="166" t="s">
        <v>2659</v>
      </c>
      <c r="E192" s="154"/>
      <c r="F192" s="195" t="s">
        <v>2660</v>
      </c>
      <c r="G192" s="196"/>
      <c r="H192" s="166" t="s">
        <v>37</v>
      </c>
      <c r="I192" s="167">
        <v>2010</v>
      </c>
      <c r="J192" s="168">
        <v>11928</v>
      </c>
      <c r="K192" s="165"/>
      <c r="L192" s="165"/>
      <c r="M192" s="165"/>
      <c r="N192" s="2"/>
    </row>
    <row r="193" spans="1:14" ht="12.75" customHeight="1" x14ac:dyDescent="0.2">
      <c r="A193" s="166" t="s">
        <v>2898</v>
      </c>
      <c r="B193" s="166" t="s">
        <v>2695</v>
      </c>
      <c r="C193" s="166"/>
      <c r="D193" s="166" t="s">
        <v>2659</v>
      </c>
      <c r="E193" s="154"/>
      <c r="F193" s="195" t="s">
        <v>2672</v>
      </c>
      <c r="G193" s="196"/>
      <c r="H193" s="166" t="s">
        <v>37</v>
      </c>
      <c r="I193" s="167">
        <v>2010</v>
      </c>
      <c r="J193" s="168">
        <v>489549</v>
      </c>
      <c r="K193" s="165"/>
      <c r="L193" s="165"/>
      <c r="M193" s="165"/>
      <c r="N193" s="2"/>
    </row>
    <row r="194" spans="1:14" ht="12.75" customHeight="1" x14ac:dyDescent="0.2">
      <c r="A194" s="166" t="s">
        <v>2899</v>
      </c>
      <c r="B194" s="166" t="s">
        <v>2900</v>
      </c>
      <c r="C194" s="166" t="s">
        <v>2597</v>
      </c>
      <c r="D194" s="166" t="s">
        <v>2901</v>
      </c>
      <c r="E194" s="154"/>
      <c r="F194" s="195" t="s">
        <v>2662</v>
      </c>
      <c r="G194" s="196"/>
      <c r="H194" s="166" t="s">
        <v>37</v>
      </c>
      <c r="I194" s="167">
        <v>2010</v>
      </c>
      <c r="J194" s="168">
        <v>190000</v>
      </c>
      <c r="K194" s="165"/>
      <c r="L194" s="165"/>
      <c r="M194" s="165"/>
      <c r="N194" s="2"/>
    </row>
    <row r="195" spans="1:14" ht="12.75" customHeight="1" x14ac:dyDescent="0.2">
      <c r="A195" s="166" t="s">
        <v>2899</v>
      </c>
      <c r="B195" s="166" t="s">
        <v>2900</v>
      </c>
      <c r="C195" s="166" t="s">
        <v>2597</v>
      </c>
      <c r="D195" s="166" t="s">
        <v>2901</v>
      </c>
      <c r="E195" s="154"/>
      <c r="F195" s="195" t="s">
        <v>2902</v>
      </c>
      <c r="G195" s="196"/>
      <c r="H195" s="166" t="s">
        <v>37</v>
      </c>
      <c r="I195" s="167">
        <v>2010</v>
      </c>
      <c r="J195" s="168">
        <v>131408</v>
      </c>
      <c r="K195" s="165"/>
      <c r="L195" s="165"/>
      <c r="M195" s="165"/>
      <c r="N195" s="2"/>
    </row>
    <row r="196" spans="1:14" ht="12.75" customHeight="1" x14ac:dyDescent="0.2">
      <c r="A196" s="166" t="s">
        <v>2899</v>
      </c>
      <c r="B196" s="166" t="s">
        <v>2900</v>
      </c>
      <c r="C196" s="166" t="s">
        <v>2597</v>
      </c>
      <c r="D196" s="166" t="s">
        <v>2901</v>
      </c>
      <c r="E196" s="154" t="s">
        <v>14</v>
      </c>
      <c r="F196" s="195" t="s">
        <v>2903</v>
      </c>
      <c r="G196" s="196"/>
      <c r="H196" s="166" t="s">
        <v>37</v>
      </c>
      <c r="I196" s="167">
        <v>2010</v>
      </c>
      <c r="J196" s="168">
        <v>124769</v>
      </c>
      <c r="K196" s="165"/>
      <c r="L196" s="165"/>
      <c r="M196" s="165"/>
      <c r="N196" s="2"/>
    </row>
    <row r="197" spans="1:14" ht="12.75" customHeight="1" x14ac:dyDescent="0.2">
      <c r="A197" s="166" t="s">
        <v>2899</v>
      </c>
      <c r="B197" s="166" t="s">
        <v>2900</v>
      </c>
      <c r="C197" s="166" t="s">
        <v>2597</v>
      </c>
      <c r="D197" s="166" t="s">
        <v>2901</v>
      </c>
      <c r="E197" s="154"/>
      <c r="F197" s="195" t="s">
        <v>2686</v>
      </c>
      <c r="G197" s="196"/>
      <c r="H197" s="166" t="s">
        <v>78</v>
      </c>
      <c r="I197" s="167">
        <v>2010</v>
      </c>
      <c r="J197" s="168">
        <v>125000</v>
      </c>
      <c r="K197" s="165"/>
      <c r="L197" s="165"/>
      <c r="M197" s="165"/>
      <c r="N197" s="2"/>
    </row>
    <row r="198" spans="1:14" ht="12.75" customHeight="1" x14ac:dyDescent="0.2">
      <c r="A198" s="166" t="s">
        <v>2899</v>
      </c>
      <c r="B198" s="166" t="s">
        <v>2900</v>
      </c>
      <c r="C198" s="166" t="s">
        <v>2597</v>
      </c>
      <c r="D198" s="166" t="s">
        <v>2901</v>
      </c>
      <c r="E198" s="154" t="s">
        <v>14</v>
      </c>
      <c r="F198" s="195" t="s">
        <v>2904</v>
      </c>
      <c r="G198" s="196"/>
      <c r="H198" s="166" t="s">
        <v>117</v>
      </c>
      <c r="I198" s="167">
        <v>2010</v>
      </c>
      <c r="J198" s="169">
        <v>10260000</v>
      </c>
      <c r="K198" s="165"/>
      <c r="L198" s="170">
        <f>J198+J1340</f>
        <v>10659996</v>
      </c>
      <c r="M198" s="170">
        <f>J1340</f>
        <v>399996</v>
      </c>
      <c r="N198" s="2"/>
    </row>
    <row r="199" spans="1:14" ht="12.75" customHeight="1" x14ac:dyDescent="0.2">
      <c r="A199" s="166" t="s">
        <v>2905</v>
      </c>
      <c r="B199" s="166" t="s">
        <v>2906</v>
      </c>
      <c r="C199" s="166"/>
      <c r="D199" s="166" t="s">
        <v>2901</v>
      </c>
      <c r="E199" s="154"/>
      <c r="F199" s="195" t="s">
        <v>2907</v>
      </c>
      <c r="G199" s="196"/>
      <c r="H199" s="166" t="s">
        <v>276</v>
      </c>
      <c r="I199" s="167">
        <v>2010</v>
      </c>
      <c r="J199" s="168">
        <v>150000</v>
      </c>
      <c r="K199" s="165"/>
      <c r="L199" s="165"/>
      <c r="M199" s="165"/>
      <c r="N199" s="2"/>
    </row>
    <row r="200" spans="1:14" ht="12.75" customHeight="1" x14ac:dyDescent="0.2">
      <c r="A200" s="166" t="s">
        <v>2908</v>
      </c>
      <c r="B200" s="166" t="s">
        <v>2909</v>
      </c>
      <c r="C200" s="166"/>
      <c r="D200" s="166" t="s">
        <v>2910</v>
      </c>
      <c r="E200" s="154"/>
      <c r="F200" s="195" t="s">
        <v>2911</v>
      </c>
      <c r="G200" s="196"/>
      <c r="H200" s="166" t="s">
        <v>117</v>
      </c>
      <c r="I200" s="167">
        <v>2010</v>
      </c>
      <c r="J200" s="168">
        <v>26993</v>
      </c>
      <c r="K200" s="165"/>
      <c r="L200" s="165"/>
      <c r="M200" s="165"/>
      <c r="N200" s="2"/>
    </row>
    <row r="201" spans="1:14" ht="12.75" customHeight="1" x14ac:dyDescent="0.2">
      <c r="A201" s="166" t="s">
        <v>2912</v>
      </c>
      <c r="B201" s="166" t="s">
        <v>2913</v>
      </c>
      <c r="C201" s="166"/>
      <c r="D201" s="166" t="s">
        <v>2910</v>
      </c>
      <c r="E201" s="154"/>
      <c r="F201" s="195" t="s">
        <v>2911</v>
      </c>
      <c r="G201" s="196"/>
      <c r="H201" s="166" t="s">
        <v>117</v>
      </c>
      <c r="I201" s="167">
        <v>2010</v>
      </c>
      <c r="J201" s="168">
        <v>18282</v>
      </c>
      <c r="K201" s="165"/>
      <c r="L201" s="165"/>
      <c r="M201" s="165"/>
      <c r="N201" s="2"/>
    </row>
    <row r="202" spans="1:14" ht="12.75" customHeight="1" x14ac:dyDescent="0.2">
      <c r="A202" s="166" t="s">
        <v>2912</v>
      </c>
      <c r="B202" s="166" t="s">
        <v>2785</v>
      </c>
      <c r="C202" s="166"/>
      <c r="D202" s="166" t="s">
        <v>2901</v>
      </c>
      <c r="E202" s="154" t="s">
        <v>2537</v>
      </c>
      <c r="F202" s="195" t="s">
        <v>2549</v>
      </c>
      <c r="G202" s="196"/>
      <c r="H202" s="166" t="s">
        <v>78</v>
      </c>
      <c r="I202" s="167">
        <v>2010</v>
      </c>
      <c r="J202" s="168">
        <v>111500</v>
      </c>
      <c r="K202" s="165"/>
      <c r="L202" s="165"/>
      <c r="M202" s="165"/>
      <c r="N202" s="2"/>
    </row>
    <row r="203" spans="1:14" ht="12.75" customHeight="1" x14ac:dyDescent="0.2">
      <c r="A203" s="166" t="s">
        <v>2914</v>
      </c>
      <c r="B203" s="166" t="s">
        <v>2900</v>
      </c>
      <c r="C203" s="166" t="s">
        <v>2597</v>
      </c>
      <c r="D203" s="166" t="s">
        <v>2901</v>
      </c>
      <c r="E203" s="154"/>
      <c r="F203" s="195" t="s">
        <v>2915</v>
      </c>
      <c r="G203" s="196"/>
      <c r="H203" s="166" t="s">
        <v>37</v>
      </c>
      <c r="I203" s="167">
        <v>2010</v>
      </c>
      <c r="J203" s="169">
        <v>5000000</v>
      </c>
      <c r="K203" s="165"/>
      <c r="L203" s="165"/>
      <c r="M203" s="165"/>
      <c r="N203" s="2"/>
    </row>
    <row r="204" spans="1:14" ht="12.75" customHeight="1" x14ac:dyDescent="0.2">
      <c r="A204" s="166" t="s">
        <v>2914</v>
      </c>
      <c r="B204" s="166" t="s">
        <v>2900</v>
      </c>
      <c r="C204" s="166" t="s">
        <v>2597</v>
      </c>
      <c r="D204" s="166" t="s">
        <v>2901</v>
      </c>
      <c r="E204" s="154" t="s">
        <v>2537</v>
      </c>
      <c r="F204" s="195" t="s">
        <v>2916</v>
      </c>
      <c r="G204" s="196"/>
      <c r="H204" s="166" t="s">
        <v>259</v>
      </c>
      <c r="I204" s="167">
        <v>2010</v>
      </c>
      <c r="J204" s="168">
        <v>300000</v>
      </c>
      <c r="K204" s="165"/>
      <c r="L204" s="165"/>
      <c r="M204" s="165"/>
      <c r="N204" s="2"/>
    </row>
    <row r="205" spans="1:14" ht="12.75" customHeight="1" x14ac:dyDescent="0.2">
      <c r="A205" s="166" t="s">
        <v>2914</v>
      </c>
      <c r="B205" s="166" t="s">
        <v>2900</v>
      </c>
      <c r="C205" s="166" t="s">
        <v>2597</v>
      </c>
      <c r="D205" s="166" t="s">
        <v>2901</v>
      </c>
      <c r="E205" s="154"/>
      <c r="F205" s="195" t="s">
        <v>463</v>
      </c>
      <c r="G205" s="196"/>
      <c r="H205" s="166" t="s">
        <v>78</v>
      </c>
      <c r="I205" s="167">
        <v>2010</v>
      </c>
      <c r="J205" s="168">
        <v>500000</v>
      </c>
      <c r="K205" s="165"/>
      <c r="L205" s="165"/>
      <c r="M205" s="165"/>
      <c r="N205" s="2"/>
    </row>
    <row r="206" spans="1:14" ht="12.75" customHeight="1" x14ac:dyDescent="0.2">
      <c r="A206" s="166" t="s">
        <v>2914</v>
      </c>
      <c r="B206" s="166" t="s">
        <v>2900</v>
      </c>
      <c r="C206" s="166" t="s">
        <v>2597</v>
      </c>
      <c r="D206" s="166" t="s">
        <v>2659</v>
      </c>
      <c r="E206" s="154" t="s">
        <v>35</v>
      </c>
      <c r="F206" s="195" t="s">
        <v>2696</v>
      </c>
      <c r="G206" s="196"/>
      <c r="H206" s="166" t="s">
        <v>37</v>
      </c>
      <c r="I206" s="167">
        <v>2010</v>
      </c>
      <c r="J206" s="169">
        <v>1498810</v>
      </c>
      <c r="K206" s="165"/>
      <c r="L206" s="165"/>
      <c r="M206" s="165"/>
      <c r="N206" s="2"/>
    </row>
    <row r="207" spans="1:14" ht="12.75" customHeight="1" x14ac:dyDescent="0.2">
      <c r="A207" s="166" t="s">
        <v>2914</v>
      </c>
      <c r="B207" s="166" t="s">
        <v>2900</v>
      </c>
      <c r="C207" s="166" t="s">
        <v>2597</v>
      </c>
      <c r="D207" s="166" t="s">
        <v>2901</v>
      </c>
      <c r="E207" s="154"/>
      <c r="F207" s="195" t="s">
        <v>2889</v>
      </c>
      <c r="G207" s="196"/>
      <c r="H207" s="166" t="s">
        <v>78</v>
      </c>
      <c r="I207" s="167">
        <v>2010</v>
      </c>
      <c r="J207" s="168">
        <v>600000</v>
      </c>
      <c r="K207" s="165"/>
      <c r="L207" s="165"/>
      <c r="M207" s="165"/>
      <c r="N207" s="2"/>
    </row>
    <row r="208" spans="1:14" ht="12.75" customHeight="1" x14ac:dyDescent="0.2">
      <c r="A208" s="166" t="s">
        <v>2914</v>
      </c>
      <c r="B208" s="166" t="s">
        <v>2900</v>
      </c>
      <c r="C208" s="166" t="s">
        <v>2597</v>
      </c>
      <c r="D208" s="166" t="s">
        <v>2901</v>
      </c>
      <c r="E208" s="154"/>
      <c r="F208" s="195" t="s">
        <v>2662</v>
      </c>
      <c r="G208" s="196"/>
      <c r="H208" s="166" t="s">
        <v>37</v>
      </c>
      <c r="I208" s="167">
        <v>2010</v>
      </c>
      <c r="J208" s="169">
        <v>6000000</v>
      </c>
      <c r="K208" s="165"/>
      <c r="L208" s="165"/>
      <c r="M208" s="165"/>
      <c r="N208" s="2"/>
    </row>
    <row r="209" spans="1:14" ht="12.75" customHeight="1" x14ac:dyDescent="0.2">
      <c r="A209" s="166" t="s">
        <v>2914</v>
      </c>
      <c r="B209" s="166" t="s">
        <v>2900</v>
      </c>
      <c r="C209" s="166" t="s">
        <v>2597</v>
      </c>
      <c r="D209" s="166" t="s">
        <v>2901</v>
      </c>
      <c r="E209" s="154"/>
      <c r="F209" s="195" t="s">
        <v>2662</v>
      </c>
      <c r="G209" s="196"/>
      <c r="H209" s="166" t="s">
        <v>37</v>
      </c>
      <c r="I209" s="167">
        <v>2010</v>
      </c>
      <c r="J209" s="169">
        <v>5460965</v>
      </c>
      <c r="K209" s="165"/>
      <c r="L209" s="165"/>
      <c r="M209" s="165"/>
      <c r="N209" s="2"/>
    </row>
    <row r="210" spans="1:14" ht="12.75" customHeight="1" x14ac:dyDescent="0.2">
      <c r="A210" s="166" t="s">
        <v>2914</v>
      </c>
      <c r="B210" s="166" t="s">
        <v>2900</v>
      </c>
      <c r="C210" s="166" t="s">
        <v>2597</v>
      </c>
      <c r="D210" s="166" t="s">
        <v>2901</v>
      </c>
      <c r="E210" s="154"/>
      <c r="F210" s="195" t="s">
        <v>2917</v>
      </c>
      <c r="G210" s="196"/>
      <c r="H210" s="166" t="s">
        <v>78</v>
      </c>
      <c r="I210" s="167">
        <v>2010</v>
      </c>
      <c r="J210" s="168">
        <v>314991</v>
      </c>
      <c r="K210" s="165"/>
      <c r="L210" s="165"/>
      <c r="M210" s="165"/>
      <c r="N210" s="2"/>
    </row>
    <row r="211" spans="1:14" ht="12.75" customHeight="1" x14ac:dyDescent="0.2">
      <c r="A211" s="166" t="s">
        <v>2914</v>
      </c>
      <c r="B211" s="166" t="s">
        <v>2900</v>
      </c>
      <c r="C211" s="166" t="s">
        <v>2597</v>
      </c>
      <c r="D211" s="166" t="s">
        <v>2901</v>
      </c>
      <c r="E211" s="154" t="s">
        <v>35</v>
      </c>
      <c r="F211" s="195" t="s">
        <v>2918</v>
      </c>
      <c r="G211" s="196"/>
      <c r="H211" s="166" t="s">
        <v>16</v>
      </c>
      <c r="I211" s="167">
        <v>2010</v>
      </c>
      <c r="J211" s="168">
        <v>381000</v>
      </c>
      <c r="K211" s="165"/>
      <c r="L211" s="170">
        <f>J211+J379+J406+J633+J634+J805</f>
        <v>13670623</v>
      </c>
      <c r="M211" s="170">
        <f>J406</f>
        <v>720000</v>
      </c>
      <c r="N211" s="2"/>
    </row>
    <row r="212" spans="1:14" ht="12.75" customHeight="1" x14ac:dyDescent="0.2">
      <c r="A212" s="166" t="s">
        <v>2914</v>
      </c>
      <c r="B212" s="166" t="s">
        <v>2900</v>
      </c>
      <c r="C212" s="166" t="s">
        <v>2597</v>
      </c>
      <c r="D212" s="166" t="s">
        <v>2901</v>
      </c>
      <c r="E212" s="154" t="s">
        <v>35</v>
      </c>
      <c r="F212" s="195" t="s">
        <v>1075</v>
      </c>
      <c r="G212" s="196"/>
      <c r="H212" s="166" t="s">
        <v>16</v>
      </c>
      <c r="I212" s="167">
        <v>2010</v>
      </c>
      <c r="J212" s="168">
        <v>128700</v>
      </c>
      <c r="K212" s="165"/>
      <c r="L212" s="170">
        <f>J212+J309+J401+J416+J703+J1358</f>
        <v>5345951</v>
      </c>
      <c r="M212" s="170">
        <f>J401+J1358</f>
        <v>351853</v>
      </c>
      <c r="N212" s="2"/>
    </row>
    <row r="213" spans="1:14" ht="12.75" customHeight="1" x14ac:dyDescent="0.2">
      <c r="A213" s="166" t="s">
        <v>2914</v>
      </c>
      <c r="B213" s="166" t="s">
        <v>2900</v>
      </c>
      <c r="C213" s="166" t="s">
        <v>2597</v>
      </c>
      <c r="D213" s="166" t="s">
        <v>2901</v>
      </c>
      <c r="E213" s="154" t="s">
        <v>2537</v>
      </c>
      <c r="F213" s="195" t="s">
        <v>2752</v>
      </c>
      <c r="G213" s="196"/>
      <c r="H213" s="166" t="s">
        <v>78</v>
      </c>
      <c r="I213" s="167">
        <v>2010</v>
      </c>
      <c r="J213" s="168">
        <v>950879</v>
      </c>
      <c r="K213" s="165"/>
      <c r="L213" s="165"/>
      <c r="M213" s="165"/>
      <c r="N213" s="2"/>
    </row>
    <row r="214" spans="1:14" ht="12.75" customHeight="1" x14ac:dyDescent="0.2">
      <c r="A214" s="166" t="s">
        <v>2914</v>
      </c>
      <c r="B214" s="166" t="s">
        <v>2900</v>
      </c>
      <c r="C214" s="166" t="s">
        <v>2597</v>
      </c>
      <c r="D214" s="166" t="s">
        <v>2901</v>
      </c>
      <c r="E214" s="154" t="s">
        <v>2537</v>
      </c>
      <c r="F214" s="195" t="s">
        <v>2919</v>
      </c>
      <c r="G214" s="196"/>
      <c r="H214" s="166" t="s">
        <v>78</v>
      </c>
      <c r="I214" s="167">
        <v>2010</v>
      </c>
      <c r="J214" s="168">
        <v>380000</v>
      </c>
      <c r="K214" s="165"/>
      <c r="L214" s="165"/>
      <c r="M214" s="165"/>
      <c r="N214" s="2"/>
    </row>
    <row r="215" spans="1:14" ht="12.75" customHeight="1" x14ac:dyDescent="0.2">
      <c r="A215" s="166" t="s">
        <v>2914</v>
      </c>
      <c r="B215" s="166" t="s">
        <v>2900</v>
      </c>
      <c r="C215" s="166" t="s">
        <v>2597</v>
      </c>
      <c r="D215" s="166" t="s">
        <v>2901</v>
      </c>
      <c r="E215" s="154" t="s">
        <v>35</v>
      </c>
      <c r="F215" s="195" t="s">
        <v>2920</v>
      </c>
      <c r="G215" s="196"/>
      <c r="H215" s="166" t="s">
        <v>37</v>
      </c>
      <c r="I215" s="167">
        <v>2010</v>
      </c>
      <c r="J215" s="168">
        <v>215342</v>
      </c>
      <c r="K215" s="165"/>
      <c r="L215" s="165"/>
      <c r="M215" s="165"/>
      <c r="N215" s="2"/>
    </row>
    <row r="216" spans="1:14" ht="12.75" customHeight="1" x14ac:dyDescent="0.2">
      <c r="A216" s="166" t="s">
        <v>2914</v>
      </c>
      <c r="B216" s="166" t="s">
        <v>2900</v>
      </c>
      <c r="C216" s="166" t="s">
        <v>2597</v>
      </c>
      <c r="D216" s="166" t="s">
        <v>2901</v>
      </c>
      <c r="E216" s="154" t="s">
        <v>2537</v>
      </c>
      <c r="F216" s="195" t="s">
        <v>2574</v>
      </c>
      <c r="G216" s="196"/>
      <c r="H216" s="166" t="s">
        <v>37</v>
      </c>
      <c r="I216" s="167">
        <v>2010</v>
      </c>
      <c r="J216" s="168">
        <v>999698</v>
      </c>
      <c r="K216" s="165"/>
      <c r="L216" s="165"/>
      <c r="M216" s="165"/>
      <c r="N216" s="2"/>
    </row>
    <row r="217" spans="1:14" ht="12.75" customHeight="1" x14ac:dyDescent="0.2">
      <c r="A217" s="166" t="s">
        <v>2914</v>
      </c>
      <c r="B217" s="166" t="s">
        <v>2900</v>
      </c>
      <c r="C217" s="166" t="s">
        <v>2597</v>
      </c>
      <c r="D217" s="166" t="s">
        <v>2901</v>
      </c>
      <c r="E217" s="154" t="s">
        <v>14</v>
      </c>
      <c r="F217" s="195" t="s">
        <v>2921</v>
      </c>
      <c r="G217" s="196"/>
      <c r="H217" s="166" t="s">
        <v>16</v>
      </c>
      <c r="I217" s="167">
        <v>2010</v>
      </c>
      <c r="J217" s="168">
        <v>30000</v>
      </c>
      <c r="K217" s="165"/>
      <c r="L217" s="170">
        <f>J217+J1377+J1488+J1507</f>
        <v>4455488</v>
      </c>
      <c r="M217" s="170">
        <f>J1377</f>
        <v>440007</v>
      </c>
      <c r="N217" s="2"/>
    </row>
    <row r="218" spans="1:14" ht="12.75" customHeight="1" x14ac:dyDescent="0.2">
      <c r="A218" s="166" t="s">
        <v>2914</v>
      </c>
      <c r="B218" s="166" t="s">
        <v>2900</v>
      </c>
      <c r="C218" s="166" t="s">
        <v>2597</v>
      </c>
      <c r="D218" s="166" t="s">
        <v>2901</v>
      </c>
      <c r="E218" s="154"/>
      <c r="F218" s="195" t="s">
        <v>2922</v>
      </c>
      <c r="G218" s="196"/>
      <c r="H218" s="166" t="s">
        <v>117</v>
      </c>
      <c r="I218" s="167">
        <v>2010</v>
      </c>
      <c r="J218" s="169">
        <v>1600000</v>
      </c>
      <c r="K218" s="165"/>
      <c r="L218" s="165"/>
      <c r="M218" s="165"/>
      <c r="N218" s="2"/>
    </row>
    <row r="219" spans="1:14" ht="12.75" customHeight="1" x14ac:dyDescent="0.2">
      <c r="A219" s="166" t="s">
        <v>2914</v>
      </c>
      <c r="B219" s="166" t="s">
        <v>2900</v>
      </c>
      <c r="C219" s="166" t="s">
        <v>2597</v>
      </c>
      <c r="D219" s="166" t="s">
        <v>2901</v>
      </c>
      <c r="E219" s="154" t="s">
        <v>166</v>
      </c>
      <c r="F219" s="195" t="s">
        <v>2923</v>
      </c>
      <c r="G219" s="196"/>
      <c r="H219" s="166" t="s">
        <v>37</v>
      </c>
      <c r="I219" s="167">
        <v>2010</v>
      </c>
      <c r="J219" s="168">
        <v>75000</v>
      </c>
      <c r="K219" s="165"/>
      <c r="L219" s="170">
        <f>J219+J1061+J1062+J1063+J1064+J1065+J1067+J1066+J1305+J1731</f>
        <v>3355596</v>
      </c>
      <c r="M219" s="170">
        <f>J1305</f>
        <v>101000</v>
      </c>
      <c r="N219" s="2"/>
    </row>
    <row r="220" spans="1:14" ht="12.75" customHeight="1" x14ac:dyDescent="0.2">
      <c r="A220" s="166" t="s">
        <v>2914</v>
      </c>
      <c r="B220" s="166" t="s">
        <v>2900</v>
      </c>
      <c r="C220" s="166" t="s">
        <v>2597</v>
      </c>
      <c r="D220" s="166" t="s">
        <v>2901</v>
      </c>
      <c r="E220" s="154" t="s">
        <v>14</v>
      </c>
      <c r="F220" s="195" t="s">
        <v>2903</v>
      </c>
      <c r="G220" s="196"/>
      <c r="H220" s="166" t="s">
        <v>37</v>
      </c>
      <c r="I220" s="167">
        <v>2010</v>
      </c>
      <c r="J220" s="168">
        <v>375000</v>
      </c>
      <c r="K220" s="165"/>
      <c r="L220" s="165"/>
      <c r="M220" s="165"/>
      <c r="N220" s="2"/>
    </row>
    <row r="221" spans="1:14" ht="12.75" customHeight="1" x14ac:dyDescent="0.2">
      <c r="A221" s="166" t="s">
        <v>2914</v>
      </c>
      <c r="B221" s="166" t="s">
        <v>2900</v>
      </c>
      <c r="C221" s="166" t="s">
        <v>2597</v>
      </c>
      <c r="D221" s="166" t="s">
        <v>2901</v>
      </c>
      <c r="E221" s="154"/>
      <c r="F221" s="195" t="s">
        <v>1522</v>
      </c>
      <c r="G221" s="196"/>
      <c r="H221" s="166" t="s">
        <v>78</v>
      </c>
      <c r="I221" s="167">
        <v>2010</v>
      </c>
      <c r="J221" s="168">
        <v>188907</v>
      </c>
      <c r="K221" s="165"/>
      <c r="L221" s="165"/>
      <c r="M221" s="165"/>
      <c r="N221" s="2"/>
    </row>
    <row r="222" spans="1:14" ht="12.75" customHeight="1" x14ac:dyDescent="0.2">
      <c r="A222" s="166" t="s">
        <v>2914</v>
      </c>
      <c r="B222" s="166" t="s">
        <v>2900</v>
      </c>
      <c r="C222" s="166" t="s">
        <v>2597</v>
      </c>
      <c r="D222" s="166" t="s">
        <v>2901</v>
      </c>
      <c r="E222" s="154"/>
      <c r="F222" s="195" t="s">
        <v>2924</v>
      </c>
      <c r="G222" s="196"/>
      <c r="H222" s="166" t="s">
        <v>37</v>
      </c>
      <c r="I222" s="167">
        <v>2010</v>
      </c>
      <c r="J222" s="169">
        <v>2506936</v>
      </c>
      <c r="K222" s="165"/>
      <c r="L222" s="165"/>
      <c r="M222" s="165"/>
      <c r="N222" s="2"/>
    </row>
    <row r="223" spans="1:14" ht="12.75" customHeight="1" x14ac:dyDescent="0.2">
      <c r="A223" s="166" t="s">
        <v>2914</v>
      </c>
      <c r="B223" s="166" t="s">
        <v>2900</v>
      </c>
      <c r="C223" s="166" t="s">
        <v>2597</v>
      </c>
      <c r="D223" s="166" t="s">
        <v>2901</v>
      </c>
      <c r="E223" s="154"/>
      <c r="F223" s="195" t="s">
        <v>2925</v>
      </c>
      <c r="G223" s="196"/>
      <c r="H223" s="166" t="s">
        <v>16</v>
      </c>
      <c r="I223" s="167">
        <v>2010</v>
      </c>
      <c r="J223" s="168">
        <v>220000</v>
      </c>
      <c r="K223" s="165"/>
      <c r="L223" s="170">
        <f>J223+J1129+J1378+J1130+J1418+J1491</f>
        <v>8779000</v>
      </c>
      <c r="M223" s="170">
        <f>J1378+J1418</f>
        <v>722210</v>
      </c>
      <c r="N223" s="2"/>
    </row>
    <row r="224" spans="1:14" ht="12.75" customHeight="1" x14ac:dyDescent="0.2">
      <c r="A224" s="166" t="s">
        <v>2914</v>
      </c>
      <c r="B224" s="166" t="s">
        <v>2900</v>
      </c>
      <c r="C224" s="166" t="s">
        <v>2597</v>
      </c>
      <c r="D224" s="166" t="s">
        <v>2901</v>
      </c>
      <c r="E224" s="154"/>
      <c r="F224" s="195" t="s">
        <v>2926</v>
      </c>
      <c r="G224" s="196"/>
      <c r="H224" s="166" t="s">
        <v>37</v>
      </c>
      <c r="I224" s="167">
        <v>2010</v>
      </c>
      <c r="J224" s="168">
        <v>150002</v>
      </c>
      <c r="K224" s="165"/>
      <c r="L224" s="165"/>
      <c r="M224" s="165"/>
      <c r="N224" s="2"/>
    </row>
    <row r="225" spans="1:14" ht="12.75" customHeight="1" x14ac:dyDescent="0.2">
      <c r="A225" s="166" t="s">
        <v>2914</v>
      </c>
      <c r="B225" s="166" t="s">
        <v>2900</v>
      </c>
      <c r="C225" s="166" t="s">
        <v>2597</v>
      </c>
      <c r="D225" s="166" t="s">
        <v>2901</v>
      </c>
      <c r="E225" s="154" t="s">
        <v>166</v>
      </c>
      <c r="F225" s="195" t="s">
        <v>2927</v>
      </c>
      <c r="G225" s="196"/>
      <c r="H225" s="166" t="s">
        <v>37</v>
      </c>
      <c r="I225" s="167">
        <v>2010</v>
      </c>
      <c r="J225" s="168">
        <v>80000</v>
      </c>
      <c r="K225" s="165"/>
      <c r="L225" s="165"/>
      <c r="M225" s="165"/>
      <c r="N225" s="2"/>
    </row>
    <row r="226" spans="1:14" ht="12.75" customHeight="1" x14ac:dyDescent="0.2">
      <c r="A226" s="166" t="s">
        <v>2914</v>
      </c>
      <c r="B226" s="166" t="s">
        <v>2900</v>
      </c>
      <c r="C226" s="166" t="s">
        <v>2597</v>
      </c>
      <c r="D226" s="166" t="s">
        <v>2901</v>
      </c>
      <c r="E226" s="154"/>
      <c r="F226" s="195" t="s">
        <v>2928</v>
      </c>
      <c r="G226" s="196"/>
      <c r="H226" s="166" t="s">
        <v>37</v>
      </c>
      <c r="I226" s="167">
        <v>2010</v>
      </c>
      <c r="J226" s="168">
        <v>200000</v>
      </c>
      <c r="K226" s="165"/>
      <c r="L226" s="165"/>
      <c r="M226" s="165"/>
      <c r="N226" s="2"/>
    </row>
    <row r="227" spans="1:14" ht="12.75" customHeight="1" x14ac:dyDescent="0.2">
      <c r="A227" s="166" t="s">
        <v>2914</v>
      </c>
      <c r="B227" s="166" t="s">
        <v>2900</v>
      </c>
      <c r="C227" s="166" t="s">
        <v>2597</v>
      </c>
      <c r="D227" s="166" t="s">
        <v>2901</v>
      </c>
      <c r="E227" s="154"/>
      <c r="F227" s="195" t="s">
        <v>2929</v>
      </c>
      <c r="G227" s="196"/>
      <c r="H227" s="166" t="s">
        <v>37</v>
      </c>
      <c r="I227" s="167">
        <v>2010</v>
      </c>
      <c r="J227" s="169">
        <v>1330000</v>
      </c>
      <c r="K227" s="165"/>
      <c r="L227" s="165"/>
      <c r="M227" s="165"/>
      <c r="N227" s="2"/>
    </row>
    <row r="228" spans="1:14" ht="12.75" customHeight="1" x14ac:dyDescent="0.2">
      <c r="A228" s="166" t="s">
        <v>2914</v>
      </c>
      <c r="B228" s="166" t="s">
        <v>2900</v>
      </c>
      <c r="C228" s="166" t="s">
        <v>2597</v>
      </c>
      <c r="D228" s="166" t="s">
        <v>2901</v>
      </c>
      <c r="E228" s="154"/>
      <c r="F228" s="195" t="s">
        <v>2930</v>
      </c>
      <c r="G228" s="196"/>
      <c r="H228" s="166" t="s">
        <v>16</v>
      </c>
      <c r="I228" s="167">
        <v>2010</v>
      </c>
      <c r="J228" s="168">
        <v>100000</v>
      </c>
      <c r="K228" s="165"/>
      <c r="L228" s="165"/>
      <c r="M228" s="165"/>
      <c r="N228" s="2"/>
    </row>
    <row r="229" spans="1:14" ht="12.75" customHeight="1" x14ac:dyDescent="0.2">
      <c r="A229" s="166" t="s">
        <v>2914</v>
      </c>
      <c r="B229" s="166" t="s">
        <v>2900</v>
      </c>
      <c r="C229" s="166" t="s">
        <v>2597</v>
      </c>
      <c r="D229" s="166" t="s">
        <v>2901</v>
      </c>
      <c r="E229" s="154"/>
      <c r="F229" s="195" t="s">
        <v>2724</v>
      </c>
      <c r="G229" s="196"/>
      <c r="H229" s="166" t="s">
        <v>37</v>
      </c>
      <c r="I229" s="167">
        <v>2010</v>
      </c>
      <c r="J229" s="168">
        <v>450000</v>
      </c>
      <c r="K229" s="165"/>
      <c r="L229" s="165"/>
      <c r="M229" s="165"/>
      <c r="N229" s="2"/>
    </row>
    <row r="230" spans="1:14" ht="12.75" customHeight="1" x14ac:dyDescent="0.2">
      <c r="A230" s="166" t="s">
        <v>2914</v>
      </c>
      <c r="B230" s="166" t="s">
        <v>2900</v>
      </c>
      <c r="C230" s="166" t="s">
        <v>2597</v>
      </c>
      <c r="D230" s="166" t="s">
        <v>2901</v>
      </c>
      <c r="E230" s="154"/>
      <c r="F230" s="195" t="s">
        <v>2931</v>
      </c>
      <c r="G230" s="196"/>
      <c r="H230" s="166" t="s">
        <v>37</v>
      </c>
      <c r="I230" s="167">
        <v>2010</v>
      </c>
      <c r="J230" s="168">
        <v>600000</v>
      </c>
      <c r="K230" s="165"/>
      <c r="L230" s="165"/>
      <c r="M230" s="165"/>
      <c r="N230" s="2"/>
    </row>
    <row r="231" spans="1:14" ht="12.75" customHeight="1" x14ac:dyDescent="0.2">
      <c r="A231" s="166" t="s">
        <v>2914</v>
      </c>
      <c r="B231" s="166" t="s">
        <v>2900</v>
      </c>
      <c r="C231" s="166" t="s">
        <v>2597</v>
      </c>
      <c r="D231" s="166" t="s">
        <v>2901</v>
      </c>
      <c r="E231" s="154"/>
      <c r="F231" s="195" t="s">
        <v>2932</v>
      </c>
      <c r="G231" s="196"/>
      <c r="H231" s="166" t="s">
        <v>37</v>
      </c>
      <c r="I231" s="167">
        <v>2010</v>
      </c>
      <c r="J231" s="169">
        <v>2368667</v>
      </c>
      <c r="K231" s="165"/>
      <c r="L231" s="165"/>
      <c r="M231" s="165"/>
      <c r="N231" s="2"/>
    </row>
    <row r="232" spans="1:14" ht="12.75" customHeight="1" x14ac:dyDescent="0.2">
      <c r="A232" s="166" t="s">
        <v>2933</v>
      </c>
      <c r="B232" s="166" t="s">
        <v>2934</v>
      </c>
      <c r="C232" s="166"/>
      <c r="D232" s="166" t="s">
        <v>2633</v>
      </c>
      <c r="E232" s="154" t="s">
        <v>2537</v>
      </c>
      <c r="F232" s="195" t="s">
        <v>2540</v>
      </c>
      <c r="G232" s="196"/>
      <c r="H232" s="166" t="s">
        <v>78</v>
      </c>
      <c r="I232" s="167">
        <v>2010</v>
      </c>
      <c r="J232" s="168">
        <v>150000</v>
      </c>
      <c r="K232" s="165"/>
      <c r="L232" s="165"/>
      <c r="M232" s="165"/>
      <c r="N232" s="2"/>
    </row>
    <row r="233" spans="1:14" ht="12.75" customHeight="1" x14ac:dyDescent="0.2">
      <c r="A233" s="166" t="s">
        <v>2935</v>
      </c>
      <c r="B233" s="166" t="s">
        <v>2936</v>
      </c>
      <c r="C233" s="166" t="s">
        <v>34</v>
      </c>
      <c r="D233" s="166" t="s">
        <v>2659</v>
      </c>
      <c r="E233" s="154" t="s">
        <v>14</v>
      </c>
      <c r="F233" s="195" t="s">
        <v>2937</v>
      </c>
      <c r="G233" s="196"/>
      <c r="H233" s="166" t="s">
        <v>16</v>
      </c>
      <c r="I233" s="167">
        <v>2010</v>
      </c>
      <c r="J233" s="168">
        <v>270000</v>
      </c>
      <c r="K233" s="165"/>
      <c r="L233" s="170">
        <f>J233+J394+J1375</f>
        <v>10721771</v>
      </c>
      <c r="M233" s="170">
        <f>J1375</f>
        <v>745000</v>
      </c>
      <c r="N233" s="2"/>
    </row>
    <row r="234" spans="1:14" ht="12.75" customHeight="1" x14ac:dyDescent="0.2">
      <c r="A234" s="166" t="s">
        <v>2938</v>
      </c>
      <c r="B234" s="166" t="s">
        <v>2939</v>
      </c>
      <c r="C234" s="166" t="s">
        <v>34</v>
      </c>
      <c r="D234" s="166" t="s">
        <v>2633</v>
      </c>
      <c r="E234" s="154" t="s">
        <v>2537</v>
      </c>
      <c r="F234" s="195" t="s">
        <v>2708</v>
      </c>
      <c r="G234" s="196"/>
      <c r="H234" s="166" t="s">
        <v>78</v>
      </c>
      <c r="I234" s="167">
        <v>2010</v>
      </c>
      <c r="J234" s="168">
        <v>2000</v>
      </c>
      <c r="K234" s="165"/>
      <c r="L234" s="165"/>
      <c r="M234" s="165"/>
      <c r="N234" s="2"/>
    </row>
    <row r="235" spans="1:14" ht="12.75" customHeight="1" x14ac:dyDescent="0.2">
      <c r="A235" s="166" t="s">
        <v>2940</v>
      </c>
      <c r="B235" s="166" t="s">
        <v>2941</v>
      </c>
      <c r="C235" s="166"/>
      <c r="D235" s="166" t="s">
        <v>2633</v>
      </c>
      <c r="E235" s="154"/>
      <c r="F235" s="195" t="s">
        <v>2686</v>
      </c>
      <c r="G235" s="196"/>
      <c r="H235" s="166" t="s">
        <v>78</v>
      </c>
      <c r="I235" s="167">
        <v>2010</v>
      </c>
      <c r="J235" s="168">
        <v>175000</v>
      </c>
      <c r="K235" s="165"/>
      <c r="L235" s="165"/>
      <c r="M235" s="165"/>
      <c r="N235" s="2"/>
    </row>
    <row r="236" spans="1:14" ht="12.75" customHeight="1" x14ac:dyDescent="0.2">
      <c r="A236" s="166" t="s">
        <v>2942</v>
      </c>
      <c r="B236" s="166" t="s">
        <v>2943</v>
      </c>
      <c r="C236" s="166"/>
      <c r="D236" s="166" t="s">
        <v>2633</v>
      </c>
      <c r="E236" s="154"/>
      <c r="F236" s="195" t="s">
        <v>2634</v>
      </c>
      <c r="G236" s="196"/>
      <c r="H236" s="166" t="s">
        <v>78</v>
      </c>
      <c r="I236" s="167">
        <v>2010</v>
      </c>
      <c r="J236" s="169">
        <v>2577500</v>
      </c>
      <c r="K236" s="165"/>
      <c r="L236" s="165"/>
      <c r="M236" s="165"/>
      <c r="N236" s="2"/>
    </row>
    <row r="237" spans="1:14" ht="12.75" customHeight="1" x14ac:dyDescent="0.2">
      <c r="A237" s="166" t="s">
        <v>2944</v>
      </c>
      <c r="B237" s="166" t="s">
        <v>2945</v>
      </c>
      <c r="C237" s="166"/>
      <c r="D237" s="166" t="s">
        <v>2633</v>
      </c>
      <c r="E237" s="154" t="s">
        <v>14</v>
      </c>
      <c r="F237" s="195" t="s">
        <v>2946</v>
      </c>
      <c r="G237" s="196"/>
      <c r="H237" s="166" t="s">
        <v>16</v>
      </c>
      <c r="I237" s="167">
        <v>2010</v>
      </c>
      <c r="J237" s="169">
        <v>5547590</v>
      </c>
      <c r="K237" s="165"/>
      <c r="L237" s="170">
        <f>J237+J240+J1388+J1498</f>
        <v>13742511</v>
      </c>
      <c r="M237" s="170">
        <f>J1388</f>
        <v>2650082</v>
      </c>
      <c r="N237" s="2"/>
    </row>
    <row r="238" spans="1:14" ht="12.75" customHeight="1" x14ac:dyDescent="0.2">
      <c r="A238" s="166" t="s">
        <v>2947</v>
      </c>
      <c r="B238" s="166" t="s">
        <v>2943</v>
      </c>
      <c r="C238" s="166"/>
      <c r="D238" s="166" t="s">
        <v>2633</v>
      </c>
      <c r="E238" s="154"/>
      <c r="F238" s="195" t="s">
        <v>2634</v>
      </c>
      <c r="G238" s="196"/>
      <c r="H238" s="166" t="s">
        <v>78</v>
      </c>
      <c r="I238" s="167">
        <v>2010</v>
      </c>
      <c r="J238" s="168">
        <v>10000</v>
      </c>
      <c r="K238" s="165"/>
      <c r="L238" s="165"/>
      <c r="M238" s="165"/>
      <c r="N238" s="2"/>
    </row>
    <row r="239" spans="1:14" ht="12.75" customHeight="1" x14ac:dyDescent="0.2">
      <c r="A239" s="166" t="s">
        <v>2948</v>
      </c>
      <c r="B239" s="166" t="s">
        <v>2544</v>
      </c>
      <c r="C239" s="166" t="s">
        <v>2545</v>
      </c>
      <c r="D239" s="166" t="s">
        <v>2633</v>
      </c>
      <c r="E239" s="154"/>
      <c r="F239" s="195" t="s">
        <v>2949</v>
      </c>
      <c r="G239" s="196"/>
      <c r="H239" s="166" t="s">
        <v>16</v>
      </c>
      <c r="I239" s="167">
        <v>2010</v>
      </c>
      <c r="J239" s="169">
        <v>2427966</v>
      </c>
      <c r="K239" s="165"/>
      <c r="L239" s="165"/>
      <c r="M239" s="165"/>
      <c r="N239" s="2"/>
    </row>
    <row r="240" spans="1:14" ht="12.75" customHeight="1" x14ac:dyDescent="0.2">
      <c r="A240" s="166" t="s">
        <v>2948</v>
      </c>
      <c r="B240" s="166" t="s">
        <v>2544</v>
      </c>
      <c r="C240" s="166" t="s">
        <v>2545</v>
      </c>
      <c r="D240" s="166" t="s">
        <v>2633</v>
      </c>
      <c r="E240" s="154" t="s">
        <v>14</v>
      </c>
      <c r="F240" s="195" t="s">
        <v>2946</v>
      </c>
      <c r="G240" s="196"/>
      <c r="H240" s="166" t="s">
        <v>16</v>
      </c>
      <c r="I240" s="167">
        <v>2010</v>
      </c>
      <c r="J240" s="169">
        <v>5398594</v>
      </c>
      <c r="K240" s="165"/>
      <c r="L240" s="165"/>
      <c r="M240" s="165"/>
      <c r="N240" s="2"/>
    </row>
    <row r="241" spans="1:14" ht="12.75" customHeight="1" x14ac:dyDescent="0.2">
      <c r="A241" s="166" t="s">
        <v>2950</v>
      </c>
      <c r="B241" s="166" t="s">
        <v>2951</v>
      </c>
      <c r="C241" s="166"/>
      <c r="D241" s="166" t="s">
        <v>2633</v>
      </c>
      <c r="E241" s="154"/>
      <c r="F241" s="195" t="s">
        <v>2952</v>
      </c>
      <c r="G241" s="196"/>
      <c r="H241" s="166" t="s">
        <v>37</v>
      </c>
      <c r="I241" s="167">
        <v>2010</v>
      </c>
      <c r="J241" s="169">
        <v>4012884</v>
      </c>
      <c r="K241" s="165"/>
      <c r="L241" s="165"/>
      <c r="M241" s="165"/>
      <c r="N241" s="2"/>
    </row>
    <row r="242" spans="1:14" ht="12.75" customHeight="1" x14ac:dyDescent="0.2">
      <c r="A242" s="166" t="s">
        <v>2953</v>
      </c>
      <c r="B242" s="166" t="s">
        <v>2941</v>
      </c>
      <c r="C242" s="166"/>
      <c r="D242" s="166" t="s">
        <v>2633</v>
      </c>
      <c r="E242" s="154"/>
      <c r="F242" s="195" t="s">
        <v>2686</v>
      </c>
      <c r="G242" s="196"/>
      <c r="H242" s="166" t="s">
        <v>78</v>
      </c>
      <c r="I242" s="167">
        <v>2010</v>
      </c>
      <c r="J242" s="168">
        <v>200000</v>
      </c>
      <c r="K242" s="165"/>
      <c r="L242" s="165"/>
      <c r="M242" s="165"/>
      <c r="N242" s="2"/>
    </row>
    <row r="243" spans="1:14" ht="12.75" customHeight="1" x14ac:dyDescent="0.2">
      <c r="A243" s="166" t="s">
        <v>2954</v>
      </c>
      <c r="B243" s="166" t="s">
        <v>2849</v>
      </c>
      <c r="C243" s="166" t="s">
        <v>2545</v>
      </c>
      <c r="D243" s="166" t="s">
        <v>2633</v>
      </c>
      <c r="E243" s="154" t="s">
        <v>2537</v>
      </c>
      <c r="F243" s="195" t="s">
        <v>2752</v>
      </c>
      <c r="G243" s="196"/>
      <c r="H243" s="166" t="s">
        <v>78</v>
      </c>
      <c r="I243" s="167">
        <v>2010</v>
      </c>
      <c r="J243" s="168">
        <v>300000</v>
      </c>
      <c r="K243" s="165"/>
      <c r="L243" s="165"/>
      <c r="M243" s="165"/>
      <c r="N243" s="2"/>
    </row>
    <row r="244" spans="1:14" ht="12.75" customHeight="1" x14ac:dyDescent="0.2">
      <c r="A244" s="166" t="s">
        <v>2954</v>
      </c>
      <c r="B244" s="166" t="s">
        <v>2849</v>
      </c>
      <c r="C244" s="166" t="s">
        <v>2545</v>
      </c>
      <c r="D244" s="166" t="s">
        <v>2633</v>
      </c>
      <c r="E244" s="154"/>
      <c r="F244" s="195" t="s">
        <v>2686</v>
      </c>
      <c r="G244" s="196"/>
      <c r="H244" s="166" t="s">
        <v>78</v>
      </c>
      <c r="I244" s="167">
        <v>2010</v>
      </c>
      <c r="J244" s="169">
        <v>6052211</v>
      </c>
      <c r="K244" s="165"/>
      <c r="L244" s="165"/>
      <c r="M244" s="165"/>
      <c r="N244" s="2"/>
    </row>
    <row r="245" spans="1:14" ht="12.75" customHeight="1" x14ac:dyDescent="0.2">
      <c r="A245" s="166" t="s">
        <v>2955</v>
      </c>
      <c r="B245" s="166" t="s">
        <v>2956</v>
      </c>
      <c r="C245" s="166"/>
      <c r="D245" s="166" t="s">
        <v>2633</v>
      </c>
      <c r="E245" s="154" t="s">
        <v>2537</v>
      </c>
      <c r="F245" s="195" t="s">
        <v>2890</v>
      </c>
      <c r="G245" s="196"/>
      <c r="H245" s="166" t="s">
        <v>78</v>
      </c>
      <c r="I245" s="167">
        <v>2010</v>
      </c>
      <c r="J245" s="168">
        <v>249980</v>
      </c>
      <c r="K245" s="165"/>
      <c r="L245" s="165"/>
      <c r="M245" s="165"/>
      <c r="N245" s="2"/>
    </row>
    <row r="246" spans="1:14" ht="12.75" customHeight="1" x14ac:dyDescent="0.2">
      <c r="A246" s="166" t="s">
        <v>2957</v>
      </c>
      <c r="B246" s="166" t="s">
        <v>2958</v>
      </c>
      <c r="C246" s="166"/>
      <c r="D246" s="166" t="s">
        <v>2633</v>
      </c>
      <c r="E246" s="154"/>
      <c r="F246" s="195" t="s">
        <v>2959</v>
      </c>
      <c r="G246" s="196"/>
      <c r="H246" s="166" t="s">
        <v>78</v>
      </c>
      <c r="I246" s="167">
        <v>2010</v>
      </c>
      <c r="J246" s="169">
        <v>1805513</v>
      </c>
      <c r="K246" s="165"/>
      <c r="L246" s="165"/>
      <c r="M246" s="165"/>
      <c r="N246" s="2"/>
    </row>
    <row r="247" spans="1:14" ht="12.75" customHeight="1" x14ac:dyDescent="0.2">
      <c r="A247" s="166" t="s">
        <v>2960</v>
      </c>
      <c r="B247" s="166" t="s">
        <v>2945</v>
      </c>
      <c r="C247" s="166"/>
      <c r="D247" s="166" t="s">
        <v>2633</v>
      </c>
      <c r="E247" s="154" t="s">
        <v>35</v>
      </c>
      <c r="F247" s="195" t="s">
        <v>2961</v>
      </c>
      <c r="G247" s="196"/>
      <c r="H247" s="166" t="s">
        <v>78</v>
      </c>
      <c r="I247" s="167">
        <v>2010</v>
      </c>
      <c r="J247" s="168">
        <v>998426</v>
      </c>
      <c r="K247" s="165"/>
      <c r="L247" s="170">
        <f>J247+J339+J341+J340+J485+J829</f>
        <v>3268916</v>
      </c>
      <c r="M247" s="170">
        <f>J829</f>
        <v>3075</v>
      </c>
      <c r="N247" s="2"/>
    </row>
    <row r="248" spans="1:14" ht="12.75" customHeight="1" x14ac:dyDescent="0.2">
      <c r="A248" s="166" t="s">
        <v>2962</v>
      </c>
      <c r="B248" s="166" t="s">
        <v>2840</v>
      </c>
      <c r="C248" s="166"/>
      <c r="D248" s="166" t="s">
        <v>2633</v>
      </c>
      <c r="E248" s="154" t="s">
        <v>35</v>
      </c>
      <c r="F248" s="195" t="s">
        <v>2963</v>
      </c>
      <c r="G248" s="196"/>
      <c r="H248" s="166" t="s">
        <v>78</v>
      </c>
      <c r="I248" s="167">
        <v>2010</v>
      </c>
      <c r="J248" s="168">
        <v>3019047</v>
      </c>
      <c r="K248" s="165"/>
      <c r="L248" s="170">
        <f>J248+J249+J250+J251+J779+J832</f>
        <v>16580073</v>
      </c>
      <c r="M248" s="170">
        <f>J251+J779+J832</f>
        <v>3114337</v>
      </c>
      <c r="N248" s="2"/>
    </row>
    <row r="249" spans="1:14" ht="12.75" customHeight="1" x14ac:dyDescent="0.2">
      <c r="A249" s="166" t="s">
        <v>2964</v>
      </c>
      <c r="B249" s="166" t="s">
        <v>2965</v>
      </c>
      <c r="C249" s="166"/>
      <c r="D249" s="166" t="s">
        <v>2633</v>
      </c>
      <c r="E249" s="154" t="s">
        <v>35</v>
      </c>
      <c r="F249" s="195" t="s">
        <v>2963</v>
      </c>
      <c r="G249" s="196"/>
      <c r="H249" s="166" t="s">
        <v>78</v>
      </c>
      <c r="I249" s="167">
        <v>2010</v>
      </c>
      <c r="J249" s="169">
        <v>4387954</v>
      </c>
      <c r="K249" s="165"/>
      <c r="L249" s="165"/>
      <c r="M249" s="165"/>
      <c r="N249" s="2"/>
    </row>
    <row r="250" spans="1:14" ht="12.75" customHeight="1" x14ac:dyDescent="0.2">
      <c r="A250" s="166" t="s">
        <v>2966</v>
      </c>
      <c r="B250" s="166" t="s">
        <v>2539</v>
      </c>
      <c r="C250" s="166"/>
      <c r="D250" s="166" t="s">
        <v>2633</v>
      </c>
      <c r="E250" s="154" t="s">
        <v>35</v>
      </c>
      <c r="F250" s="195" t="s">
        <v>2963</v>
      </c>
      <c r="G250" s="196"/>
      <c r="H250" s="166" t="s">
        <v>78</v>
      </c>
      <c r="I250" s="167">
        <v>2010</v>
      </c>
      <c r="J250" s="169">
        <v>6058735</v>
      </c>
      <c r="K250" s="165"/>
      <c r="L250" s="165"/>
      <c r="M250" s="165"/>
      <c r="N250" s="2"/>
    </row>
    <row r="251" spans="1:14" ht="16.5" customHeight="1" x14ac:dyDescent="0.2">
      <c r="A251" s="166" t="s">
        <v>2967</v>
      </c>
      <c r="B251" s="166" t="s">
        <v>2542</v>
      </c>
      <c r="C251" s="166" t="s">
        <v>70</v>
      </c>
      <c r="D251" s="166" t="s">
        <v>2633</v>
      </c>
      <c r="E251" s="154" t="s">
        <v>35</v>
      </c>
      <c r="F251" s="195" t="s">
        <v>2963</v>
      </c>
      <c r="G251" s="196"/>
      <c r="H251" s="166" t="s">
        <v>78</v>
      </c>
      <c r="I251" s="167">
        <v>2010</v>
      </c>
      <c r="J251" s="169">
        <v>1832417</v>
      </c>
      <c r="K251" s="165" t="s">
        <v>72</v>
      </c>
      <c r="L251" s="165"/>
      <c r="M251" s="165"/>
      <c r="N251" s="2"/>
    </row>
    <row r="252" spans="1:14" ht="12.75" customHeight="1" x14ac:dyDescent="0.2">
      <c r="A252" s="166" t="s">
        <v>2968</v>
      </c>
      <c r="B252" s="166" t="s">
        <v>2816</v>
      </c>
      <c r="C252" s="166"/>
      <c r="D252" s="166" t="s">
        <v>2633</v>
      </c>
      <c r="E252" s="154"/>
      <c r="F252" s="195" t="s">
        <v>2969</v>
      </c>
      <c r="G252" s="196"/>
      <c r="H252" s="166" t="s">
        <v>16</v>
      </c>
      <c r="I252" s="167">
        <v>2010</v>
      </c>
      <c r="J252" s="169">
        <v>4484294</v>
      </c>
      <c r="K252" s="165"/>
      <c r="L252" s="170">
        <f>J252+J1419</f>
        <v>4784294</v>
      </c>
      <c r="M252" s="170">
        <f>J1419</f>
        <v>300000</v>
      </c>
      <c r="N252" s="2"/>
    </row>
    <row r="253" spans="1:14" ht="12.75" customHeight="1" x14ac:dyDescent="0.2">
      <c r="A253" s="166" t="s">
        <v>2970</v>
      </c>
      <c r="B253" s="166" t="s">
        <v>2941</v>
      </c>
      <c r="C253" s="166"/>
      <c r="D253" s="166" t="s">
        <v>2633</v>
      </c>
      <c r="E253" s="154"/>
      <c r="F253" s="195" t="s">
        <v>2971</v>
      </c>
      <c r="G253" s="196"/>
      <c r="H253" s="166" t="s">
        <v>78</v>
      </c>
      <c r="I253" s="167">
        <v>2010</v>
      </c>
      <c r="J253" s="168">
        <v>351000</v>
      </c>
      <c r="K253" s="165"/>
      <c r="L253" s="165"/>
      <c r="M253" s="165"/>
      <c r="N253" s="2"/>
    </row>
    <row r="254" spans="1:14" ht="16.5" customHeight="1" x14ac:dyDescent="0.2">
      <c r="A254" s="166" t="s">
        <v>2972</v>
      </c>
      <c r="B254" s="166" t="s">
        <v>2542</v>
      </c>
      <c r="C254" s="166" t="s">
        <v>70</v>
      </c>
      <c r="D254" s="166" t="s">
        <v>2633</v>
      </c>
      <c r="E254" s="154" t="s">
        <v>2537</v>
      </c>
      <c r="F254" s="195" t="s">
        <v>2752</v>
      </c>
      <c r="G254" s="196"/>
      <c r="H254" s="166" t="s">
        <v>78</v>
      </c>
      <c r="I254" s="167">
        <v>2010</v>
      </c>
      <c r="J254" s="168">
        <v>299500</v>
      </c>
      <c r="K254" s="165" t="s">
        <v>72</v>
      </c>
      <c r="L254" s="165"/>
      <c r="M254" s="165"/>
      <c r="N254" s="2"/>
    </row>
    <row r="255" spans="1:14" ht="16.5" customHeight="1" x14ac:dyDescent="0.2">
      <c r="A255" s="166" t="s">
        <v>2972</v>
      </c>
      <c r="B255" s="166" t="s">
        <v>2542</v>
      </c>
      <c r="C255" s="166" t="s">
        <v>70</v>
      </c>
      <c r="D255" s="166" t="s">
        <v>2633</v>
      </c>
      <c r="E255" s="154"/>
      <c r="F255" s="195" t="s">
        <v>2686</v>
      </c>
      <c r="G255" s="196"/>
      <c r="H255" s="166" t="s">
        <v>78</v>
      </c>
      <c r="I255" s="167">
        <v>2010</v>
      </c>
      <c r="J255" s="168">
        <v>30828</v>
      </c>
      <c r="K255" s="165" t="s">
        <v>72</v>
      </c>
      <c r="L255" s="165"/>
      <c r="M255" s="165"/>
      <c r="N255" s="2"/>
    </row>
    <row r="256" spans="1:14" ht="16.5" customHeight="1" x14ac:dyDescent="0.2">
      <c r="A256" s="166" t="s">
        <v>2972</v>
      </c>
      <c r="B256" s="166" t="s">
        <v>2542</v>
      </c>
      <c r="C256" s="166" t="s">
        <v>70</v>
      </c>
      <c r="D256" s="166" t="s">
        <v>2633</v>
      </c>
      <c r="E256" s="154" t="s">
        <v>2537</v>
      </c>
      <c r="F256" s="195" t="s">
        <v>2836</v>
      </c>
      <c r="G256" s="196"/>
      <c r="H256" s="166" t="s">
        <v>16</v>
      </c>
      <c r="I256" s="167">
        <v>2010</v>
      </c>
      <c r="J256" s="168">
        <v>649781</v>
      </c>
      <c r="K256" s="165" t="s">
        <v>72</v>
      </c>
      <c r="L256" s="165"/>
      <c r="M256" s="165"/>
      <c r="N256" s="2"/>
    </row>
    <row r="257" spans="1:14" ht="12.75" customHeight="1" x14ac:dyDescent="0.2">
      <c r="A257" s="166" t="s">
        <v>2973</v>
      </c>
      <c r="B257" s="166" t="s">
        <v>2539</v>
      </c>
      <c r="C257" s="166"/>
      <c r="D257" s="166" t="s">
        <v>2633</v>
      </c>
      <c r="E257" s="154"/>
      <c r="F257" s="195" t="s">
        <v>2634</v>
      </c>
      <c r="G257" s="196"/>
      <c r="H257" s="166" t="s">
        <v>78</v>
      </c>
      <c r="I257" s="167">
        <v>2010</v>
      </c>
      <c r="J257" s="169">
        <v>9188671</v>
      </c>
      <c r="K257" s="165"/>
      <c r="L257" s="165"/>
      <c r="M257" s="165"/>
      <c r="N257" s="2"/>
    </row>
    <row r="258" spans="1:14" ht="12.75" customHeight="1" x14ac:dyDescent="0.2">
      <c r="A258" s="166" t="s">
        <v>2974</v>
      </c>
      <c r="B258" s="166" t="s">
        <v>2975</v>
      </c>
      <c r="C258" s="166" t="s">
        <v>2545</v>
      </c>
      <c r="D258" s="166" t="s">
        <v>2633</v>
      </c>
      <c r="E258" s="154"/>
      <c r="F258" s="195" t="s">
        <v>2634</v>
      </c>
      <c r="G258" s="196"/>
      <c r="H258" s="166" t="s">
        <v>78</v>
      </c>
      <c r="I258" s="167">
        <v>2010</v>
      </c>
      <c r="J258" s="168">
        <v>50000</v>
      </c>
      <c r="K258" s="165"/>
      <c r="L258" s="165"/>
      <c r="M258" s="165"/>
      <c r="N258" s="2"/>
    </row>
    <row r="259" spans="1:14" ht="12.75" customHeight="1" x14ac:dyDescent="0.2">
      <c r="A259" s="166" t="s">
        <v>2974</v>
      </c>
      <c r="B259" s="166" t="s">
        <v>2943</v>
      </c>
      <c r="C259" s="166"/>
      <c r="D259" s="166" t="s">
        <v>2633</v>
      </c>
      <c r="E259" s="154"/>
      <c r="F259" s="195" t="s">
        <v>2634</v>
      </c>
      <c r="G259" s="196"/>
      <c r="H259" s="166" t="s">
        <v>78</v>
      </c>
      <c r="I259" s="167">
        <v>2010</v>
      </c>
      <c r="J259" s="168">
        <v>50000</v>
      </c>
      <c r="K259" s="165"/>
      <c r="L259" s="165"/>
      <c r="M259" s="165"/>
      <c r="N259" s="2"/>
    </row>
    <row r="260" spans="1:14" ht="12.75" customHeight="1" x14ac:dyDescent="0.2">
      <c r="A260" s="166" t="s">
        <v>2976</v>
      </c>
      <c r="B260" s="166" t="s">
        <v>2956</v>
      </c>
      <c r="C260" s="166" t="s">
        <v>34</v>
      </c>
      <c r="D260" s="166" t="s">
        <v>2633</v>
      </c>
      <c r="E260" s="154" t="s">
        <v>2537</v>
      </c>
      <c r="F260" s="195" t="s">
        <v>2977</v>
      </c>
      <c r="G260" s="196"/>
      <c r="H260" s="166" t="s">
        <v>16</v>
      </c>
      <c r="I260" s="167">
        <v>2010</v>
      </c>
      <c r="J260" s="168">
        <v>314716</v>
      </c>
      <c r="K260" s="165"/>
      <c r="L260" s="165"/>
      <c r="M260" s="165"/>
      <c r="N260" s="2"/>
    </row>
    <row r="261" spans="1:14" ht="12.75" customHeight="1" x14ac:dyDescent="0.2">
      <c r="A261" s="166" t="s">
        <v>2978</v>
      </c>
      <c r="B261" s="166" t="s">
        <v>2979</v>
      </c>
      <c r="C261" s="166" t="s">
        <v>34</v>
      </c>
      <c r="D261" s="166" t="s">
        <v>2633</v>
      </c>
      <c r="E261" s="154" t="s">
        <v>2537</v>
      </c>
      <c r="F261" s="195" t="s">
        <v>2890</v>
      </c>
      <c r="G261" s="196"/>
      <c r="H261" s="166" t="s">
        <v>78</v>
      </c>
      <c r="I261" s="167">
        <v>2010</v>
      </c>
      <c r="J261" s="168">
        <v>400000</v>
      </c>
      <c r="K261" s="165"/>
      <c r="L261" s="165"/>
      <c r="M261" s="165"/>
      <c r="N261" s="2"/>
    </row>
    <row r="262" spans="1:14" ht="16.5" customHeight="1" x14ac:dyDescent="0.2">
      <c r="A262" s="166" t="s">
        <v>2980</v>
      </c>
      <c r="B262" s="166" t="s">
        <v>2639</v>
      </c>
      <c r="C262" s="166" t="s">
        <v>34</v>
      </c>
      <c r="D262" s="166" t="s">
        <v>2633</v>
      </c>
      <c r="E262" s="154" t="s">
        <v>2537</v>
      </c>
      <c r="F262" s="195" t="s">
        <v>2540</v>
      </c>
      <c r="G262" s="196"/>
      <c r="H262" s="166" t="s">
        <v>78</v>
      </c>
      <c r="I262" s="167">
        <v>2010</v>
      </c>
      <c r="J262" s="168">
        <v>350000</v>
      </c>
      <c r="K262" s="165"/>
      <c r="L262" s="165"/>
      <c r="M262" s="165"/>
      <c r="N262" s="2"/>
    </row>
    <row r="263" spans="1:14" ht="12.75" customHeight="1" x14ac:dyDescent="0.2">
      <c r="A263" s="166" t="s">
        <v>2981</v>
      </c>
      <c r="B263" s="166" t="s">
        <v>2870</v>
      </c>
      <c r="C263" s="166" t="s">
        <v>34</v>
      </c>
      <c r="D263" s="166" t="s">
        <v>2633</v>
      </c>
      <c r="E263" s="154" t="s">
        <v>2537</v>
      </c>
      <c r="F263" s="195" t="s">
        <v>2890</v>
      </c>
      <c r="G263" s="196"/>
      <c r="H263" s="166" t="s">
        <v>78</v>
      </c>
      <c r="I263" s="167">
        <v>2010</v>
      </c>
      <c r="J263" s="168">
        <v>229627</v>
      </c>
      <c r="K263" s="165"/>
      <c r="L263" s="165"/>
      <c r="M263" s="165"/>
      <c r="N263" s="2"/>
    </row>
    <row r="264" spans="1:14" ht="12.75" customHeight="1" x14ac:dyDescent="0.2">
      <c r="A264" s="166" t="s">
        <v>2982</v>
      </c>
      <c r="B264" s="166" t="s">
        <v>2983</v>
      </c>
      <c r="C264" s="166" t="s">
        <v>34</v>
      </c>
      <c r="D264" s="166" t="s">
        <v>2633</v>
      </c>
      <c r="E264" s="154"/>
      <c r="F264" s="195" t="s">
        <v>2984</v>
      </c>
      <c r="G264" s="196"/>
      <c r="H264" s="166" t="s">
        <v>78</v>
      </c>
      <c r="I264" s="167">
        <v>2010</v>
      </c>
      <c r="J264" s="168">
        <v>625563</v>
      </c>
      <c r="K264" s="165"/>
      <c r="L264" s="165"/>
      <c r="M264" s="165"/>
      <c r="N264" s="2"/>
    </row>
    <row r="265" spans="1:14" ht="12.75" customHeight="1" x14ac:dyDescent="0.2">
      <c r="A265" s="166" t="s">
        <v>2985</v>
      </c>
      <c r="B265" s="166" t="s">
        <v>2986</v>
      </c>
      <c r="C265" s="166"/>
      <c r="D265" s="166" t="s">
        <v>2633</v>
      </c>
      <c r="E265" s="154"/>
      <c r="F265" s="195" t="s">
        <v>2984</v>
      </c>
      <c r="G265" s="196"/>
      <c r="H265" s="166" t="s">
        <v>78</v>
      </c>
      <c r="I265" s="167">
        <v>2010</v>
      </c>
      <c r="J265" s="169">
        <v>1621792</v>
      </c>
      <c r="K265" s="165"/>
      <c r="L265" s="165"/>
      <c r="M265" s="165"/>
      <c r="N265" s="2"/>
    </row>
    <row r="266" spans="1:14" ht="12.75" customHeight="1" x14ac:dyDescent="0.2">
      <c r="A266" s="166" t="s">
        <v>2987</v>
      </c>
      <c r="B266" s="166" t="s">
        <v>2988</v>
      </c>
      <c r="C266" s="166" t="s">
        <v>34</v>
      </c>
      <c r="D266" s="166" t="s">
        <v>2633</v>
      </c>
      <c r="E266" s="154"/>
      <c r="F266" s="195" t="s">
        <v>2989</v>
      </c>
      <c r="G266" s="196"/>
      <c r="H266" s="166" t="s">
        <v>78</v>
      </c>
      <c r="I266" s="167">
        <v>2010</v>
      </c>
      <c r="J266" s="168">
        <v>181929</v>
      </c>
      <c r="K266" s="165"/>
      <c r="L266" s="165"/>
      <c r="M266" s="165"/>
      <c r="N266" s="2"/>
    </row>
    <row r="267" spans="1:14" ht="12.75" customHeight="1" x14ac:dyDescent="0.2">
      <c r="A267" s="166" t="s">
        <v>2990</v>
      </c>
      <c r="B267" s="166" t="s">
        <v>2991</v>
      </c>
      <c r="C267" s="166" t="s">
        <v>34</v>
      </c>
      <c r="D267" s="166" t="s">
        <v>2633</v>
      </c>
      <c r="E267" s="154"/>
      <c r="F267" s="195" t="s">
        <v>2889</v>
      </c>
      <c r="G267" s="196"/>
      <c r="H267" s="166" t="s">
        <v>78</v>
      </c>
      <c r="I267" s="167">
        <v>2010</v>
      </c>
      <c r="J267" s="168">
        <v>100000</v>
      </c>
      <c r="K267" s="165"/>
      <c r="L267" s="165"/>
      <c r="M267" s="165"/>
      <c r="N267" s="2"/>
    </row>
    <row r="268" spans="1:14" ht="12.75" customHeight="1" x14ac:dyDescent="0.2">
      <c r="A268" s="166" t="s">
        <v>2992</v>
      </c>
      <c r="B268" s="166" t="s">
        <v>2806</v>
      </c>
      <c r="C268" s="166" t="s">
        <v>34</v>
      </c>
      <c r="D268" s="166" t="s">
        <v>2633</v>
      </c>
      <c r="E268" s="154"/>
      <c r="F268" s="195" t="s">
        <v>2889</v>
      </c>
      <c r="G268" s="196"/>
      <c r="H268" s="166" t="s">
        <v>78</v>
      </c>
      <c r="I268" s="167">
        <v>2010</v>
      </c>
      <c r="J268" s="168">
        <v>100000</v>
      </c>
      <c r="K268" s="165"/>
      <c r="L268" s="165"/>
      <c r="M268" s="165"/>
      <c r="N268" s="2"/>
    </row>
    <row r="269" spans="1:14" ht="12.75" customHeight="1" x14ac:dyDescent="0.2">
      <c r="A269" s="166" t="s">
        <v>689</v>
      </c>
      <c r="B269" s="166" t="s">
        <v>2993</v>
      </c>
      <c r="C269" s="166" t="s">
        <v>34</v>
      </c>
      <c r="D269" s="166" t="s">
        <v>2633</v>
      </c>
      <c r="E269" s="154"/>
      <c r="F269" s="195" t="s">
        <v>2889</v>
      </c>
      <c r="G269" s="196"/>
      <c r="H269" s="166" t="s">
        <v>78</v>
      </c>
      <c r="I269" s="167">
        <v>2010</v>
      </c>
      <c r="J269" s="168">
        <v>100000</v>
      </c>
      <c r="K269" s="165"/>
      <c r="L269" s="165"/>
      <c r="M269" s="165"/>
      <c r="N269" s="2"/>
    </row>
    <row r="270" spans="1:14" ht="12.75" customHeight="1" x14ac:dyDescent="0.2">
      <c r="A270" s="166" t="s">
        <v>2994</v>
      </c>
      <c r="B270" s="166" t="s">
        <v>2995</v>
      </c>
      <c r="C270" s="166" t="s">
        <v>34</v>
      </c>
      <c r="D270" s="166" t="s">
        <v>2633</v>
      </c>
      <c r="E270" s="154"/>
      <c r="F270" s="195" t="s">
        <v>2889</v>
      </c>
      <c r="G270" s="196"/>
      <c r="H270" s="166" t="s">
        <v>78</v>
      </c>
      <c r="I270" s="167">
        <v>2010</v>
      </c>
      <c r="J270" s="168">
        <v>100000</v>
      </c>
      <c r="K270" s="165"/>
      <c r="L270" s="165"/>
      <c r="M270" s="165"/>
      <c r="N270" s="2"/>
    </row>
    <row r="271" spans="1:14" ht="16.5" customHeight="1" x14ac:dyDescent="0.2">
      <c r="A271" s="166" t="s">
        <v>2996</v>
      </c>
      <c r="B271" s="166" t="s">
        <v>2997</v>
      </c>
      <c r="C271" s="166" t="s">
        <v>2545</v>
      </c>
      <c r="D271" s="166" t="s">
        <v>2633</v>
      </c>
      <c r="E271" s="154"/>
      <c r="F271" s="195" t="s">
        <v>2998</v>
      </c>
      <c r="G271" s="196"/>
      <c r="H271" s="166" t="s">
        <v>16</v>
      </c>
      <c r="I271" s="167">
        <v>2010</v>
      </c>
      <c r="J271" s="169">
        <v>1867234</v>
      </c>
      <c r="K271" s="165"/>
      <c r="L271" s="170">
        <f>J1397+J271+J1455</f>
        <v>2305335</v>
      </c>
      <c r="M271" s="170">
        <f>J1397</f>
        <v>354101</v>
      </c>
      <c r="N271" s="2"/>
    </row>
    <row r="272" spans="1:14" ht="12.75" customHeight="1" x14ac:dyDescent="0.2">
      <c r="A272" s="166" t="s">
        <v>2999</v>
      </c>
      <c r="B272" s="166" t="s">
        <v>2819</v>
      </c>
      <c r="C272" s="166" t="s">
        <v>2545</v>
      </c>
      <c r="D272" s="166" t="s">
        <v>2633</v>
      </c>
      <c r="E272" s="154" t="s">
        <v>2537</v>
      </c>
      <c r="F272" s="195" t="s">
        <v>3000</v>
      </c>
      <c r="G272" s="196"/>
      <c r="H272" s="166" t="s">
        <v>276</v>
      </c>
      <c r="I272" s="167">
        <v>2010</v>
      </c>
      <c r="J272" s="168">
        <v>894962</v>
      </c>
      <c r="K272" s="165"/>
      <c r="L272" s="165"/>
      <c r="M272" s="165"/>
      <c r="N272" s="2"/>
    </row>
    <row r="273" spans="1:14" ht="12.75" customHeight="1" x14ac:dyDescent="0.2">
      <c r="A273" s="166" t="s">
        <v>3001</v>
      </c>
      <c r="B273" s="166" t="s">
        <v>3002</v>
      </c>
      <c r="C273" s="166" t="s">
        <v>2545</v>
      </c>
      <c r="D273" s="166" t="s">
        <v>2633</v>
      </c>
      <c r="E273" s="154"/>
      <c r="F273" s="195" t="s">
        <v>3003</v>
      </c>
      <c r="G273" s="196"/>
      <c r="H273" s="166" t="s">
        <v>78</v>
      </c>
      <c r="I273" s="167">
        <v>2010</v>
      </c>
      <c r="J273" s="168">
        <v>600000</v>
      </c>
      <c r="K273" s="165"/>
      <c r="L273" s="165"/>
      <c r="M273" s="165"/>
      <c r="N273" s="2"/>
    </row>
    <row r="274" spans="1:14" ht="12.75" customHeight="1" x14ac:dyDescent="0.2">
      <c r="A274" s="166" t="s">
        <v>3001</v>
      </c>
      <c r="B274" s="166" t="s">
        <v>3002</v>
      </c>
      <c r="C274" s="166" t="s">
        <v>2545</v>
      </c>
      <c r="D274" s="166" t="s">
        <v>2633</v>
      </c>
      <c r="E274" s="154"/>
      <c r="F274" s="195" t="s">
        <v>3004</v>
      </c>
      <c r="G274" s="196"/>
      <c r="H274" s="166" t="s">
        <v>78</v>
      </c>
      <c r="I274" s="167">
        <v>2010</v>
      </c>
      <c r="J274" s="169">
        <v>1106496</v>
      </c>
      <c r="K274" s="165"/>
      <c r="L274" s="165"/>
      <c r="M274" s="165"/>
      <c r="N274" s="2"/>
    </row>
    <row r="275" spans="1:14" ht="12.75" customHeight="1" x14ac:dyDescent="0.2">
      <c r="A275" s="166" t="s">
        <v>3005</v>
      </c>
      <c r="B275" s="166" t="s">
        <v>3006</v>
      </c>
      <c r="C275" s="166"/>
      <c r="D275" s="166" t="s">
        <v>2633</v>
      </c>
      <c r="E275" s="154"/>
      <c r="F275" s="195" t="s">
        <v>2971</v>
      </c>
      <c r="G275" s="196"/>
      <c r="H275" s="166" t="s">
        <v>78</v>
      </c>
      <c r="I275" s="167">
        <v>2010</v>
      </c>
      <c r="J275" s="169">
        <v>1377000</v>
      </c>
      <c r="K275" s="165"/>
      <c r="L275" s="165"/>
      <c r="M275" s="165"/>
      <c r="N275" s="2"/>
    </row>
    <row r="276" spans="1:14" ht="16.5" customHeight="1" x14ac:dyDescent="0.2">
      <c r="A276" s="166" t="s">
        <v>3007</v>
      </c>
      <c r="B276" s="166" t="s">
        <v>2542</v>
      </c>
      <c r="C276" s="166" t="s">
        <v>70</v>
      </c>
      <c r="D276" s="166" t="s">
        <v>2633</v>
      </c>
      <c r="E276" s="154"/>
      <c r="F276" s="195" t="s">
        <v>2971</v>
      </c>
      <c r="G276" s="196"/>
      <c r="H276" s="166" t="s">
        <v>78</v>
      </c>
      <c r="I276" s="167">
        <v>2010</v>
      </c>
      <c r="J276" s="169">
        <v>3172000</v>
      </c>
      <c r="K276" s="165" t="s">
        <v>72</v>
      </c>
      <c r="L276" s="165"/>
      <c r="M276" s="165"/>
      <c r="N276" s="2"/>
    </row>
    <row r="277" spans="1:14" ht="16.5" customHeight="1" x14ac:dyDescent="0.2">
      <c r="A277" s="166" t="s">
        <v>3008</v>
      </c>
      <c r="B277" s="166" t="s">
        <v>3009</v>
      </c>
      <c r="C277" s="166"/>
      <c r="D277" s="166" t="s">
        <v>2633</v>
      </c>
      <c r="E277" s="154"/>
      <c r="F277" s="195" t="s">
        <v>3003</v>
      </c>
      <c r="G277" s="196"/>
      <c r="H277" s="166" t="s">
        <v>78</v>
      </c>
      <c r="I277" s="167">
        <v>2010</v>
      </c>
      <c r="J277" s="168">
        <v>424666</v>
      </c>
      <c r="K277" s="165"/>
      <c r="L277" s="165"/>
      <c r="M277" s="165"/>
      <c r="N277" s="2"/>
    </row>
    <row r="278" spans="1:14" ht="16.5" customHeight="1" x14ac:dyDescent="0.2">
      <c r="A278" s="166" t="s">
        <v>3008</v>
      </c>
      <c r="B278" s="166" t="s">
        <v>3009</v>
      </c>
      <c r="C278" s="166"/>
      <c r="D278" s="166" t="s">
        <v>2633</v>
      </c>
      <c r="E278" s="154"/>
      <c r="F278" s="195" t="s">
        <v>3004</v>
      </c>
      <c r="G278" s="196"/>
      <c r="H278" s="166" t="s">
        <v>78</v>
      </c>
      <c r="I278" s="167">
        <v>2010</v>
      </c>
      <c r="J278" s="169">
        <v>1084493</v>
      </c>
      <c r="K278" s="165"/>
      <c r="L278" s="165"/>
      <c r="M278" s="165"/>
      <c r="N278" s="2"/>
    </row>
    <row r="279" spans="1:14" ht="16.5" customHeight="1" x14ac:dyDescent="0.2">
      <c r="A279" s="166" t="s">
        <v>3010</v>
      </c>
      <c r="B279" s="166" t="s">
        <v>2706</v>
      </c>
      <c r="C279" s="166" t="s">
        <v>2545</v>
      </c>
      <c r="D279" s="166" t="s">
        <v>2633</v>
      </c>
      <c r="E279" s="154"/>
      <c r="F279" s="195" t="s">
        <v>3003</v>
      </c>
      <c r="G279" s="196"/>
      <c r="H279" s="166" t="s">
        <v>78</v>
      </c>
      <c r="I279" s="167">
        <v>2010</v>
      </c>
      <c r="J279" s="169">
        <v>1510022</v>
      </c>
      <c r="K279" s="165"/>
      <c r="L279" s="165"/>
      <c r="M279" s="165"/>
      <c r="N279" s="2"/>
    </row>
    <row r="280" spans="1:14" ht="12.75" customHeight="1" x14ac:dyDescent="0.2">
      <c r="A280" s="166" t="s">
        <v>3011</v>
      </c>
      <c r="B280" s="166" t="s">
        <v>3012</v>
      </c>
      <c r="C280" s="166"/>
      <c r="D280" s="166" t="s">
        <v>2633</v>
      </c>
      <c r="E280" s="154"/>
      <c r="F280" s="195" t="s">
        <v>3003</v>
      </c>
      <c r="G280" s="196"/>
      <c r="H280" s="166" t="s">
        <v>78</v>
      </c>
      <c r="I280" s="167">
        <v>2010</v>
      </c>
      <c r="J280" s="169">
        <v>1558207</v>
      </c>
      <c r="K280" s="165"/>
      <c r="L280" s="165"/>
      <c r="M280" s="165"/>
      <c r="N280" s="2"/>
    </row>
    <row r="281" spans="1:14" ht="12.75" customHeight="1" x14ac:dyDescent="0.2">
      <c r="A281" s="166" t="s">
        <v>3013</v>
      </c>
      <c r="B281" s="166" t="s">
        <v>2544</v>
      </c>
      <c r="C281" s="166" t="s">
        <v>2545</v>
      </c>
      <c r="D281" s="166" t="s">
        <v>2633</v>
      </c>
      <c r="E281" s="154"/>
      <c r="F281" s="195" t="s">
        <v>3003</v>
      </c>
      <c r="G281" s="196"/>
      <c r="H281" s="166" t="s">
        <v>78</v>
      </c>
      <c r="I281" s="167">
        <v>2010</v>
      </c>
      <c r="J281" s="169">
        <v>2839003</v>
      </c>
      <c r="K281" s="165"/>
      <c r="L281" s="165"/>
      <c r="M281" s="165"/>
      <c r="N281" s="2"/>
    </row>
    <row r="282" spans="1:14" ht="12.75" customHeight="1" x14ac:dyDescent="0.2">
      <c r="A282" s="166" t="s">
        <v>3014</v>
      </c>
      <c r="B282" s="166" t="s">
        <v>2702</v>
      </c>
      <c r="C282" s="166" t="s">
        <v>2545</v>
      </c>
      <c r="D282" s="166" t="s">
        <v>2633</v>
      </c>
      <c r="E282" s="154"/>
      <c r="F282" s="195" t="s">
        <v>2971</v>
      </c>
      <c r="G282" s="196"/>
      <c r="H282" s="166" t="s">
        <v>78</v>
      </c>
      <c r="I282" s="167">
        <v>2010</v>
      </c>
      <c r="J282" s="169">
        <v>2500000</v>
      </c>
      <c r="K282" s="165"/>
      <c r="L282" s="165"/>
      <c r="M282" s="165"/>
      <c r="N282" s="2"/>
    </row>
    <row r="283" spans="1:14" ht="16.5" customHeight="1" x14ac:dyDescent="0.2">
      <c r="A283" s="166" t="s">
        <v>3015</v>
      </c>
      <c r="B283" s="166" t="s">
        <v>2768</v>
      </c>
      <c r="C283" s="166" t="s">
        <v>2545</v>
      </c>
      <c r="D283" s="166" t="s">
        <v>2633</v>
      </c>
      <c r="E283" s="154"/>
      <c r="F283" s="195" t="s">
        <v>3004</v>
      </c>
      <c r="G283" s="196"/>
      <c r="H283" s="166" t="s">
        <v>78</v>
      </c>
      <c r="I283" s="167">
        <v>2010</v>
      </c>
      <c r="J283" s="169">
        <v>1732412</v>
      </c>
      <c r="K283" s="165"/>
      <c r="L283" s="165"/>
      <c r="M283" s="165"/>
      <c r="N283" s="2"/>
    </row>
    <row r="284" spans="1:14" ht="12.75" customHeight="1" x14ac:dyDescent="0.2">
      <c r="A284" s="166" t="s">
        <v>3016</v>
      </c>
      <c r="B284" s="166" t="s">
        <v>3017</v>
      </c>
      <c r="C284" s="166"/>
      <c r="D284" s="166" t="s">
        <v>2633</v>
      </c>
      <c r="E284" s="154"/>
      <c r="F284" s="195" t="s">
        <v>3004</v>
      </c>
      <c r="G284" s="196"/>
      <c r="H284" s="166" t="s">
        <v>78</v>
      </c>
      <c r="I284" s="167">
        <v>2010</v>
      </c>
      <c r="J284" s="168">
        <v>668500</v>
      </c>
      <c r="K284" s="165"/>
      <c r="L284" s="165"/>
      <c r="M284" s="165"/>
      <c r="N284" s="2"/>
    </row>
    <row r="285" spans="1:14" ht="12.75" customHeight="1" x14ac:dyDescent="0.2">
      <c r="A285" s="166" t="s">
        <v>3018</v>
      </c>
      <c r="B285" s="166" t="s">
        <v>2819</v>
      </c>
      <c r="C285" s="166" t="s">
        <v>2545</v>
      </c>
      <c r="D285" s="166" t="s">
        <v>2633</v>
      </c>
      <c r="E285" s="154" t="s">
        <v>2537</v>
      </c>
      <c r="F285" s="195" t="s">
        <v>3019</v>
      </c>
      <c r="G285" s="196"/>
      <c r="H285" s="166" t="s">
        <v>16</v>
      </c>
      <c r="I285" s="167">
        <v>2010</v>
      </c>
      <c r="J285" s="168">
        <v>384125</v>
      </c>
      <c r="K285" s="165"/>
      <c r="L285" s="165"/>
      <c r="M285" s="165"/>
      <c r="N285" s="2"/>
    </row>
    <row r="286" spans="1:14" ht="12.75" customHeight="1" x14ac:dyDescent="0.2">
      <c r="A286" s="166" t="s">
        <v>3020</v>
      </c>
      <c r="B286" s="166" t="s">
        <v>3012</v>
      </c>
      <c r="C286" s="166"/>
      <c r="D286" s="166" t="s">
        <v>2633</v>
      </c>
      <c r="E286" s="154"/>
      <c r="F286" s="195" t="s">
        <v>2989</v>
      </c>
      <c r="G286" s="196"/>
      <c r="H286" s="166" t="s">
        <v>78</v>
      </c>
      <c r="I286" s="167">
        <v>2010</v>
      </c>
      <c r="J286" s="168">
        <v>409148</v>
      </c>
      <c r="K286" s="165"/>
      <c r="L286" s="165"/>
      <c r="M286" s="165"/>
      <c r="N286" s="2"/>
    </row>
    <row r="287" spans="1:14" ht="16.5" customHeight="1" x14ac:dyDescent="0.2">
      <c r="A287" s="166" t="s">
        <v>3021</v>
      </c>
      <c r="B287" s="166" t="s">
        <v>2768</v>
      </c>
      <c r="C287" s="166" t="s">
        <v>2545</v>
      </c>
      <c r="D287" s="166" t="s">
        <v>2633</v>
      </c>
      <c r="E287" s="154" t="s">
        <v>2537</v>
      </c>
      <c r="F287" s="195" t="s">
        <v>2111</v>
      </c>
      <c r="G287" s="196"/>
      <c r="H287" s="166" t="s">
        <v>117</v>
      </c>
      <c r="I287" s="167">
        <v>2010</v>
      </c>
      <c r="J287" s="168">
        <v>725000</v>
      </c>
      <c r="K287" s="165"/>
      <c r="L287" s="165"/>
      <c r="M287" s="165"/>
      <c r="N287" s="2"/>
    </row>
    <row r="288" spans="1:14" ht="12.75" customHeight="1" x14ac:dyDescent="0.2">
      <c r="A288" s="166" t="s">
        <v>3022</v>
      </c>
      <c r="B288" s="166" t="s">
        <v>3023</v>
      </c>
      <c r="C288" s="166"/>
      <c r="D288" s="166" t="s">
        <v>2633</v>
      </c>
      <c r="E288" s="154"/>
      <c r="F288" s="195" t="s">
        <v>2989</v>
      </c>
      <c r="G288" s="196"/>
      <c r="H288" s="166" t="s">
        <v>78</v>
      </c>
      <c r="I288" s="167">
        <v>2010</v>
      </c>
      <c r="J288" s="168">
        <v>406345</v>
      </c>
      <c r="K288" s="165"/>
      <c r="L288" s="165"/>
      <c r="M288" s="165"/>
      <c r="N288" s="2"/>
    </row>
    <row r="289" spans="1:14" ht="12.75" customHeight="1" x14ac:dyDescent="0.2">
      <c r="A289" s="166" t="s">
        <v>3024</v>
      </c>
      <c r="B289" s="166" t="s">
        <v>2702</v>
      </c>
      <c r="C289" s="166" t="s">
        <v>2545</v>
      </c>
      <c r="D289" s="166" t="s">
        <v>2633</v>
      </c>
      <c r="E289" s="154"/>
      <c r="F289" s="195" t="s">
        <v>2989</v>
      </c>
      <c r="G289" s="196"/>
      <c r="H289" s="166" t="s">
        <v>78</v>
      </c>
      <c r="I289" s="167">
        <v>2010</v>
      </c>
      <c r="J289" s="168">
        <v>981791</v>
      </c>
      <c r="K289" s="165"/>
      <c r="L289" s="165"/>
      <c r="M289" s="165"/>
      <c r="N289" s="2"/>
    </row>
    <row r="290" spans="1:14" ht="12.75" customHeight="1" x14ac:dyDescent="0.2">
      <c r="A290" s="166" t="s">
        <v>3025</v>
      </c>
      <c r="B290" s="166" t="s">
        <v>2870</v>
      </c>
      <c r="C290" s="166" t="s">
        <v>34</v>
      </c>
      <c r="D290" s="166" t="s">
        <v>2633</v>
      </c>
      <c r="E290" s="154"/>
      <c r="F290" s="195" t="s">
        <v>2989</v>
      </c>
      <c r="G290" s="196"/>
      <c r="H290" s="166" t="s">
        <v>78</v>
      </c>
      <c r="I290" s="167">
        <v>2010</v>
      </c>
      <c r="J290" s="168">
        <v>147963</v>
      </c>
      <c r="K290" s="165"/>
      <c r="L290" s="165"/>
      <c r="M290" s="165"/>
      <c r="N290" s="2"/>
    </row>
    <row r="291" spans="1:14" ht="16.5" customHeight="1" x14ac:dyDescent="0.2">
      <c r="A291" s="166" t="s">
        <v>3026</v>
      </c>
      <c r="B291" s="166" t="s">
        <v>3027</v>
      </c>
      <c r="C291" s="166" t="s">
        <v>70</v>
      </c>
      <c r="D291" s="166" t="s">
        <v>2633</v>
      </c>
      <c r="E291" s="154" t="s">
        <v>2537</v>
      </c>
      <c r="F291" s="195" t="s">
        <v>2540</v>
      </c>
      <c r="G291" s="196"/>
      <c r="H291" s="166" t="s">
        <v>78</v>
      </c>
      <c r="I291" s="167">
        <v>2010</v>
      </c>
      <c r="J291" s="168">
        <v>226106</v>
      </c>
      <c r="K291" s="165" t="s">
        <v>72</v>
      </c>
      <c r="L291" s="165"/>
      <c r="M291" s="165"/>
      <c r="N291" s="2"/>
    </row>
    <row r="292" spans="1:14" ht="12.75" customHeight="1" x14ac:dyDescent="0.2">
      <c r="A292" s="166" t="s">
        <v>686</v>
      </c>
      <c r="B292" s="166" t="s">
        <v>2539</v>
      </c>
      <c r="C292" s="166"/>
      <c r="D292" s="166" t="s">
        <v>2633</v>
      </c>
      <c r="E292" s="154"/>
      <c r="F292" s="195" t="s">
        <v>2889</v>
      </c>
      <c r="G292" s="196"/>
      <c r="H292" s="166" t="s">
        <v>78</v>
      </c>
      <c r="I292" s="167">
        <v>2010</v>
      </c>
      <c r="J292" s="168">
        <v>336773</v>
      </c>
      <c r="K292" s="165"/>
      <c r="L292" s="165"/>
      <c r="M292" s="165"/>
      <c r="N292" s="2"/>
    </row>
    <row r="293" spans="1:14" ht="12.75" customHeight="1" x14ac:dyDescent="0.2">
      <c r="A293" s="166" t="s">
        <v>3028</v>
      </c>
      <c r="B293" s="166" t="s">
        <v>3029</v>
      </c>
      <c r="C293" s="166" t="s">
        <v>34</v>
      </c>
      <c r="D293" s="166" t="s">
        <v>2633</v>
      </c>
      <c r="E293" s="154"/>
      <c r="F293" s="195" t="s">
        <v>2889</v>
      </c>
      <c r="G293" s="196"/>
      <c r="H293" s="166" t="s">
        <v>78</v>
      </c>
      <c r="I293" s="167">
        <v>2010</v>
      </c>
      <c r="J293" s="168">
        <v>100000</v>
      </c>
      <c r="K293" s="165"/>
      <c r="L293" s="165"/>
      <c r="M293" s="165"/>
      <c r="N293" s="2"/>
    </row>
    <row r="294" spans="1:14" ht="12.75" customHeight="1" x14ac:dyDescent="0.2">
      <c r="A294" s="166" t="s">
        <v>690</v>
      </c>
      <c r="B294" s="166" t="s">
        <v>2544</v>
      </c>
      <c r="C294" s="166" t="s">
        <v>2545</v>
      </c>
      <c r="D294" s="166" t="s">
        <v>2633</v>
      </c>
      <c r="E294" s="154"/>
      <c r="F294" s="195" t="s">
        <v>2889</v>
      </c>
      <c r="G294" s="196"/>
      <c r="H294" s="166" t="s">
        <v>78</v>
      </c>
      <c r="I294" s="167">
        <v>2010</v>
      </c>
      <c r="J294" s="168">
        <v>100000</v>
      </c>
      <c r="K294" s="165"/>
      <c r="L294" s="165"/>
      <c r="M294" s="165"/>
      <c r="N294" s="2"/>
    </row>
    <row r="295" spans="1:14" ht="12.75" customHeight="1" x14ac:dyDescent="0.2">
      <c r="A295" s="166" t="s">
        <v>3030</v>
      </c>
      <c r="B295" s="166" t="s">
        <v>3031</v>
      </c>
      <c r="C295" s="166"/>
      <c r="D295" s="166" t="s">
        <v>2633</v>
      </c>
      <c r="E295" s="154" t="s">
        <v>14</v>
      </c>
      <c r="F295" s="195" t="s">
        <v>2627</v>
      </c>
      <c r="G295" s="196"/>
      <c r="H295" s="166" t="s">
        <v>117</v>
      </c>
      <c r="I295" s="167">
        <v>2010</v>
      </c>
      <c r="J295" s="169">
        <v>3877962</v>
      </c>
      <c r="K295" s="165"/>
      <c r="L295" s="165"/>
      <c r="M295" s="165"/>
      <c r="N295" s="2"/>
    </row>
    <row r="296" spans="1:14" ht="16.5" customHeight="1" x14ac:dyDescent="0.2">
      <c r="A296" s="166" t="s">
        <v>3032</v>
      </c>
      <c r="B296" s="166" t="s">
        <v>3033</v>
      </c>
      <c r="C296" s="166" t="s">
        <v>34</v>
      </c>
      <c r="D296" s="166" t="s">
        <v>2633</v>
      </c>
      <c r="E296" s="154"/>
      <c r="F296" s="195" t="s">
        <v>964</v>
      </c>
      <c r="G296" s="196"/>
      <c r="H296" s="166" t="s">
        <v>78</v>
      </c>
      <c r="I296" s="167">
        <v>2010</v>
      </c>
      <c r="J296" s="169">
        <v>1950000</v>
      </c>
      <c r="K296" s="165"/>
      <c r="L296" s="165"/>
      <c r="M296" s="165"/>
      <c r="N296" s="2"/>
    </row>
    <row r="297" spans="1:14" ht="12.75" customHeight="1" x14ac:dyDescent="0.2">
      <c r="A297" s="166" t="s">
        <v>3034</v>
      </c>
      <c r="B297" s="166" t="s">
        <v>3035</v>
      </c>
      <c r="C297" s="166" t="s">
        <v>2545</v>
      </c>
      <c r="D297" s="166" t="s">
        <v>2633</v>
      </c>
      <c r="E297" s="154"/>
      <c r="F297" s="195" t="s">
        <v>3036</v>
      </c>
      <c r="G297" s="196"/>
      <c r="H297" s="166" t="s">
        <v>78</v>
      </c>
      <c r="I297" s="167">
        <v>2010</v>
      </c>
      <c r="J297" s="168">
        <v>86232</v>
      </c>
      <c r="K297" s="165"/>
      <c r="L297" s="165"/>
      <c r="M297" s="165"/>
      <c r="N297" s="2"/>
    </row>
    <row r="298" spans="1:14" ht="12.75" customHeight="1" x14ac:dyDescent="0.2">
      <c r="A298" s="166" t="s">
        <v>3037</v>
      </c>
      <c r="B298" s="166" t="s">
        <v>3035</v>
      </c>
      <c r="C298" s="166" t="s">
        <v>2545</v>
      </c>
      <c r="D298" s="166" t="s">
        <v>2633</v>
      </c>
      <c r="E298" s="154"/>
      <c r="F298" s="195" t="s">
        <v>3036</v>
      </c>
      <c r="G298" s="196"/>
      <c r="H298" s="166" t="s">
        <v>78</v>
      </c>
      <c r="I298" s="167">
        <v>2010</v>
      </c>
      <c r="J298" s="168">
        <v>68418</v>
      </c>
      <c r="K298" s="165"/>
      <c r="L298" s="165"/>
      <c r="M298" s="165"/>
      <c r="N298" s="2"/>
    </row>
    <row r="299" spans="1:14" ht="12.75" customHeight="1" x14ac:dyDescent="0.2">
      <c r="A299" s="166" t="s">
        <v>3038</v>
      </c>
      <c r="B299" s="166" t="s">
        <v>3039</v>
      </c>
      <c r="C299" s="166"/>
      <c r="D299" s="166" t="s">
        <v>2633</v>
      </c>
      <c r="E299" s="154"/>
      <c r="F299" s="195" t="s">
        <v>3036</v>
      </c>
      <c r="G299" s="196"/>
      <c r="H299" s="166" t="s">
        <v>78</v>
      </c>
      <c r="I299" s="167">
        <v>2010</v>
      </c>
      <c r="J299" s="168">
        <v>62305</v>
      </c>
      <c r="K299" s="165"/>
      <c r="L299" s="165"/>
      <c r="M299" s="165"/>
      <c r="N299" s="2"/>
    </row>
    <row r="300" spans="1:14" ht="16.5" customHeight="1" x14ac:dyDescent="0.2">
      <c r="A300" s="166" t="s">
        <v>3040</v>
      </c>
      <c r="B300" s="166" t="s">
        <v>3041</v>
      </c>
      <c r="C300" s="166" t="s">
        <v>2545</v>
      </c>
      <c r="D300" s="166" t="s">
        <v>2633</v>
      </c>
      <c r="E300" s="154"/>
      <c r="F300" s="195" t="s">
        <v>3036</v>
      </c>
      <c r="G300" s="196"/>
      <c r="H300" s="166" t="s">
        <v>78</v>
      </c>
      <c r="I300" s="167">
        <v>2010</v>
      </c>
      <c r="J300" s="168">
        <v>30427</v>
      </c>
      <c r="K300" s="165"/>
      <c r="L300" s="165"/>
      <c r="M300" s="165"/>
      <c r="N300" s="2"/>
    </row>
    <row r="301" spans="1:14" ht="16.5" customHeight="1" x14ac:dyDescent="0.2">
      <c r="A301" s="166" t="s">
        <v>3042</v>
      </c>
      <c r="B301" s="166" t="s">
        <v>3043</v>
      </c>
      <c r="C301" s="166" t="s">
        <v>2545</v>
      </c>
      <c r="D301" s="166" t="s">
        <v>3044</v>
      </c>
      <c r="E301" s="154"/>
      <c r="F301" s="195" t="s">
        <v>3045</v>
      </c>
      <c r="G301" s="196"/>
      <c r="H301" s="166" t="s">
        <v>2583</v>
      </c>
      <c r="I301" s="167">
        <v>2010</v>
      </c>
      <c r="J301" s="168">
        <v>21600</v>
      </c>
      <c r="K301" s="165"/>
      <c r="L301" s="165"/>
      <c r="M301" s="165"/>
      <c r="N301" s="2"/>
    </row>
    <row r="302" spans="1:14" ht="16.5" customHeight="1" x14ac:dyDescent="0.2">
      <c r="A302" s="166" t="s">
        <v>3046</v>
      </c>
      <c r="B302" s="166" t="s">
        <v>2819</v>
      </c>
      <c r="C302" s="166" t="s">
        <v>2545</v>
      </c>
      <c r="D302" s="166" t="s">
        <v>2612</v>
      </c>
      <c r="E302" s="154"/>
      <c r="F302" s="195" t="s">
        <v>2613</v>
      </c>
      <c r="G302" s="196"/>
      <c r="H302" s="166" t="s">
        <v>117</v>
      </c>
      <c r="I302" s="167">
        <v>2010</v>
      </c>
      <c r="J302" s="168">
        <v>291639</v>
      </c>
      <c r="K302" s="165"/>
      <c r="L302" s="165"/>
      <c r="M302" s="165"/>
      <c r="N302" s="2"/>
    </row>
    <row r="303" spans="1:14" ht="16.5" customHeight="1" x14ac:dyDescent="0.2">
      <c r="A303" s="166" t="s">
        <v>3047</v>
      </c>
      <c r="B303" s="166" t="s">
        <v>3048</v>
      </c>
      <c r="C303" s="166"/>
      <c r="D303" s="166" t="s">
        <v>3049</v>
      </c>
      <c r="E303" s="154" t="s">
        <v>14</v>
      </c>
      <c r="F303" s="195" t="s">
        <v>1187</v>
      </c>
      <c r="G303" s="196"/>
      <c r="H303" s="166" t="s">
        <v>16</v>
      </c>
      <c r="I303" s="167">
        <v>2010</v>
      </c>
      <c r="J303" s="168">
        <v>301999</v>
      </c>
      <c r="K303" s="165"/>
      <c r="L303" s="170">
        <f>J303+J477+J478+J1374+J1485</f>
        <v>100483493</v>
      </c>
      <c r="M303" s="170">
        <f>J1374</f>
        <v>2425617</v>
      </c>
      <c r="N303" s="2"/>
    </row>
    <row r="304" spans="1:14" ht="12.75" customHeight="1" x14ac:dyDescent="0.2">
      <c r="A304" s="166" t="s">
        <v>3050</v>
      </c>
      <c r="B304" s="166" t="s">
        <v>2664</v>
      </c>
      <c r="C304" s="166" t="s">
        <v>2545</v>
      </c>
      <c r="D304" s="166" t="s">
        <v>3051</v>
      </c>
      <c r="E304" s="154" t="s">
        <v>35</v>
      </c>
      <c r="F304" s="195" t="s">
        <v>3052</v>
      </c>
      <c r="G304" s="196"/>
      <c r="H304" s="166" t="s">
        <v>16</v>
      </c>
      <c r="I304" s="167">
        <v>2010</v>
      </c>
      <c r="J304" s="168">
        <v>92356</v>
      </c>
      <c r="K304" s="165"/>
      <c r="L304" s="170">
        <f>J304+J426+J1345</f>
        <v>6300764</v>
      </c>
      <c r="M304" s="170">
        <f>J1345</f>
        <v>256000</v>
      </c>
      <c r="N304" s="2"/>
    </row>
    <row r="305" spans="1:14" ht="12.75" customHeight="1" x14ac:dyDescent="0.2">
      <c r="A305" s="166" t="s">
        <v>3050</v>
      </c>
      <c r="B305" s="166" t="s">
        <v>2664</v>
      </c>
      <c r="C305" s="166" t="s">
        <v>2545</v>
      </c>
      <c r="D305" s="166" t="s">
        <v>2616</v>
      </c>
      <c r="E305" s="154" t="s">
        <v>2537</v>
      </c>
      <c r="F305" s="195" t="s">
        <v>2111</v>
      </c>
      <c r="G305" s="196"/>
      <c r="H305" s="166" t="s">
        <v>117</v>
      </c>
      <c r="I305" s="167">
        <v>2010</v>
      </c>
      <c r="J305" s="168">
        <v>423591</v>
      </c>
      <c r="K305" s="165"/>
      <c r="L305" s="165"/>
      <c r="M305" s="165"/>
      <c r="N305" s="2"/>
    </row>
    <row r="306" spans="1:14" ht="12.75" customHeight="1" x14ac:dyDescent="0.2">
      <c r="A306" s="166" t="s">
        <v>3053</v>
      </c>
      <c r="B306" s="166" t="s">
        <v>3054</v>
      </c>
      <c r="C306" s="166" t="s">
        <v>2545</v>
      </c>
      <c r="D306" s="166" t="s">
        <v>3055</v>
      </c>
      <c r="E306" s="154"/>
      <c r="F306" s="195" t="s">
        <v>2754</v>
      </c>
      <c r="G306" s="196"/>
      <c r="H306" s="166" t="s">
        <v>276</v>
      </c>
      <c r="I306" s="167">
        <v>2010</v>
      </c>
      <c r="J306" s="168">
        <v>964366</v>
      </c>
      <c r="K306" s="165"/>
      <c r="L306" s="165"/>
      <c r="M306" s="165"/>
      <c r="N306" s="2"/>
    </row>
    <row r="307" spans="1:14" ht="12.75" customHeight="1" x14ac:dyDescent="0.2">
      <c r="A307" s="166" t="s">
        <v>3056</v>
      </c>
      <c r="B307" s="166" t="s">
        <v>3057</v>
      </c>
      <c r="C307" s="166" t="s">
        <v>34</v>
      </c>
      <c r="D307" s="166" t="s">
        <v>3055</v>
      </c>
      <c r="E307" s="154"/>
      <c r="F307" s="195" t="s">
        <v>2754</v>
      </c>
      <c r="G307" s="196"/>
      <c r="H307" s="166" t="s">
        <v>276</v>
      </c>
      <c r="I307" s="167">
        <v>2010</v>
      </c>
      <c r="J307" s="168">
        <v>694134</v>
      </c>
      <c r="K307" s="165"/>
      <c r="L307" s="165"/>
      <c r="M307" s="165"/>
      <c r="N307" s="2"/>
    </row>
    <row r="308" spans="1:14" ht="16.5" customHeight="1" x14ac:dyDescent="0.2">
      <c r="A308" s="166" t="s">
        <v>3058</v>
      </c>
      <c r="B308" s="166" t="s">
        <v>2542</v>
      </c>
      <c r="C308" s="166" t="s">
        <v>70</v>
      </c>
      <c r="D308" s="166" t="s">
        <v>3055</v>
      </c>
      <c r="E308" s="154"/>
      <c r="F308" s="195" t="s">
        <v>3059</v>
      </c>
      <c r="G308" s="196"/>
      <c r="H308" s="166" t="s">
        <v>117</v>
      </c>
      <c r="I308" s="167">
        <v>2010</v>
      </c>
      <c r="J308" s="169">
        <v>1547850</v>
      </c>
      <c r="K308" s="165" t="s">
        <v>72</v>
      </c>
      <c r="L308" s="165"/>
      <c r="M308" s="165"/>
      <c r="N308" s="2"/>
    </row>
    <row r="309" spans="1:14" ht="12.75" customHeight="1" x14ac:dyDescent="0.2">
      <c r="A309" s="166" t="s">
        <v>3060</v>
      </c>
      <c r="B309" s="166" t="s">
        <v>3061</v>
      </c>
      <c r="C309" s="166"/>
      <c r="D309" s="166" t="s">
        <v>3055</v>
      </c>
      <c r="E309" s="154" t="s">
        <v>35</v>
      </c>
      <c r="F309" s="195" t="s">
        <v>1075</v>
      </c>
      <c r="G309" s="196"/>
      <c r="H309" s="166" t="s">
        <v>16</v>
      </c>
      <c r="I309" s="167">
        <v>2010</v>
      </c>
      <c r="J309" s="168">
        <v>131913</v>
      </c>
      <c r="K309" s="165"/>
      <c r="L309" s="165"/>
      <c r="M309" s="165"/>
      <c r="N309" s="2"/>
    </row>
    <row r="310" spans="1:14" ht="12.75" customHeight="1" x14ac:dyDescent="0.2">
      <c r="A310" s="166" t="s">
        <v>3062</v>
      </c>
      <c r="B310" s="166" t="s">
        <v>3063</v>
      </c>
      <c r="C310" s="166"/>
      <c r="D310" s="166" t="s">
        <v>3055</v>
      </c>
      <c r="E310" s="154"/>
      <c r="F310" s="195" t="s">
        <v>3064</v>
      </c>
      <c r="G310" s="196"/>
      <c r="H310" s="166" t="s">
        <v>276</v>
      </c>
      <c r="I310" s="167">
        <v>2010</v>
      </c>
      <c r="J310" s="168">
        <v>150000</v>
      </c>
      <c r="K310" s="165"/>
      <c r="L310" s="165"/>
      <c r="M310" s="165"/>
      <c r="N310" s="2"/>
    </row>
    <row r="311" spans="1:14" ht="16.5" customHeight="1" x14ac:dyDescent="0.2">
      <c r="A311" s="166" t="s">
        <v>3065</v>
      </c>
      <c r="B311" s="166" t="s">
        <v>3066</v>
      </c>
      <c r="C311" s="166" t="s">
        <v>34</v>
      </c>
      <c r="D311" s="166" t="s">
        <v>2616</v>
      </c>
      <c r="E311" s="154" t="s">
        <v>2537</v>
      </c>
      <c r="F311" s="195" t="s">
        <v>2111</v>
      </c>
      <c r="G311" s="196"/>
      <c r="H311" s="166" t="s">
        <v>117</v>
      </c>
      <c r="I311" s="167">
        <v>2010</v>
      </c>
      <c r="J311" s="168">
        <v>225000</v>
      </c>
      <c r="K311" s="165"/>
      <c r="L311" s="165"/>
      <c r="M311" s="165"/>
      <c r="N311" s="2"/>
    </row>
    <row r="312" spans="1:14" ht="12.75" customHeight="1" x14ac:dyDescent="0.2">
      <c r="A312" s="166" t="s">
        <v>3067</v>
      </c>
      <c r="B312" s="166" t="s">
        <v>3068</v>
      </c>
      <c r="C312" s="166"/>
      <c r="D312" s="166" t="s">
        <v>3069</v>
      </c>
      <c r="E312" s="154"/>
      <c r="F312" s="195" t="s">
        <v>3070</v>
      </c>
      <c r="G312" s="196"/>
      <c r="H312" s="166" t="s">
        <v>276</v>
      </c>
      <c r="I312" s="167">
        <v>2010</v>
      </c>
      <c r="J312" s="168">
        <v>185657</v>
      </c>
      <c r="K312" s="165"/>
      <c r="L312" s="165"/>
      <c r="M312" s="165"/>
      <c r="N312" s="2"/>
    </row>
    <row r="313" spans="1:14" ht="12.75" customHeight="1" x14ac:dyDescent="0.2">
      <c r="A313" s="166" t="s">
        <v>3071</v>
      </c>
      <c r="B313" s="166" t="s">
        <v>3072</v>
      </c>
      <c r="C313" s="166"/>
      <c r="D313" s="166" t="s">
        <v>2616</v>
      </c>
      <c r="E313" s="154"/>
      <c r="F313" s="195" t="s">
        <v>2653</v>
      </c>
      <c r="G313" s="196"/>
      <c r="H313" s="166" t="s">
        <v>117</v>
      </c>
      <c r="I313" s="167">
        <v>2010</v>
      </c>
      <c r="J313" s="168">
        <v>180000</v>
      </c>
      <c r="K313" s="165"/>
      <c r="L313" s="165"/>
      <c r="M313" s="165"/>
      <c r="N313" s="2"/>
    </row>
    <row r="314" spans="1:14" ht="12.75" customHeight="1" x14ac:dyDescent="0.2">
      <c r="A314" s="166" t="s">
        <v>3073</v>
      </c>
      <c r="B314" s="166" t="s">
        <v>3074</v>
      </c>
      <c r="C314" s="166" t="s">
        <v>34</v>
      </c>
      <c r="D314" s="166" t="s">
        <v>3075</v>
      </c>
      <c r="E314" s="154"/>
      <c r="F314" s="195" t="s">
        <v>3076</v>
      </c>
      <c r="G314" s="196"/>
      <c r="H314" s="166" t="s">
        <v>37</v>
      </c>
      <c r="I314" s="167">
        <v>2010</v>
      </c>
      <c r="J314" s="169">
        <v>2772340</v>
      </c>
      <c r="K314" s="165"/>
      <c r="L314" s="165"/>
      <c r="M314" s="165"/>
      <c r="N314" s="2"/>
    </row>
    <row r="315" spans="1:14" ht="12.75" customHeight="1" x14ac:dyDescent="0.2">
      <c r="A315" s="166" t="s">
        <v>3077</v>
      </c>
      <c r="B315" s="166" t="s">
        <v>2739</v>
      </c>
      <c r="C315" s="166" t="s">
        <v>34</v>
      </c>
      <c r="D315" s="166" t="s">
        <v>3075</v>
      </c>
      <c r="E315" s="154"/>
      <c r="F315" s="195" t="s">
        <v>3076</v>
      </c>
      <c r="G315" s="196"/>
      <c r="H315" s="166" t="s">
        <v>37</v>
      </c>
      <c r="I315" s="167">
        <v>2010</v>
      </c>
      <c r="J315" s="168">
        <v>460000</v>
      </c>
      <c r="K315" s="165"/>
      <c r="L315" s="165"/>
      <c r="M315" s="165"/>
      <c r="N315" s="2"/>
    </row>
    <row r="316" spans="1:14" ht="12.75" customHeight="1" x14ac:dyDescent="0.2">
      <c r="A316" s="166" t="s">
        <v>3078</v>
      </c>
      <c r="B316" s="166" t="s">
        <v>2979</v>
      </c>
      <c r="C316" s="166" t="s">
        <v>34</v>
      </c>
      <c r="D316" s="166" t="s">
        <v>3075</v>
      </c>
      <c r="E316" s="154"/>
      <c r="F316" s="195" t="s">
        <v>3076</v>
      </c>
      <c r="G316" s="196"/>
      <c r="H316" s="166" t="s">
        <v>37</v>
      </c>
      <c r="I316" s="167">
        <v>2010</v>
      </c>
      <c r="J316" s="168">
        <v>240000</v>
      </c>
      <c r="K316" s="165"/>
      <c r="L316" s="165"/>
      <c r="M316" s="165"/>
      <c r="N316" s="2"/>
    </row>
    <row r="317" spans="1:14" ht="12.75" customHeight="1" x14ac:dyDescent="0.2">
      <c r="A317" s="166" t="s">
        <v>3079</v>
      </c>
      <c r="B317" s="166" t="s">
        <v>3080</v>
      </c>
      <c r="C317" s="166" t="s">
        <v>34</v>
      </c>
      <c r="D317" s="166" t="s">
        <v>3075</v>
      </c>
      <c r="E317" s="154"/>
      <c r="F317" s="195" t="s">
        <v>3076</v>
      </c>
      <c r="G317" s="196"/>
      <c r="H317" s="166" t="s">
        <v>37</v>
      </c>
      <c r="I317" s="167">
        <v>2010</v>
      </c>
      <c r="J317" s="168">
        <v>500000</v>
      </c>
      <c r="K317" s="165"/>
      <c r="L317" s="165"/>
      <c r="M317" s="165"/>
      <c r="N317" s="2"/>
    </row>
    <row r="318" spans="1:14" ht="12.75" customHeight="1" x14ac:dyDescent="0.2">
      <c r="A318" s="166" t="s">
        <v>3081</v>
      </c>
      <c r="B318" s="166" t="s">
        <v>3074</v>
      </c>
      <c r="C318" s="166" t="s">
        <v>34</v>
      </c>
      <c r="D318" s="166" t="s">
        <v>3075</v>
      </c>
      <c r="E318" s="154" t="s">
        <v>166</v>
      </c>
      <c r="F318" s="195" t="s">
        <v>3082</v>
      </c>
      <c r="G318" s="196"/>
      <c r="H318" s="166" t="s">
        <v>276</v>
      </c>
      <c r="I318" s="167">
        <v>2010</v>
      </c>
      <c r="J318" s="168">
        <v>600964</v>
      </c>
      <c r="K318" s="165"/>
      <c r="L318" s="170">
        <f>J318+J442+J527+J1212</f>
        <v>1348977</v>
      </c>
      <c r="M318" s="170">
        <f>J1212</f>
        <v>50798</v>
      </c>
      <c r="N318" s="2"/>
    </row>
    <row r="319" spans="1:14" ht="12.75" customHeight="1" x14ac:dyDescent="0.2">
      <c r="A319" s="166" t="s">
        <v>3083</v>
      </c>
      <c r="B319" s="166" t="s">
        <v>3084</v>
      </c>
      <c r="C319" s="166"/>
      <c r="D319" s="166" t="s">
        <v>3075</v>
      </c>
      <c r="E319" s="154" t="s">
        <v>35</v>
      </c>
      <c r="F319" s="195" t="s">
        <v>3085</v>
      </c>
      <c r="G319" s="196"/>
      <c r="H319" s="166" t="s">
        <v>276</v>
      </c>
      <c r="I319" s="167">
        <v>2010</v>
      </c>
      <c r="J319" s="169">
        <v>10061240</v>
      </c>
      <c r="K319" s="165"/>
      <c r="L319" s="170">
        <f>J319+J1207</f>
        <v>10761783</v>
      </c>
      <c r="M319" s="170">
        <f>J1207</f>
        <v>700543</v>
      </c>
      <c r="N319" s="2"/>
    </row>
    <row r="320" spans="1:14" ht="12.75" customHeight="1" x14ac:dyDescent="0.2">
      <c r="A320" s="166" t="s">
        <v>3086</v>
      </c>
      <c r="B320" s="166" t="s">
        <v>2892</v>
      </c>
      <c r="C320" s="166" t="s">
        <v>34</v>
      </c>
      <c r="D320" s="166" t="s">
        <v>3075</v>
      </c>
      <c r="E320" s="154" t="s">
        <v>166</v>
      </c>
      <c r="F320" s="195" t="s">
        <v>2927</v>
      </c>
      <c r="G320" s="196"/>
      <c r="H320" s="166" t="s">
        <v>37</v>
      </c>
      <c r="I320" s="167">
        <v>2010</v>
      </c>
      <c r="J320" s="168">
        <v>83199</v>
      </c>
      <c r="K320" s="165"/>
      <c r="L320" s="165"/>
      <c r="M320" s="165"/>
      <c r="N320" s="2"/>
    </row>
    <row r="321" spans="1:14" ht="12.75" customHeight="1" x14ac:dyDescent="0.2">
      <c r="A321" s="166" t="s">
        <v>3087</v>
      </c>
      <c r="B321" s="166" t="s">
        <v>2742</v>
      </c>
      <c r="C321" s="166" t="s">
        <v>34</v>
      </c>
      <c r="D321" s="166" t="s">
        <v>3075</v>
      </c>
      <c r="E321" s="154" t="s">
        <v>166</v>
      </c>
      <c r="F321" s="195" t="s">
        <v>2927</v>
      </c>
      <c r="G321" s="196"/>
      <c r="H321" s="166" t="s">
        <v>37</v>
      </c>
      <c r="I321" s="167">
        <v>2010</v>
      </c>
      <c r="J321" s="168">
        <v>433839</v>
      </c>
      <c r="K321" s="165"/>
      <c r="L321" s="165"/>
      <c r="M321" s="165"/>
      <c r="N321" s="2"/>
    </row>
    <row r="322" spans="1:14" ht="12.75" customHeight="1" x14ac:dyDescent="0.2">
      <c r="A322" s="166" t="s">
        <v>3088</v>
      </c>
      <c r="B322" s="166" t="s">
        <v>2892</v>
      </c>
      <c r="C322" s="166" t="s">
        <v>34</v>
      </c>
      <c r="D322" s="166" t="s">
        <v>3075</v>
      </c>
      <c r="E322" s="154" t="s">
        <v>166</v>
      </c>
      <c r="F322" s="195" t="s">
        <v>2927</v>
      </c>
      <c r="G322" s="196"/>
      <c r="H322" s="166" t="s">
        <v>37</v>
      </c>
      <c r="I322" s="167">
        <v>2010</v>
      </c>
      <c r="J322" s="168">
        <v>272125</v>
      </c>
      <c r="K322" s="165"/>
      <c r="L322" s="165"/>
      <c r="M322" s="165"/>
      <c r="N322" s="2"/>
    </row>
    <row r="323" spans="1:14" ht="12.75" customHeight="1" x14ac:dyDescent="0.2">
      <c r="A323" s="166" t="s">
        <v>3089</v>
      </c>
      <c r="B323" s="166" t="s">
        <v>3090</v>
      </c>
      <c r="C323" s="166" t="s">
        <v>34</v>
      </c>
      <c r="D323" s="166" t="s">
        <v>3075</v>
      </c>
      <c r="E323" s="154" t="s">
        <v>166</v>
      </c>
      <c r="F323" s="195" t="s">
        <v>2927</v>
      </c>
      <c r="G323" s="196"/>
      <c r="H323" s="166" t="s">
        <v>37</v>
      </c>
      <c r="I323" s="167">
        <v>2010</v>
      </c>
      <c r="J323" s="168">
        <v>612218</v>
      </c>
      <c r="K323" s="165"/>
      <c r="L323" s="165"/>
      <c r="M323" s="165"/>
      <c r="N323" s="2"/>
    </row>
    <row r="324" spans="1:14" ht="12.75" customHeight="1" x14ac:dyDescent="0.2">
      <c r="A324" s="166" t="s">
        <v>3091</v>
      </c>
      <c r="B324" s="166" t="s">
        <v>3092</v>
      </c>
      <c r="C324" s="166" t="s">
        <v>34</v>
      </c>
      <c r="D324" s="166" t="s">
        <v>3075</v>
      </c>
      <c r="E324" s="154" t="s">
        <v>166</v>
      </c>
      <c r="F324" s="195" t="s">
        <v>2927</v>
      </c>
      <c r="G324" s="196"/>
      <c r="H324" s="166" t="s">
        <v>37</v>
      </c>
      <c r="I324" s="167">
        <v>2010</v>
      </c>
      <c r="J324" s="168">
        <v>378738</v>
      </c>
      <c r="K324" s="165"/>
      <c r="L324" s="165"/>
      <c r="M324" s="165"/>
      <c r="N324" s="2"/>
    </row>
    <row r="325" spans="1:14" ht="16.5" customHeight="1" x14ac:dyDescent="0.2">
      <c r="A325" s="166" t="s">
        <v>3093</v>
      </c>
      <c r="B325" s="166" t="s">
        <v>3094</v>
      </c>
      <c r="C325" s="166" t="s">
        <v>34</v>
      </c>
      <c r="D325" s="166" t="s">
        <v>3075</v>
      </c>
      <c r="E325" s="154" t="s">
        <v>2537</v>
      </c>
      <c r="F325" s="195" t="s">
        <v>2383</v>
      </c>
      <c r="G325" s="196"/>
      <c r="H325" s="166" t="s">
        <v>117</v>
      </c>
      <c r="I325" s="167">
        <v>2010</v>
      </c>
      <c r="J325" s="168">
        <v>350000</v>
      </c>
      <c r="K325" s="165"/>
      <c r="L325" s="165"/>
      <c r="M325" s="165"/>
      <c r="N325" s="2"/>
    </row>
    <row r="326" spans="1:14" ht="12.75" customHeight="1" x14ac:dyDescent="0.2">
      <c r="A326" s="166" t="s">
        <v>3095</v>
      </c>
      <c r="B326" s="166" t="s">
        <v>3096</v>
      </c>
      <c r="C326" s="166" t="s">
        <v>34</v>
      </c>
      <c r="D326" s="166" t="s">
        <v>3075</v>
      </c>
      <c r="E326" s="154"/>
      <c r="F326" s="195" t="s">
        <v>3097</v>
      </c>
      <c r="G326" s="196"/>
      <c r="H326" s="166" t="s">
        <v>37</v>
      </c>
      <c r="I326" s="167">
        <v>2010</v>
      </c>
      <c r="J326" s="168">
        <v>196857</v>
      </c>
      <c r="K326" s="165"/>
      <c r="L326" s="165"/>
      <c r="M326" s="165"/>
      <c r="N326" s="2"/>
    </row>
    <row r="327" spans="1:14" ht="12.75" customHeight="1" x14ac:dyDescent="0.2">
      <c r="A327" s="166" t="s">
        <v>3098</v>
      </c>
      <c r="B327" s="166" t="s">
        <v>2794</v>
      </c>
      <c r="C327" s="166" t="s">
        <v>34</v>
      </c>
      <c r="D327" s="166" t="s">
        <v>3075</v>
      </c>
      <c r="E327" s="154"/>
      <c r="F327" s="195" t="s">
        <v>3097</v>
      </c>
      <c r="G327" s="196"/>
      <c r="H327" s="166" t="s">
        <v>37</v>
      </c>
      <c r="I327" s="167">
        <v>2010</v>
      </c>
      <c r="J327" s="169">
        <v>1327604</v>
      </c>
      <c r="K327" s="165"/>
      <c r="L327" s="165"/>
      <c r="M327" s="165"/>
      <c r="N327" s="2"/>
    </row>
    <row r="328" spans="1:14" ht="16.5" customHeight="1" x14ac:dyDescent="0.2">
      <c r="A328" s="166" t="s">
        <v>3099</v>
      </c>
      <c r="B328" s="166" t="s">
        <v>3100</v>
      </c>
      <c r="C328" s="166" t="s">
        <v>34</v>
      </c>
      <c r="D328" s="166" t="s">
        <v>3075</v>
      </c>
      <c r="E328" s="154"/>
      <c r="F328" s="195" t="s">
        <v>3097</v>
      </c>
      <c r="G328" s="196"/>
      <c r="H328" s="166" t="s">
        <v>37</v>
      </c>
      <c r="I328" s="167">
        <v>2010</v>
      </c>
      <c r="J328" s="168">
        <v>684673</v>
      </c>
      <c r="K328" s="165"/>
      <c r="L328" s="165"/>
      <c r="M328" s="165"/>
      <c r="N328" s="2"/>
    </row>
    <row r="329" spans="1:14" ht="12.75" customHeight="1" x14ac:dyDescent="0.2">
      <c r="A329" s="166" t="s">
        <v>3101</v>
      </c>
      <c r="B329" s="166" t="s">
        <v>2995</v>
      </c>
      <c r="C329" s="166" t="s">
        <v>34</v>
      </c>
      <c r="D329" s="166" t="s">
        <v>3075</v>
      </c>
      <c r="E329" s="154"/>
      <c r="F329" s="195" t="s">
        <v>3097</v>
      </c>
      <c r="G329" s="196"/>
      <c r="H329" s="166" t="s">
        <v>37</v>
      </c>
      <c r="I329" s="167">
        <v>2010</v>
      </c>
      <c r="J329" s="168">
        <v>445086</v>
      </c>
      <c r="K329" s="165"/>
      <c r="L329" s="165"/>
      <c r="M329" s="165"/>
      <c r="N329" s="2"/>
    </row>
    <row r="330" spans="1:14" ht="12.75" customHeight="1" x14ac:dyDescent="0.2">
      <c r="A330" s="166" t="s">
        <v>3102</v>
      </c>
      <c r="B330" s="166" t="s">
        <v>3103</v>
      </c>
      <c r="C330" s="166" t="s">
        <v>34</v>
      </c>
      <c r="D330" s="166" t="s">
        <v>3075</v>
      </c>
      <c r="E330" s="154"/>
      <c r="F330" s="195" t="s">
        <v>3097</v>
      </c>
      <c r="G330" s="196"/>
      <c r="H330" s="166" t="s">
        <v>37</v>
      </c>
      <c r="I330" s="167">
        <v>2010</v>
      </c>
      <c r="J330" s="168">
        <v>497531</v>
      </c>
      <c r="K330" s="165"/>
      <c r="L330" s="165"/>
      <c r="M330" s="165"/>
      <c r="N330" s="2"/>
    </row>
    <row r="331" spans="1:14" ht="12.75" customHeight="1" x14ac:dyDescent="0.2">
      <c r="A331" s="166" t="s">
        <v>3104</v>
      </c>
      <c r="B331" s="166" t="s">
        <v>2995</v>
      </c>
      <c r="C331" s="166" t="s">
        <v>34</v>
      </c>
      <c r="D331" s="166" t="s">
        <v>3075</v>
      </c>
      <c r="E331" s="154"/>
      <c r="F331" s="195" t="s">
        <v>3097</v>
      </c>
      <c r="G331" s="196"/>
      <c r="H331" s="166" t="s">
        <v>37</v>
      </c>
      <c r="I331" s="167">
        <v>2010</v>
      </c>
      <c r="J331" s="168">
        <v>237927</v>
      </c>
      <c r="K331" s="165"/>
      <c r="L331" s="165"/>
      <c r="M331" s="165"/>
      <c r="N331" s="2"/>
    </row>
    <row r="332" spans="1:14" ht="12.75" customHeight="1" x14ac:dyDescent="0.2">
      <c r="A332" s="166" t="s">
        <v>3105</v>
      </c>
      <c r="B332" s="166" t="s">
        <v>3106</v>
      </c>
      <c r="C332" s="166" t="s">
        <v>34</v>
      </c>
      <c r="D332" s="166" t="s">
        <v>3075</v>
      </c>
      <c r="E332" s="154" t="s">
        <v>166</v>
      </c>
      <c r="F332" s="195" t="s">
        <v>2927</v>
      </c>
      <c r="G332" s="196"/>
      <c r="H332" s="166" t="s">
        <v>37</v>
      </c>
      <c r="I332" s="167">
        <v>2010</v>
      </c>
      <c r="J332" s="168">
        <v>120000</v>
      </c>
      <c r="K332" s="165"/>
      <c r="L332" s="165"/>
      <c r="M332" s="165"/>
      <c r="N332" s="2"/>
    </row>
    <row r="333" spans="1:14" ht="12.75" customHeight="1" x14ac:dyDescent="0.2">
      <c r="A333" s="166" t="s">
        <v>3107</v>
      </c>
      <c r="B333" s="166" t="s">
        <v>3103</v>
      </c>
      <c r="C333" s="166" t="s">
        <v>34</v>
      </c>
      <c r="D333" s="166" t="s">
        <v>3075</v>
      </c>
      <c r="E333" s="154" t="s">
        <v>166</v>
      </c>
      <c r="F333" s="195" t="s">
        <v>2927</v>
      </c>
      <c r="G333" s="196"/>
      <c r="H333" s="166" t="s">
        <v>37</v>
      </c>
      <c r="I333" s="167">
        <v>2010</v>
      </c>
      <c r="J333" s="168">
        <v>90642</v>
      </c>
      <c r="K333" s="165"/>
      <c r="L333" s="165"/>
      <c r="M333" s="165"/>
      <c r="N333" s="2"/>
    </row>
    <row r="334" spans="1:14" ht="12.75" customHeight="1" x14ac:dyDescent="0.2">
      <c r="A334" s="166" t="s">
        <v>3108</v>
      </c>
      <c r="B334" s="166" t="s">
        <v>3109</v>
      </c>
      <c r="C334" s="166" t="s">
        <v>172</v>
      </c>
      <c r="D334" s="166" t="s">
        <v>3075</v>
      </c>
      <c r="E334" s="154" t="s">
        <v>2537</v>
      </c>
      <c r="F334" s="195" t="s">
        <v>3110</v>
      </c>
      <c r="G334" s="196"/>
      <c r="H334" s="166" t="s">
        <v>276</v>
      </c>
      <c r="I334" s="167">
        <v>2010</v>
      </c>
      <c r="J334" s="168">
        <v>229104</v>
      </c>
      <c r="K334" s="165"/>
      <c r="L334" s="165"/>
      <c r="M334" s="165"/>
      <c r="N334" s="2"/>
    </row>
    <row r="335" spans="1:14" ht="12.75" customHeight="1" x14ac:dyDescent="0.2">
      <c r="A335" s="166" t="s">
        <v>3111</v>
      </c>
      <c r="B335" s="166" t="s">
        <v>3103</v>
      </c>
      <c r="C335" s="166" t="s">
        <v>34</v>
      </c>
      <c r="D335" s="166" t="s">
        <v>3075</v>
      </c>
      <c r="E335" s="154"/>
      <c r="F335" s="195" t="s">
        <v>2926</v>
      </c>
      <c r="G335" s="196"/>
      <c r="H335" s="166" t="s">
        <v>37</v>
      </c>
      <c r="I335" s="167">
        <v>2010</v>
      </c>
      <c r="J335" s="168">
        <v>90000</v>
      </c>
      <c r="K335" s="165"/>
      <c r="L335" s="165"/>
      <c r="M335" s="165"/>
      <c r="N335" s="2"/>
    </row>
    <row r="336" spans="1:14" ht="12.75" customHeight="1" x14ac:dyDescent="0.2">
      <c r="A336" s="166" t="s">
        <v>3112</v>
      </c>
      <c r="B336" s="166" t="s">
        <v>2702</v>
      </c>
      <c r="C336" s="166" t="s">
        <v>2545</v>
      </c>
      <c r="D336" s="166" t="s">
        <v>725</v>
      </c>
      <c r="E336" s="154" t="s">
        <v>14</v>
      </c>
      <c r="F336" s="195" t="s">
        <v>3113</v>
      </c>
      <c r="G336" s="196"/>
      <c r="H336" s="166" t="s">
        <v>117</v>
      </c>
      <c r="I336" s="167">
        <v>2010</v>
      </c>
      <c r="J336" s="169">
        <v>9891982</v>
      </c>
      <c r="K336" s="165"/>
      <c r="L336" s="170">
        <f>J336+J382+J491+J492+J794+J1336</f>
        <v>53453710</v>
      </c>
      <c r="M336" s="170">
        <f>J1336</f>
        <v>1339264</v>
      </c>
      <c r="N336" s="2"/>
    </row>
    <row r="337" spans="1:14" ht="16.5" customHeight="1" x14ac:dyDescent="0.2">
      <c r="A337" s="166" t="s">
        <v>3114</v>
      </c>
      <c r="B337" s="166" t="s">
        <v>3115</v>
      </c>
      <c r="C337" s="166" t="s">
        <v>2545</v>
      </c>
      <c r="D337" s="166" t="s">
        <v>725</v>
      </c>
      <c r="E337" s="154"/>
      <c r="F337" s="195" t="s">
        <v>2662</v>
      </c>
      <c r="G337" s="196"/>
      <c r="H337" s="166" t="s">
        <v>37</v>
      </c>
      <c r="I337" s="167">
        <v>2010</v>
      </c>
      <c r="J337" s="169">
        <v>2762784</v>
      </c>
      <c r="K337" s="165"/>
      <c r="L337" s="165"/>
      <c r="M337" s="165"/>
      <c r="N337" s="2"/>
    </row>
    <row r="338" spans="1:14" ht="12.75" customHeight="1" x14ac:dyDescent="0.2">
      <c r="A338" s="166" t="s">
        <v>3116</v>
      </c>
      <c r="B338" s="166" t="s">
        <v>3117</v>
      </c>
      <c r="C338" s="166" t="s">
        <v>2545</v>
      </c>
      <c r="D338" s="166" t="s">
        <v>3118</v>
      </c>
      <c r="E338" s="154" t="s">
        <v>2537</v>
      </c>
      <c r="F338" s="195" t="s">
        <v>3119</v>
      </c>
      <c r="G338" s="196"/>
      <c r="H338" s="166" t="s">
        <v>2583</v>
      </c>
      <c r="I338" s="167">
        <v>2010</v>
      </c>
      <c r="J338" s="168">
        <v>257400</v>
      </c>
      <c r="K338" s="165" t="s">
        <v>72</v>
      </c>
      <c r="L338" s="165"/>
      <c r="M338" s="165"/>
      <c r="N338" s="2"/>
    </row>
    <row r="339" spans="1:14" ht="12.75" customHeight="1" x14ac:dyDescent="0.2">
      <c r="A339" s="166" t="s">
        <v>3120</v>
      </c>
      <c r="B339" s="166" t="s">
        <v>3121</v>
      </c>
      <c r="C339" s="166"/>
      <c r="D339" s="166" t="s">
        <v>3118</v>
      </c>
      <c r="E339" s="154" t="s">
        <v>35</v>
      </c>
      <c r="F339" s="195" t="s">
        <v>2961</v>
      </c>
      <c r="G339" s="196"/>
      <c r="H339" s="166" t="s">
        <v>78</v>
      </c>
      <c r="I339" s="167">
        <v>2010</v>
      </c>
      <c r="J339" s="168">
        <v>104383</v>
      </c>
      <c r="K339" s="165"/>
      <c r="L339" s="165"/>
      <c r="M339" s="165"/>
      <c r="N339" s="2"/>
    </row>
    <row r="340" spans="1:14" ht="12.75" customHeight="1" x14ac:dyDescent="0.2">
      <c r="A340" s="166" t="s">
        <v>3122</v>
      </c>
      <c r="B340" s="166" t="s">
        <v>3123</v>
      </c>
      <c r="C340" s="166"/>
      <c r="D340" s="166" t="s">
        <v>3118</v>
      </c>
      <c r="E340" s="154" t="s">
        <v>35</v>
      </c>
      <c r="F340" s="195" t="s">
        <v>2961</v>
      </c>
      <c r="G340" s="196"/>
      <c r="H340" s="166" t="s">
        <v>78</v>
      </c>
      <c r="I340" s="167">
        <v>2010</v>
      </c>
      <c r="J340" s="168">
        <v>50050</v>
      </c>
      <c r="K340" s="165"/>
      <c r="L340" s="165"/>
      <c r="M340" s="165"/>
      <c r="N340" s="2"/>
    </row>
    <row r="341" spans="1:14" ht="12.75" customHeight="1" x14ac:dyDescent="0.2">
      <c r="A341" s="166" t="s">
        <v>3124</v>
      </c>
      <c r="B341" s="166" t="s">
        <v>3125</v>
      </c>
      <c r="C341" s="166"/>
      <c r="D341" s="166" t="s">
        <v>3118</v>
      </c>
      <c r="E341" s="154" t="s">
        <v>35</v>
      </c>
      <c r="F341" s="195" t="s">
        <v>2961</v>
      </c>
      <c r="G341" s="196"/>
      <c r="H341" s="166" t="s">
        <v>78</v>
      </c>
      <c r="I341" s="167">
        <v>2010</v>
      </c>
      <c r="J341" s="168">
        <v>5766</v>
      </c>
      <c r="K341" s="165"/>
      <c r="L341" s="165"/>
      <c r="M341" s="165"/>
      <c r="N341" s="2"/>
    </row>
    <row r="342" spans="1:14" ht="12.75" customHeight="1" x14ac:dyDescent="0.2">
      <c r="A342" s="166" t="s">
        <v>3126</v>
      </c>
      <c r="B342" s="166" t="s">
        <v>3127</v>
      </c>
      <c r="C342" s="166"/>
      <c r="D342" s="166" t="s">
        <v>2659</v>
      </c>
      <c r="E342" s="154"/>
      <c r="F342" s="195" t="s">
        <v>2660</v>
      </c>
      <c r="G342" s="196"/>
      <c r="H342" s="166" t="s">
        <v>37</v>
      </c>
      <c r="I342" s="167">
        <v>2010</v>
      </c>
      <c r="J342" s="168">
        <v>22300</v>
      </c>
      <c r="K342" s="165"/>
      <c r="L342" s="165"/>
      <c r="M342" s="165"/>
      <c r="N342" s="2"/>
    </row>
    <row r="343" spans="1:14" ht="16.5" customHeight="1" x14ac:dyDescent="0.2">
      <c r="A343" s="166" t="s">
        <v>3128</v>
      </c>
      <c r="B343" s="166" t="s">
        <v>3129</v>
      </c>
      <c r="C343" s="166"/>
      <c r="D343" s="166" t="s">
        <v>3130</v>
      </c>
      <c r="E343" s="154" t="s">
        <v>14</v>
      </c>
      <c r="F343" s="195" t="s">
        <v>3131</v>
      </c>
      <c r="G343" s="196"/>
      <c r="H343" s="166" t="s">
        <v>259</v>
      </c>
      <c r="I343" s="167">
        <v>2010</v>
      </c>
      <c r="J343" s="168">
        <v>498485</v>
      </c>
      <c r="K343" s="165"/>
      <c r="L343" s="170">
        <f>J343+J423+J494+J747+J881+J888+J1447+J1657+J1658+J1671+J1814</f>
        <v>3529976</v>
      </c>
      <c r="M343" s="170">
        <f>J747</f>
        <v>1055903</v>
      </c>
      <c r="N343" s="2"/>
    </row>
    <row r="344" spans="1:14" ht="12.75" customHeight="1" x14ac:dyDescent="0.2">
      <c r="A344" s="166" t="s">
        <v>3132</v>
      </c>
      <c r="B344" s="166" t="s">
        <v>2629</v>
      </c>
      <c r="C344" s="166" t="s">
        <v>2545</v>
      </c>
      <c r="D344" s="166" t="s">
        <v>28</v>
      </c>
      <c r="E344" s="154"/>
      <c r="F344" s="195" t="s">
        <v>2613</v>
      </c>
      <c r="G344" s="196"/>
      <c r="H344" s="166" t="s">
        <v>117</v>
      </c>
      <c r="I344" s="167">
        <v>2010</v>
      </c>
      <c r="J344" s="169">
        <v>14556072</v>
      </c>
      <c r="K344" s="165"/>
      <c r="L344" s="165"/>
      <c r="M344" s="165"/>
      <c r="N344" s="2"/>
    </row>
    <row r="345" spans="1:14" ht="12.75" customHeight="1" x14ac:dyDescent="0.2">
      <c r="A345" s="166" t="s">
        <v>3133</v>
      </c>
      <c r="B345" s="166" t="s">
        <v>2547</v>
      </c>
      <c r="C345" s="166" t="s">
        <v>34</v>
      </c>
      <c r="D345" s="166" t="s">
        <v>28</v>
      </c>
      <c r="E345" s="154"/>
      <c r="F345" s="195" t="s">
        <v>3134</v>
      </c>
      <c r="G345" s="196"/>
      <c r="H345" s="166" t="s">
        <v>78</v>
      </c>
      <c r="I345" s="167">
        <v>2010</v>
      </c>
      <c r="J345" s="169">
        <v>1878327</v>
      </c>
      <c r="K345" s="165"/>
      <c r="L345" s="165"/>
      <c r="M345" s="165"/>
      <c r="N345" s="2"/>
    </row>
    <row r="346" spans="1:14" ht="12.75" customHeight="1" x14ac:dyDescent="0.2">
      <c r="A346" s="166" t="s">
        <v>3135</v>
      </c>
      <c r="B346" s="166" t="s">
        <v>3136</v>
      </c>
      <c r="C346" s="166"/>
      <c r="D346" s="166" t="s">
        <v>28</v>
      </c>
      <c r="E346" s="154" t="s">
        <v>2537</v>
      </c>
      <c r="F346" s="195" t="s">
        <v>3137</v>
      </c>
      <c r="G346" s="196"/>
      <c r="H346" s="166" t="s">
        <v>1773</v>
      </c>
      <c r="I346" s="167">
        <v>2010</v>
      </c>
      <c r="J346" s="168">
        <v>500000</v>
      </c>
      <c r="K346" s="165"/>
      <c r="L346" s="165"/>
      <c r="M346" s="165"/>
      <c r="N346" s="2"/>
    </row>
    <row r="347" spans="1:14" ht="12.75" customHeight="1" x14ac:dyDescent="0.2">
      <c r="A347" s="166" t="s">
        <v>3138</v>
      </c>
      <c r="B347" s="166" t="s">
        <v>3139</v>
      </c>
      <c r="C347" s="166" t="s">
        <v>34</v>
      </c>
      <c r="D347" s="166" t="s">
        <v>28</v>
      </c>
      <c r="E347" s="154"/>
      <c r="F347" s="195" t="s">
        <v>3140</v>
      </c>
      <c r="G347" s="196"/>
      <c r="H347" s="166" t="s">
        <v>276</v>
      </c>
      <c r="I347" s="167">
        <v>2010</v>
      </c>
      <c r="J347" s="169">
        <v>6838880</v>
      </c>
      <c r="K347" s="165"/>
      <c r="L347" s="165"/>
      <c r="M347" s="165"/>
      <c r="N347" s="2"/>
    </row>
    <row r="348" spans="1:14" ht="16.5" customHeight="1" x14ac:dyDescent="0.2">
      <c r="A348" s="166" t="s">
        <v>3141</v>
      </c>
      <c r="B348" s="166" t="s">
        <v>3142</v>
      </c>
      <c r="C348" s="166"/>
      <c r="D348" s="166" t="s">
        <v>28</v>
      </c>
      <c r="E348" s="154"/>
      <c r="F348" s="195" t="s">
        <v>3143</v>
      </c>
      <c r="G348" s="196"/>
      <c r="H348" s="166" t="s">
        <v>276</v>
      </c>
      <c r="I348" s="167">
        <v>2010</v>
      </c>
      <c r="J348" s="168">
        <v>98091</v>
      </c>
      <c r="K348" s="165"/>
      <c r="L348" s="165"/>
      <c r="M348" s="165"/>
      <c r="N348" s="2"/>
    </row>
    <row r="349" spans="1:14" ht="12.75" customHeight="1" x14ac:dyDescent="0.2">
      <c r="A349" s="166" t="s">
        <v>3144</v>
      </c>
      <c r="B349" s="166" t="s">
        <v>3145</v>
      </c>
      <c r="C349" s="166"/>
      <c r="D349" s="166" t="s">
        <v>28</v>
      </c>
      <c r="E349" s="154"/>
      <c r="F349" s="195" t="s">
        <v>3146</v>
      </c>
      <c r="G349" s="196"/>
      <c r="H349" s="166" t="s">
        <v>78</v>
      </c>
      <c r="I349" s="167">
        <v>2010</v>
      </c>
      <c r="J349" s="168">
        <v>921547</v>
      </c>
      <c r="K349" s="165"/>
      <c r="L349" s="165"/>
      <c r="M349" s="165"/>
      <c r="N349" s="2"/>
    </row>
    <row r="350" spans="1:14" ht="12.75" customHeight="1" x14ac:dyDescent="0.2">
      <c r="A350" s="166" t="s">
        <v>3144</v>
      </c>
      <c r="B350" s="166" t="s">
        <v>3145</v>
      </c>
      <c r="C350" s="166"/>
      <c r="D350" s="166" t="s">
        <v>28</v>
      </c>
      <c r="E350" s="154"/>
      <c r="F350" s="195" t="s">
        <v>3147</v>
      </c>
      <c r="G350" s="196"/>
      <c r="H350" s="166" t="s">
        <v>78</v>
      </c>
      <c r="I350" s="167">
        <v>2010</v>
      </c>
      <c r="J350" s="169">
        <v>6000000</v>
      </c>
      <c r="K350" s="165"/>
      <c r="L350" s="165"/>
      <c r="M350" s="165"/>
      <c r="N350" s="2"/>
    </row>
    <row r="351" spans="1:14" ht="12.75" customHeight="1" x14ac:dyDescent="0.2">
      <c r="A351" s="166" t="s">
        <v>3148</v>
      </c>
      <c r="B351" s="166" t="s">
        <v>2702</v>
      </c>
      <c r="C351" s="166" t="s">
        <v>2545</v>
      </c>
      <c r="D351" s="166" t="s">
        <v>28</v>
      </c>
      <c r="E351" s="154"/>
      <c r="F351" s="195" t="s">
        <v>3134</v>
      </c>
      <c r="G351" s="196"/>
      <c r="H351" s="166" t="s">
        <v>78</v>
      </c>
      <c r="I351" s="167">
        <v>2010</v>
      </c>
      <c r="J351" s="169">
        <v>1023466</v>
      </c>
      <c r="K351" s="165"/>
      <c r="L351" s="165"/>
      <c r="M351" s="165"/>
      <c r="N351" s="2"/>
    </row>
    <row r="352" spans="1:14" ht="16.5" customHeight="1" x14ac:dyDescent="0.2">
      <c r="A352" s="166" t="s">
        <v>3149</v>
      </c>
      <c r="B352" s="166" t="s">
        <v>2542</v>
      </c>
      <c r="C352" s="166" t="s">
        <v>70</v>
      </c>
      <c r="D352" s="166" t="s">
        <v>28</v>
      </c>
      <c r="E352" s="154"/>
      <c r="F352" s="195" t="s">
        <v>3150</v>
      </c>
      <c r="G352" s="196"/>
      <c r="H352" s="166" t="s">
        <v>78</v>
      </c>
      <c r="I352" s="167">
        <v>2010</v>
      </c>
      <c r="J352" s="168">
        <v>60329</v>
      </c>
      <c r="K352" s="165" t="s">
        <v>72</v>
      </c>
      <c r="L352" s="165"/>
      <c r="M352" s="165"/>
      <c r="N352" s="2"/>
    </row>
    <row r="353" spans="1:14" ht="12.75" customHeight="1" x14ac:dyDescent="0.2">
      <c r="A353" s="166" t="s">
        <v>3151</v>
      </c>
      <c r="B353" s="166" t="s">
        <v>2544</v>
      </c>
      <c r="C353" s="166" t="s">
        <v>2545</v>
      </c>
      <c r="D353" s="166" t="s">
        <v>28</v>
      </c>
      <c r="E353" s="154"/>
      <c r="F353" s="195" t="s">
        <v>3134</v>
      </c>
      <c r="G353" s="196"/>
      <c r="H353" s="166" t="s">
        <v>78</v>
      </c>
      <c r="I353" s="167">
        <v>2010</v>
      </c>
      <c r="J353" s="169">
        <v>17821114</v>
      </c>
      <c r="K353" s="165"/>
      <c r="L353" s="165"/>
      <c r="M353" s="165"/>
      <c r="N353" s="2"/>
    </row>
    <row r="354" spans="1:14" ht="12.75" customHeight="1" x14ac:dyDescent="0.2">
      <c r="A354" s="166" t="s">
        <v>3151</v>
      </c>
      <c r="B354" s="166" t="s">
        <v>2544</v>
      </c>
      <c r="C354" s="166" t="s">
        <v>2545</v>
      </c>
      <c r="D354" s="166" t="s">
        <v>28</v>
      </c>
      <c r="E354" s="154" t="s">
        <v>2537</v>
      </c>
      <c r="F354" s="195" t="s">
        <v>2708</v>
      </c>
      <c r="G354" s="196"/>
      <c r="H354" s="166" t="s">
        <v>78</v>
      </c>
      <c r="I354" s="167">
        <v>2010</v>
      </c>
      <c r="J354" s="168">
        <v>220000</v>
      </c>
      <c r="K354" s="165"/>
      <c r="L354" s="165"/>
      <c r="M354" s="165"/>
      <c r="N354" s="2"/>
    </row>
    <row r="355" spans="1:14" ht="12.75" customHeight="1" x14ac:dyDescent="0.2">
      <c r="A355" s="166" t="s">
        <v>3152</v>
      </c>
      <c r="B355" s="166" t="s">
        <v>2544</v>
      </c>
      <c r="C355" s="166" t="s">
        <v>2545</v>
      </c>
      <c r="D355" s="166" t="s">
        <v>28</v>
      </c>
      <c r="E355" s="154"/>
      <c r="F355" s="195" t="s">
        <v>2926</v>
      </c>
      <c r="G355" s="196"/>
      <c r="H355" s="166" t="s">
        <v>37</v>
      </c>
      <c r="I355" s="167">
        <v>2010</v>
      </c>
      <c r="J355" s="168">
        <v>734315</v>
      </c>
      <c r="K355" s="165"/>
      <c r="L355" s="165"/>
      <c r="M355" s="165"/>
      <c r="N355" s="2"/>
    </row>
    <row r="356" spans="1:14" ht="12.75" customHeight="1" x14ac:dyDescent="0.2">
      <c r="A356" s="166" t="s">
        <v>3152</v>
      </c>
      <c r="B356" s="166" t="s">
        <v>2544</v>
      </c>
      <c r="C356" s="166" t="s">
        <v>2545</v>
      </c>
      <c r="D356" s="166" t="s">
        <v>28</v>
      </c>
      <c r="E356" s="154"/>
      <c r="F356" s="195" t="s">
        <v>2932</v>
      </c>
      <c r="G356" s="196"/>
      <c r="H356" s="166" t="s">
        <v>37</v>
      </c>
      <c r="I356" s="167">
        <v>2010</v>
      </c>
      <c r="J356" s="168">
        <v>591371</v>
      </c>
      <c r="K356" s="165"/>
      <c r="L356" s="165"/>
      <c r="M356" s="165"/>
      <c r="N356" s="2"/>
    </row>
    <row r="357" spans="1:14" ht="12.75" customHeight="1" x14ac:dyDescent="0.2">
      <c r="A357" s="166" t="s">
        <v>3153</v>
      </c>
      <c r="B357" s="166" t="s">
        <v>2695</v>
      </c>
      <c r="C357" s="166"/>
      <c r="D357" s="166" t="s">
        <v>28</v>
      </c>
      <c r="E357" s="154"/>
      <c r="F357" s="195" t="s">
        <v>2926</v>
      </c>
      <c r="G357" s="196"/>
      <c r="H357" s="166" t="s">
        <v>37</v>
      </c>
      <c r="I357" s="167">
        <v>2010</v>
      </c>
      <c r="J357" s="169">
        <v>1844401</v>
      </c>
      <c r="K357" s="165"/>
      <c r="L357" s="165"/>
      <c r="M357" s="165"/>
      <c r="N357" s="2"/>
    </row>
    <row r="358" spans="1:14" ht="12.75" customHeight="1" x14ac:dyDescent="0.2">
      <c r="A358" s="166" t="s">
        <v>3153</v>
      </c>
      <c r="B358" s="166" t="s">
        <v>2695</v>
      </c>
      <c r="C358" s="166"/>
      <c r="D358" s="166" t="s">
        <v>28</v>
      </c>
      <c r="E358" s="154"/>
      <c r="F358" s="195" t="s">
        <v>2932</v>
      </c>
      <c r="G358" s="196"/>
      <c r="H358" s="166" t="s">
        <v>37</v>
      </c>
      <c r="I358" s="167">
        <v>2010</v>
      </c>
      <c r="J358" s="169">
        <v>21032761</v>
      </c>
      <c r="K358" s="165"/>
      <c r="L358" s="165"/>
      <c r="M358" s="165"/>
      <c r="N358" s="2"/>
    </row>
    <row r="359" spans="1:14" ht="12.75" customHeight="1" x14ac:dyDescent="0.2">
      <c r="A359" s="166" t="s">
        <v>3154</v>
      </c>
      <c r="B359" s="166" t="s">
        <v>2682</v>
      </c>
      <c r="C359" s="166" t="s">
        <v>2545</v>
      </c>
      <c r="D359" s="166" t="s">
        <v>28</v>
      </c>
      <c r="E359" s="154"/>
      <c r="F359" s="195" t="s">
        <v>2609</v>
      </c>
      <c r="G359" s="196"/>
      <c r="H359" s="166" t="s">
        <v>16</v>
      </c>
      <c r="I359" s="167">
        <v>2010</v>
      </c>
      <c r="J359" s="168">
        <v>107745</v>
      </c>
      <c r="K359" s="165"/>
      <c r="L359" s="165"/>
      <c r="M359" s="165"/>
      <c r="N359" s="2"/>
    </row>
    <row r="360" spans="1:14" ht="12.75" customHeight="1" x14ac:dyDescent="0.2">
      <c r="A360" s="166" t="s">
        <v>3155</v>
      </c>
      <c r="B360" s="166" t="s">
        <v>3156</v>
      </c>
      <c r="C360" s="166" t="s">
        <v>70</v>
      </c>
      <c r="D360" s="166" t="s">
        <v>28</v>
      </c>
      <c r="E360" s="154" t="s">
        <v>2537</v>
      </c>
      <c r="F360" s="195" t="s">
        <v>3119</v>
      </c>
      <c r="G360" s="196"/>
      <c r="H360" s="166" t="s">
        <v>2583</v>
      </c>
      <c r="I360" s="167">
        <v>2010</v>
      </c>
      <c r="J360" s="169">
        <v>1064052</v>
      </c>
      <c r="K360" s="165" t="s">
        <v>72</v>
      </c>
      <c r="L360" s="165"/>
      <c r="M360" s="165"/>
      <c r="N360" s="2"/>
    </row>
    <row r="361" spans="1:14" ht="12.75" customHeight="1" x14ac:dyDescent="0.2">
      <c r="A361" s="166" t="s">
        <v>3155</v>
      </c>
      <c r="B361" s="166" t="s">
        <v>3156</v>
      </c>
      <c r="C361" s="166" t="s">
        <v>70</v>
      </c>
      <c r="D361" s="166" t="s">
        <v>28</v>
      </c>
      <c r="E361" s="154" t="s">
        <v>2537</v>
      </c>
      <c r="F361" s="195" t="s">
        <v>3119</v>
      </c>
      <c r="G361" s="196"/>
      <c r="H361" s="166" t="s">
        <v>2583</v>
      </c>
      <c r="I361" s="167">
        <v>2010</v>
      </c>
      <c r="J361" s="169">
        <v>3979101</v>
      </c>
      <c r="K361" s="165" t="s">
        <v>72</v>
      </c>
      <c r="L361" s="165"/>
      <c r="M361" s="165"/>
      <c r="N361" s="2"/>
    </row>
    <row r="362" spans="1:14" ht="12.75" customHeight="1" x14ac:dyDescent="0.2">
      <c r="A362" s="166" t="s">
        <v>3155</v>
      </c>
      <c r="B362" s="166" t="s">
        <v>3156</v>
      </c>
      <c r="C362" s="166" t="s">
        <v>70</v>
      </c>
      <c r="D362" s="166" t="s">
        <v>28</v>
      </c>
      <c r="E362" s="154"/>
      <c r="F362" s="195" t="s">
        <v>3157</v>
      </c>
      <c r="G362" s="196"/>
      <c r="H362" s="166" t="s">
        <v>2583</v>
      </c>
      <c r="I362" s="167">
        <v>2010</v>
      </c>
      <c r="J362" s="169">
        <v>5705559</v>
      </c>
      <c r="K362" s="165" t="s">
        <v>72</v>
      </c>
      <c r="L362" s="165"/>
      <c r="M362" s="165"/>
      <c r="N362" s="2"/>
    </row>
    <row r="363" spans="1:14" ht="12.75" customHeight="1" x14ac:dyDescent="0.2">
      <c r="A363" s="166" t="s">
        <v>3155</v>
      </c>
      <c r="B363" s="166" t="s">
        <v>3156</v>
      </c>
      <c r="C363" s="166" t="s">
        <v>70</v>
      </c>
      <c r="D363" s="166" t="s">
        <v>28</v>
      </c>
      <c r="E363" s="154"/>
      <c r="F363" s="195" t="s">
        <v>3158</v>
      </c>
      <c r="G363" s="196"/>
      <c r="H363" s="166" t="s">
        <v>2583</v>
      </c>
      <c r="I363" s="167">
        <v>2010</v>
      </c>
      <c r="J363" s="168">
        <v>294759</v>
      </c>
      <c r="K363" s="165" t="s">
        <v>72</v>
      </c>
      <c r="L363" s="165"/>
      <c r="M363" s="165"/>
      <c r="N363" s="2"/>
    </row>
    <row r="364" spans="1:14" ht="12.75" customHeight="1" x14ac:dyDescent="0.2">
      <c r="A364" s="166" t="s">
        <v>3159</v>
      </c>
      <c r="B364" s="166" t="s">
        <v>2819</v>
      </c>
      <c r="C364" s="166" t="s">
        <v>2545</v>
      </c>
      <c r="D364" s="166" t="s">
        <v>28</v>
      </c>
      <c r="E364" s="154"/>
      <c r="F364" s="195" t="s">
        <v>3150</v>
      </c>
      <c r="G364" s="196"/>
      <c r="H364" s="166" t="s">
        <v>78</v>
      </c>
      <c r="I364" s="167">
        <v>2010</v>
      </c>
      <c r="J364" s="169">
        <v>1186331</v>
      </c>
      <c r="K364" s="165"/>
      <c r="L364" s="165"/>
      <c r="M364" s="165"/>
      <c r="N364" s="2"/>
    </row>
    <row r="365" spans="1:14" ht="12.75" customHeight="1" x14ac:dyDescent="0.2">
      <c r="A365" s="166" t="s">
        <v>3160</v>
      </c>
      <c r="B365" s="166" t="s">
        <v>3161</v>
      </c>
      <c r="C365" s="166"/>
      <c r="D365" s="166" t="s">
        <v>28</v>
      </c>
      <c r="E365" s="154" t="s">
        <v>2537</v>
      </c>
      <c r="F365" s="195" t="s">
        <v>3162</v>
      </c>
      <c r="G365" s="196"/>
      <c r="H365" s="166" t="s">
        <v>2583</v>
      </c>
      <c r="I365" s="167">
        <v>2010</v>
      </c>
      <c r="J365" s="168">
        <v>969587</v>
      </c>
      <c r="K365" s="165"/>
      <c r="L365" s="165"/>
      <c r="M365" s="165"/>
      <c r="N365" s="2"/>
    </row>
    <row r="366" spans="1:14" ht="12.75" customHeight="1" x14ac:dyDescent="0.2">
      <c r="A366" s="166" t="s">
        <v>3160</v>
      </c>
      <c r="B366" s="166" t="s">
        <v>3161</v>
      </c>
      <c r="C366" s="166"/>
      <c r="D366" s="166" t="s">
        <v>28</v>
      </c>
      <c r="E366" s="154" t="s">
        <v>2537</v>
      </c>
      <c r="F366" s="195" t="s">
        <v>3162</v>
      </c>
      <c r="G366" s="196"/>
      <c r="H366" s="166" t="s">
        <v>2583</v>
      </c>
      <c r="I366" s="167">
        <v>2010</v>
      </c>
      <c r="J366" s="168">
        <v>641882</v>
      </c>
      <c r="K366" s="165"/>
      <c r="L366" s="165"/>
      <c r="M366" s="165"/>
      <c r="N366" s="2"/>
    </row>
    <row r="367" spans="1:14" ht="12.75" customHeight="1" x14ac:dyDescent="0.2">
      <c r="A367" s="166" t="s">
        <v>3160</v>
      </c>
      <c r="B367" s="166" t="s">
        <v>3161</v>
      </c>
      <c r="C367" s="166"/>
      <c r="D367" s="166" t="s">
        <v>28</v>
      </c>
      <c r="E367" s="154" t="s">
        <v>2537</v>
      </c>
      <c r="F367" s="195" t="s">
        <v>3162</v>
      </c>
      <c r="G367" s="196"/>
      <c r="H367" s="166" t="s">
        <v>2583</v>
      </c>
      <c r="I367" s="167">
        <v>2010</v>
      </c>
      <c r="J367" s="168">
        <v>533983</v>
      </c>
      <c r="K367" s="165"/>
      <c r="L367" s="165"/>
      <c r="M367" s="165"/>
      <c r="N367" s="2"/>
    </row>
    <row r="368" spans="1:14" ht="12.75" customHeight="1" x14ac:dyDescent="0.2">
      <c r="A368" s="166" t="s">
        <v>3160</v>
      </c>
      <c r="B368" s="166" t="s">
        <v>3163</v>
      </c>
      <c r="C368" s="166"/>
      <c r="D368" s="166" t="s">
        <v>28</v>
      </c>
      <c r="E368" s="154" t="s">
        <v>2537</v>
      </c>
      <c r="F368" s="195" t="s">
        <v>3162</v>
      </c>
      <c r="G368" s="196"/>
      <c r="H368" s="166" t="s">
        <v>2583</v>
      </c>
      <c r="I368" s="167">
        <v>2010</v>
      </c>
      <c r="J368" s="169">
        <v>8213394</v>
      </c>
      <c r="K368" s="165"/>
      <c r="L368" s="165"/>
      <c r="M368" s="165"/>
      <c r="N368" s="2"/>
    </row>
    <row r="369" spans="1:14" ht="12.75" customHeight="1" x14ac:dyDescent="0.2">
      <c r="A369" s="166" t="s">
        <v>3160</v>
      </c>
      <c r="B369" s="166" t="s">
        <v>3163</v>
      </c>
      <c r="C369" s="166"/>
      <c r="D369" s="166" t="s">
        <v>28</v>
      </c>
      <c r="E369" s="154" t="s">
        <v>2537</v>
      </c>
      <c r="F369" s="195" t="s">
        <v>3162</v>
      </c>
      <c r="G369" s="196"/>
      <c r="H369" s="166" t="s">
        <v>2583</v>
      </c>
      <c r="I369" s="167">
        <v>2010</v>
      </c>
      <c r="J369" s="169">
        <v>6025869</v>
      </c>
      <c r="K369" s="165"/>
      <c r="L369" s="165"/>
      <c r="M369" s="165"/>
      <c r="N369" s="2"/>
    </row>
    <row r="370" spans="1:14" ht="12.75" customHeight="1" x14ac:dyDescent="0.2">
      <c r="A370" s="166" t="s">
        <v>3160</v>
      </c>
      <c r="B370" s="166" t="s">
        <v>3163</v>
      </c>
      <c r="C370" s="166"/>
      <c r="D370" s="166" t="s">
        <v>28</v>
      </c>
      <c r="E370" s="154" t="s">
        <v>2537</v>
      </c>
      <c r="F370" s="195" t="s">
        <v>3162</v>
      </c>
      <c r="G370" s="196"/>
      <c r="H370" s="166" t="s">
        <v>2583</v>
      </c>
      <c r="I370" s="167">
        <v>2010</v>
      </c>
      <c r="J370" s="168">
        <v>500000</v>
      </c>
      <c r="K370" s="165"/>
      <c r="L370" s="165"/>
      <c r="M370" s="165"/>
      <c r="N370" s="2"/>
    </row>
    <row r="371" spans="1:14" ht="12.75" customHeight="1" x14ac:dyDescent="0.2">
      <c r="A371" s="166" t="s">
        <v>3160</v>
      </c>
      <c r="B371" s="166" t="s">
        <v>3163</v>
      </c>
      <c r="C371" s="166"/>
      <c r="D371" s="166" t="s">
        <v>28</v>
      </c>
      <c r="E371" s="154" t="s">
        <v>2537</v>
      </c>
      <c r="F371" s="195" t="s">
        <v>3162</v>
      </c>
      <c r="G371" s="196"/>
      <c r="H371" s="166" t="s">
        <v>2583</v>
      </c>
      <c r="I371" s="167">
        <v>2010</v>
      </c>
      <c r="J371" s="168">
        <v>609154</v>
      </c>
      <c r="K371" s="165"/>
      <c r="L371" s="165"/>
      <c r="M371" s="165"/>
      <c r="N371" s="2"/>
    </row>
    <row r="372" spans="1:14" ht="12.75" customHeight="1" x14ac:dyDescent="0.2">
      <c r="A372" s="166" t="s">
        <v>3164</v>
      </c>
      <c r="B372" s="166" t="s">
        <v>2658</v>
      </c>
      <c r="C372" s="166" t="s">
        <v>2545</v>
      </c>
      <c r="D372" s="166" t="s">
        <v>28</v>
      </c>
      <c r="E372" s="154" t="s">
        <v>2537</v>
      </c>
      <c r="F372" s="195" t="s">
        <v>3162</v>
      </c>
      <c r="G372" s="196"/>
      <c r="H372" s="166" t="s">
        <v>2583</v>
      </c>
      <c r="I372" s="167">
        <v>2010</v>
      </c>
      <c r="J372" s="168">
        <v>204454</v>
      </c>
      <c r="K372" s="165"/>
      <c r="L372" s="165"/>
      <c r="M372" s="165"/>
      <c r="N372" s="2"/>
    </row>
    <row r="373" spans="1:14" ht="12.75" customHeight="1" x14ac:dyDescent="0.2">
      <c r="A373" s="166" t="s">
        <v>3164</v>
      </c>
      <c r="B373" s="166" t="s">
        <v>2658</v>
      </c>
      <c r="C373" s="166" t="s">
        <v>2545</v>
      </c>
      <c r="D373" s="166" t="s">
        <v>28</v>
      </c>
      <c r="E373" s="154" t="s">
        <v>2537</v>
      </c>
      <c r="F373" s="195" t="s">
        <v>3162</v>
      </c>
      <c r="G373" s="196"/>
      <c r="H373" s="166" t="s">
        <v>2583</v>
      </c>
      <c r="I373" s="167">
        <v>2010</v>
      </c>
      <c r="J373" s="168">
        <v>83536</v>
      </c>
      <c r="K373" s="165"/>
      <c r="L373" s="165"/>
      <c r="M373" s="165"/>
      <c r="N373" s="2"/>
    </row>
    <row r="374" spans="1:14" ht="12.75" customHeight="1" x14ac:dyDescent="0.2">
      <c r="A374" s="166" t="s">
        <v>3164</v>
      </c>
      <c r="B374" s="166" t="s">
        <v>2658</v>
      </c>
      <c r="C374" s="166" t="s">
        <v>2545</v>
      </c>
      <c r="D374" s="166" t="s">
        <v>28</v>
      </c>
      <c r="E374" s="154" t="s">
        <v>2537</v>
      </c>
      <c r="F374" s="195" t="s">
        <v>3162</v>
      </c>
      <c r="G374" s="196"/>
      <c r="H374" s="166" t="s">
        <v>2583</v>
      </c>
      <c r="I374" s="167">
        <v>2010</v>
      </c>
      <c r="J374" s="168">
        <v>248188</v>
      </c>
      <c r="K374" s="165"/>
      <c r="L374" s="165"/>
      <c r="M374" s="165"/>
      <c r="N374" s="2"/>
    </row>
    <row r="375" spans="1:14" ht="12.75" customHeight="1" x14ac:dyDescent="0.2">
      <c r="A375" s="166" t="s">
        <v>3164</v>
      </c>
      <c r="B375" s="166" t="s">
        <v>2658</v>
      </c>
      <c r="C375" s="166" t="s">
        <v>2545</v>
      </c>
      <c r="D375" s="166" t="s">
        <v>28</v>
      </c>
      <c r="E375" s="154" t="s">
        <v>2537</v>
      </c>
      <c r="F375" s="195" t="s">
        <v>3162</v>
      </c>
      <c r="G375" s="196"/>
      <c r="H375" s="166" t="s">
        <v>2583</v>
      </c>
      <c r="I375" s="167">
        <v>2010</v>
      </c>
      <c r="J375" s="168">
        <v>62958</v>
      </c>
      <c r="K375" s="165"/>
      <c r="L375" s="165"/>
      <c r="M375" s="165"/>
      <c r="N375" s="2"/>
    </row>
    <row r="376" spans="1:14" ht="12.75" customHeight="1" x14ac:dyDescent="0.2">
      <c r="A376" s="166" t="s">
        <v>3165</v>
      </c>
      <c r="B376" s="166" t="s">
        <v>3166</v>
      </c>
      <c r="C376" s="166" t="s">
        <v>34</v>
      </c>
      <c r="D376" s="166" t="s">
        <v>28</v>
      </c>
      <c r="E376" s="154" t="s">
        <v>166</v>
      </c>
      <c r="F376" s="195" t="s">
        <v>2927</v>
      </c>
      <c r="G376" s="196"/>
      <c r="H376" s="166" t="s">
        <v>37</v>
      </c>
      <c r="I376" s="167">
        <v>2010</v>
      </c>
      <c r="J376" s="168">
        <v>91793</v>
      </c>
      <c r="K376" s="165"/>
      <c r="L376" s="165"/>
      <c r="M376" s="165"/>
      <c r="N376" s="2"/>
    </row>
    <row r="377" spans="1:14" ht="16.5" customHeight="1" x14ac:dyDescent="0.2">
      <c r="A377" s="166" t="s">
        <v>3165</v>
      </c>
      <c r="B377" s="166" t="s">
        <v>3167</v>
      </c>
      <c r="C377" s="166" t="s">
        <v>34</v>
      </c>
      <c r="D377" s="166" t="s">
        <v>28</v>
      </c>
      <c r="E377" s="154"/>
      <c r="F377" s="195" t="s">
        <v>116</v>
      </c>
      <c r="G377" s="196"/>
      <c r="H377" s="166" t="s">
        <v>117</v>
      </c>
      <c r="I377" s="167">
        <v>2010</v>
      </c>
      <c r="J377" s="168">
        <v>189593</v>
      </c>
      <c r="K377" s="165"/>
      <c r="L377" s="165"/>
      <c r="M377" s="165"/>
      <c r="N377" s="2"/>
    </row>
    <row r="378" spans="1:14" ht="16.5" customHeight="1" x14ac:dyDescent="0.2">
      <c r="A378" s="166" t="s">
        <v>3165</v>
      </c>
      <c r="B378" s="166" t="s">
        <v>3167</v>
      </c>
      <c r="C378" s="166" t="s">
        <v>34</v>
      </c>
      <c r="D378" s="166" t="s">
        <v>28</v>
      </c>
      <c r="E378" s="154"/>
      <c r="F378" s="195" t="s">
        <v>3168</v>
      </c>
      <c r="G378" s="196"/>
      <c r="H378" s="166" t="s">
        <v>117</v>
      </c>
      <c r="I378" s="167">
        <v>2010</v>
      </c>
      <c r="J378" s="168">
        <v>493549</v>
      </c>
      <c r="K378" s="165"/>
      <c r="L378" s="165"/>
      <c r="M378" s="165"/>
      <c r="N378" s="2"/>
    </row>
    <row r="379" spans="1:14" ht="16.5" customHeight="1" x14ac:dyDescent="0.2">
      <c r="A379" s="166" t="s">
        <v>3165</v>
      </c>
      <c r="B379" s="166" t="s">
        <v>3167</v>
      </c>
      <c r="C379" s="166" t="s">
        <v>34</v>
      </c>
      <c r="D379" s="166" t="s">
        <v>28</v>
      </c>
      <c r="E379" s="154" t="s">
        <v>35</v>
      </c>
      <c r="F379" s="195" t="s">
        <v>2918</v>
      </c>
      <c r="G379" s="196"/>
      <c r="H379" s="166" t="s">
        <v>16</v>
      </c>
      <c r="I379" s="167">
        <v>2010</v>
      </c>
      <c r="J379" s="169">
        <v>2299993</v>
      </c>
      <c r="K379" s="165"/>
      <c r="L379" s="165"/>
      <c r="M379" s="165"/>
      <c r="N379" s="2"/>
    </row>
    <row r="380" spans="1:14" ht="16.5" customHeight="1" x14ac:dyDescent="0.2">
      <c r="A380" s="166" t="s">
        <v>3165</v>
      </c>
      <c r="B380" s="166" t="s">
        <v>3167</v>
      </c>
      <c r="C380" s="166" t="s">
        <v>34</v>
      </c>
      <c r="D380" s="166" t="s">
        <v>28</v>
      </c>
      <c r="E380" s="154"/>
      <c r="F380" s="195" t="s">
        <v>3169</v>
      </c>
      <c r="G380" s="196"/>
      <c r="H380" s="166" t="s">
        <v>117</v>
      </c>
      <c r="I380" s="167">
        <v>2010</v>
      </c>
      <c r="J380" s="168">
        <v>90004</v>
      </c>
      <c r="K380" s="165"/>
      <c r="L380" s="165"/>
      <c r="M380" s="165"/>
      <c r="N380" s="2"/>
    </row>
    <row r="381" spans="1:14" ht="16.5" customHeight="1" x14ac:dyDescent="0.2">
      <c r="A381" s="166" t="s">
        <v>3165</v>
      </c>
      <c r="B381" s="166" t="s">
        <v>3167</v>
      </c>
      <c r="C381" s="166" t="s">
        <v>34</v>
      </c>
      <c r="D381" s="166" t="s">
        <v>28</v>
      </c>
      <c r="E381" s="154" t="s">
        <v>2537</v>
      </c>
      <c r="F381" s="195" t="s">
        <v>2919</v>
      </c>
      <c r="G381" s="196"/>
      <c r="H381" s="166" t="s">
        <v>78</v>
      </c>
      <c r="I381" s="167">
        <v>2010</v>
      </c>
      <c r="J381" s="168">
        <v>295000</v>
      </c>
      <c r="K381" s="165"/>
      <c r="L381" s="165"/>
      <c r="M381" s="165"/>
      <c r="N381" s="2"/>
    </row>
    <row r="382" spans="1:14" ht="16.5" customHeight="1" x14ac:dyDescent="0.2">
      <c r="A382" s="166" t="s">
        <v>3165</v>
      </c>
      <c r="B382" s="166" t="s">
        <v>3167</v>
      </c>
      <c r="C382" s="166" t="s">
        <v>34</v>
      </c>
      <c r="D382" s="166" t="s">
        <v>28</v>
      </c>
      <c r="E382" s="154" t="s">
        <v>14</v>
      </c>
      <c r="F382" s="195" t="s">
        <v>3113</v>
      </c>
      <c r="G382" s="196"/>
      <c r="H382" s="166" t="s">
        <v>117</v>
      </c>
      <c r="I382" s="167">
        <v>2010</v>
      </c>
      <c r="J382" s="169">
        <v>2257464</v>
      </c>
      <c r="K382" s="165"/>
      <c r="L382" s="165"/>
      <c r="M382" s="165"/>
      <c r="N382" s="2"/>
    </row>
    <row r="383" spans="1:14" ht="16.5" customHeight="1" x14ac:dyDescent="0.2">
      <c r="A383" s="166" t="s">
        <v>3165</v>
      </c>
      <c r="B383" s="166" t="s">
        <v>3167</v>
      </c>
      <c r="C383" s="166" t="s">
        <v>34</v>
      </c>
      <c r="D383" s="166" t="s">
        <v>28</v>
      </c>
      <c r="E383" s="154"/>
      <c r="F383" s="195" t="s">
        <v>2665</v>
      </c>
      <c r="G383" s="196"/>
      <c r="H383" s="166" t="s">
        <v>37</v>
      </c>
      <c r="I383" s="167">
        <v>2010</v>
      </c>
      <c r="J383" s="168">
        <v>79788</v>
      </c>
      <c r="K383" s="165"/>
      <c r="L383" s="165"/>
      <c r="M383" s="165"/>
      <c r="N383" s="2"/>
    </row>
    <row r="384" spans="1:14" ht="16.5" customHeight="1" x14ac:dyDescent="0.2">
      <c r="A384" s="166" t="s">
        <v>3165</v>
      </c>
      <c r="B384" s="166" t="s">
        <v>3167</v>
      </c>
      <c r="C384" s="166" t="s">
        <v>34</v>
      </c>
      <c r="D384" s="166" t="s">
        <v>28</v>
      </c>
      <c r="E384" s="154"/>
      <c r="F384" s="195" t="s">
        <v>3170</v>
      </c>
      <c r="G384" s="196"/>
      <c r="H384" s="166" t="s">
        <v>16</v>
      </c>
      <c r="I384" s="167">
        <v>2010</v>
      </c>
      <c r="J384" s="169">
        <v>2425568</v>
      </c>
      <c r="K384" s="165"/>
      <c r="L384" s="170">
        <f>J384+J572+J573+J574+J575+J1433</f>
        <v>4500146</v>
      </c>
      <c r="M384" s="170">
        <f>J1433</f>
        <v>223685</v>
      </c>
      <c r="N384" s="2"/>
    </row>
    <row r="385" spans="1:14" ht="16.5" customHeight="1" x14ac:dyDescent="0.2">
      <c r="A385" s="166" t="s">
        <v>3165</v>
      </c>
      <c r="B385" s="166" t="s">
        <v>3167</v>
      </c>
      <c r="C385" s="166" t="s">
        <v>34</v>
      </c>
      <c r="D385" s="166" t="s">
        <v>28</v>
      </c>
      <c r="E385" s="154" t="s">
        <v>2537</v>
      </c>
      <c r="F385" s="195" t="s">
        <v>2111</v>
      </c>
      <c r="G385" s="196"/>
      <c r="H385" s="166" t="s">
        <v>117</v>
      </c>
      <c r="I385" s="167">
        <v>2010</v>
      </c>
      <c r="J385" s="168">
        <v>354981</v>
      </c>
      <c r="K385" s="165"/>
      <c r="L385" s="165"/>
      <c r="M385" s="165"/>
      <c r="N385" s="2"/>
    </row>
    <row r="386" spans="1:14" ht="16.5" customHeight="1" x14ac:dyDescent="0.2">
      <c r="A386" s="166" t="s">
        <v>3165</v>
      </c>
      <c r="B386" s="166" t="s">
        <v>3167</v>
      </c>
      <c r="C386" s="166" t="s">
        <v>34</v>
      </c>
      <c r="D386" s="166" t="s">
        <v>28</v>
      </c>
      <c r="E386" s="154"/>
      <c r="F386" s="195" t="s">
        <v>2931</v>
      </c>
      <c r="G386" s="196"/>
      <c r="H386" s="166" t="s">
        <v>37</v>
      </c>
      <c r="I386" s="167">
        <v>2010</v>
      </c>
      <c r="J386" s="169">
        <v>1042031</v>
      </c>
      <c r="K386" s="165"/>
      <c r="L386" s="165"/>
      <c r="M386" s="165"/>
      <c r="N386" s="2"/>
    </row>
    <row r="387" spans="1:14" ht="12.75" customHeight="1" x14ac:dyDescent="0.2">
      <c r="A387" s="166" t="s">
        <v>3165</v>
      </c>
      <c r="B387" s="166" t="s">
        <v>3171</v>
      </c>
      <c r="C387" s="166" t="s">
        <v>34</v>
      </c>
      <c r="D387" s="166" t="s">
        <v>28</v>
      </c>
      <c r="E387" s="154" t="s">
        <v>14</v>
      </c>
      <c r="F387" s="195" t="s">
        <v>3172</v>
      </c>
      <c r="G387" s="196"/>
      <c r="H387" s="166" t="s">
        <v>117</v>
      </c>
      <c r="I387" s="167">
        <v>2010</v>
      </c>
      <c r="J387" s="168">
        <v>46900</v>
      </c>
      <c r="K387" s="165"/>
      <c r="L387" s="170">
        <f>J387+J397+J1339+J1921</f>
        <v>3799391</v>
      </c>
      <c r="M387" s="170">
        <f>J1339+J1921</f>
        <v>554657</v>
      </c>
      <c r="N387" s="2"/>
    </row>
    <row r="388" spans="1:14" ht="16.5" customHeight="1" x14ac:dyDescent="0.2">
      <c r="A388" s="166" t="s">
        <v>3173</v>
      </c>
      <c r="B388" s="166" t="s">
        <v>3174</v>
      </c>
      <c r="C388" s="166" t="s">
        <v>34</v>
      </c>
      <c r="D388" s="166" t="s">
        <v>28</v>
      </c>
      <c r="E388" s="154"/>
      <c r="F388" s="195" t="s">
        <v>3175</v>
      </c>
      <c r="G388" s="196"/>
      <c r="H388" s="166" t="s">
        <v>276</v>
      </c>
      <c r="I388" s="167">
        <v>2010</v>
      </c>
      <c r="J388" s="169">
        <v>1797000</v>
      </c>
      <c r="K388" s="165"/>
      <c r="L388" s="165"/>
      <c r="M388" s="165"/>
      <c r="N388" s="2"/>
    </row>
    <row r="389" spans="1:14" ht="12.75" customHeight="1" x14ac:dyDescent="0.2">
      <c r="A389" s="166" t="s">
        <v>3176</v>
      </c>
      <c r="B389" s="166" t="s">
        <v>2691</v>
      </c>
      <c r="C389" s="166" t="s">
        <v>34</v>
      </c>
      <c r="D389" s="166" t="s">
        <v>28</v>
      </c>
      <c r="E389" s="154"/>
      <c r="F389" s="195" t="s">
        <v>2789</v>
      </c>
      <c r="G389" s="196"/>
      <c r="H389" s="166" t="s">
        <v>276</v>
      </c>
      <c r="I389" s="167">
        <v>2010</v>
      </c>
      <c r="J389" s="168">
        <v>124199</v>
      </c>
      <c r="K389" s="165"/>
      <c r="L389" s="165"/>
      <c r="M389" s="165"/>
      <c r="N389" s="2"/>
    </row>
    <row r="390" spans="1:14" ht="16.5" customHeight="1" x14ac:dyDescent="0.2">
      <c r="A390" s="166" t="s">
        <v>3177</v>
      </c>
      <c r="B390" s="166" t="s">
        <v>3178</v>
      </c>
      <c r="C390" s="166"/>
      <c r="D390" s="166" t="s">
        <v>28</v>
      </c>
      <c r="E390" s="154"/>
      <c r="F390" s="195" t="s">
        <v>3179</v>
      </c>
      <c r="G390" s="196"/>
      <c r="H390" s="166" t="s">
        <v>16</v>
      </c>
      <c r="I390" s="167">
        <v>2010</v>
      </c>
      <c r="J390" s="169">
        <v>7885000</v>
      </c>
      <c r="K390" s="165"/>
      <c r="L390" s="170">
        <f>J390+J1430</f>
        <v>8000000</v>
      </c>
      <c r="M390" s="170">
        <f>J1430</f>
        <v>115000</v>
      </c>
      <c r="N390" s="2"/>
    </row>
    <row r="391" spans="1:14" ht="12.75" customHeight="1" x14ac:dyDescent="0.2">
      <c r="A391" s="166" t="s">
        <v>3180</v>
      </c>
      <c r="B391" s="166" t="s">
        <v>2840</v>
      </c>
      <c r="C391" s="166" t="s">
        <v>2545</v>
      </c>
      <c r="D391" s="166" t="s">
        <v>28</v>
      </c>
      <c r="E391" s="154"/>
      <c r="F391" s="195" t="s">
        <v>3181</v>
      </c>
      <c r="G391" s="196"/>
      <c r="H391" s="166" t="s">
        <v>78</v>
      </c>
      <c r="I391" s="167">
        <v>2010</v>
      </c>
      <c r="J391" s="169">
        <v>47800273</v>
      </c>
      <c r="K391" s="165"/>
      <c r="L391" s="165"/>
      <c r="M391" s="165"/>
      <c r="N391" s="2"/>
    </row>
    <row r="392" spans="1:14" ht="12.75" customHeight="1" x14ac:dyDescent="0.2">
      <c r="A392" s="166" t="s">
        <v>3182</v>
      </c>
      <c r="B392" s="166" t="s">
        <v>3183</v>
      </c>
      <c r="C392" s="166" t="s">
        <v>2545</v>
      </c>
      <c r="D392" s="166" t="s">
        <v>28</v>
      </c>
      <c r="E392" s="154" t="s">
        <v>35</v>
      </c>
      <c r="F392" s="195" t="s">
        <v>3184</v>
      </c>
      <c r="G392" s="196"/>
      <c r="H392" s="166" t="s">
        <v>16</v>
      </c>
      <c r="I392" s="167">
        <v>2010</v>
      </c>
      <c r="J392" s="168">
        <v>820390</v>
      </c>
      <c r="K392" s="165"/>
      <c r="L392" s="170">
        <f>J392+J526+J617+J1387+J1710+J1922</f>
        <v>4351332</v>
      </c>
      <c r="M392" s="170">
        <f>J1387+J1922</f>
        <v>1438297</v>
      </c>
      <c r="N392" s="2"/>
    </row>
    <row r="393" spans="1:14" ht="12.75" customHeight="1" x14ac:dyDescent="0.2">
      <c r="A393" s="166" t="s">
        <v>3185</v>
      </c>
      <c r="B393" s="166" t="s">
        <v>3186</v>
      </c>
      <c r="C393" s="166"/>
      <c r="D393" s="166" t="s">
        <v>28</v>
      </c>
      <c r="E393" s="154"/>
      <c r="F393" s="195" t="s">
        <v>2902</v>
      </c>
      <c r="G393" s="196"/>
      <c r="H393" s="166" t="s">
        <v>37</v>
      </c>
      <c r="I393" s="167">
        <v>2010</v>
      </c>
      <c r="J393" s="169">
        <v>30614381</v>
      </c>
      <c r="K393" s="165"/>
      <c r="L393" s="165"/>
      <c r="M393" s="165"/>
      <c r="N393" s="2"/>
    </row>
    <row r="394" spans="1:14" ht="12.75" customHeight="1" x14ac:dyDescent="0.2">
      <c r="A394" s="166" t="s">
        <v>3187</v>
      </c>
      <c r="B394" s="166" t="s">
        <v>3188</v>
      </c>
      <c r="C394" s="166"/>
      <c r="D394" s="166" t="s">
        <v>28</v>
      </c>
      <c r="E394" s="154" t="s">
        <v>14</v>
      </c>
      <c r="F394" s="195" t="s">
        <v>2937</v>
      </c>
      <c r="G394" s="196"/>
      <c r="H394" s="166" t="s">
        <v>16</v>
      </c>
      <c r="I394" s="167">
        <v>2010</v>
      </c>
      <c r="J394" s="169">
        <v>9706771</v>
      </c>
      <c r="K394" s="165"/>
      <c r="L394" s="165"/>
      <c r="M394" s="165"/>
      <c r="N394" s="2"/>
    </row>
    <row r="395" spans="1:14" ht="12.75" customHeight="1" x14ac:dyDescent="0.2">
      <c r="A395" s="166" t="s">
        <v>3189</v>
      </c>
      <c r="B395" s="166" t="s">
        <v>2539</v>
      </c>
      <c r="C395" s="166"/>
      <c r="D395" s="166" t="s">
        <v>28</v>
      </c>
      <c r="E395" s="154" t="s">
        <v>35</v>
      </c>
      <c r="F395" s="195" t="s">
        <v>2703</v>
      </c>
      <c r="G395" s="196"/>
      <c r="H395" s="166" t="s">
        <v>78</v>
      </c>
      <c r="I395" s="167">
        <v>2010</v>
      </c>
      <c r="J395" s="169">
        <v>4966256</v>
      </c>
      <c r="K395" s="165"/>
      <c r="L395" s="165"/>
      <c r="M395" s="165"/>
      <c r="N395" s="2"/>
    </row>
    <row r="396" spans="1:14" ht="16.5" customHeight="1" x14ac:dyDescent="0.2">
      <c r="A396" s="166" t="s">
        <v>3190</v>
      </c>
      <c r="B396" s="166" t="s">
        <v>3191</v>
      </c>
      <c r="C396" s="166" t="s">
        <v>2545</v>
      </c>
      <c r="D396" s="166" t="s">
        <v>28</v>
      </c>
      <c r="E396" s="154" t="s">
        <v>2537</v>
      </c>
      <c r="F396" s="195" t="s">
        <v>3192</v>
      </c>
      <c r="G396" s="196"/>
      <c r="H396" s="166" t="s">
        <v>259</v>
      </c>
      <c r="I396" s="167">
        <v>2010</v>
      </c>
      <c r="J396" s="168">
        <v>73736</v>
      </c>
      <c r="K396" s="165"/>
      <c r="L396" s="165"/>
      <c r="M396" s="165"/>
      <c r="N396" s="2"/>
    </row>
    <row r="397" spans="1:14" ht="12.75" customHeight="1" x14ac:dyDescent="0.2">
      <c r="A397" s="166" t="s">
        <v>3193</v>
      </c>
      <c r="B397" s="166" t="s">
        <v>3194</v>
      </c>
      <c r="C397" s="166"/>
      <c r="D397" s="166" t="s">
        <v>28</v>
      </c>
      <c r="E397" s="154" t="s">
        <v>14</v>
      </c>
      <c r="F397" s="195" t="s">
        <v>3172</v>
      </c>
      <c r="G397" s="196"/>
      <c r="H397" s="166" t="s">
        <v>117</v>
      </c>
      <c r="I397" s="167">
        <v>2010</v>
      </c>
      <c r="J397" s="169">
        <v>3197834</v>
      </c>
      <c r="K397" s="165"/>
      <c r="L397" s="165"/>
      <c r="M397" s="165"/>
      <c r="N397" s="2"/>
    </row>
    <row r="398" spans="1:14" ht="12.75" customHeight="1" x14ac:dyDescent="0.2">
      <c r="A398" s="166" t="s">
        <v>3195</v>
      </c>
      <c r="B398" s="166" t="s">
        <v>2934</v>
      </c>
      <c r="C398" s="166" t="s">
        <v>34</v>
      </c>
      <c r="D398" s="166" t="s">
        <v>28</v>
      </c>
      <c r="E398" s="154"/>
      <c r="F398" s="195" t="s">
        <v>2931</v>
      </c>
      <c r="G398" s="196"/>
      <c r="H398" s="166" t="s">
        <v>37</v>
      </c>
      <c r="I398" s="167">
        <v>2010</v>
      </c>
      <c r="J398" s="169">
        <v>6114343</v>
      </c>
      <c r="K398" s="165"/>
      <c r="L398" s="165"/>
      <c r="M398" s="165"/>
      <c r="N398" s="2"/>
    </row>
    <row r="399" spans="1:14" ht="12.75" customHeight="1" x14ac:dyDescent="0.2">
      <c r="A399" s="166" t="s">
        <v>3196</v>
      </c>
      <c r="B399" s="166" t="s">
        <v>2682</v>
      </c>
      <c r="C399" s="166" t="s">
        <v>2545</v>
      </c>
      <c r="D399" s="166" t="s">
        <v>28</v>
      </c>
      <c r="E399" s="154" t="s">
        <v>14</v>
      </c>
      <c r="F399" s="195" t="s">
        <v>2677</v>
      </c>
      <c r="G399" s="196"/>
      <c r="H399" s="166" t="s">
        <v>78</v>
      </c>
      <c r="I399" s="167">
        <v>2010</v>
      </c>
      <c r="J399" s="168">
        <v>31996</v>
      </c>
      <c r="K399" s="165"/>
      <c r="L399" s="165"/>
      <c r="M399" s="165"/>
      <c r="N399" s="2"/>
    </row>
    <row r="400" spans="1:14" ht="12.75" customHeight="1" x14ac:dyDescent="0.2">
      <c r="A400" s="166" t="s">
        <v>3197</v>
      </c>
      <c r="B400" s="166" t="s">
        <v>2934</v>
      </c>
      <c r="C400" s="166" t="s">
        <v>34</v>
      </c>
      <c r="D400" s="166" t="s">
        <v>28</v>
      </c>
      <c r="E400" s="154"/>
      <c r="F400" s="195" t="s">
        <v>2931</v>
      </c>
      <c r="G400" s="196"/>
      <c r="H400" s="166" t="s">
        <v>37</v>
      </c>
      <c r="I400" s="167">
        <v>2010</v>
      </c>
      <c r="J400" s="169">
        <v>1345000</v>
      </c>
      <c r="K400" s="165"/>
      <c r="L400" s="165"/>
      <c r="M400" s="165"/>
      <c r="N400" s="2"/>
    </row>
    <row r="401" spans="1:14" ht="12.75" customHeight="1" x14ac:dyDescent="0.2">
      <c r="A401" s="166" t="s">
        <v>3198</v>
      </c>
      <c r="B401" s="166" t="s">
        <v>3199</v>
      </c>
      <c r="C401" s="166" t="s">
        <v>70</v>
      </c>
      <c r="D401" s="166" t="s">
        <v>28</v>
      </c>
      <c r="E401" s="154" t="s">
        <v>35</v>
      </c>
      <c r="F401" s="195" t="s">
        <v>1075</v>
      </c>
      <c r="G401" s="196"/>
      <c r="H401" s="166" t="s">
        <v>16</v>
      </c>
      <c r="I401" s="167">
        <v>2010</v>
      </c>
      <c r="J401" s="168">
        <v>63224</v>
      </c>
      <c r="K401" s="165" t="s">
        <v>72</v>
      </c>
      <c r="L401" s="165"/>
      <c r="M401" s="165"/>
      <c r="N401" s="2"/>
    </row>
    <row r="402" spans="1:14" ht="12.75" customHeight="1" x14ac:dyDescent="0.2">
      <c r="A402" s="166" t="s">
        <v>3198</v>
      </c>
      <c r="B402" s="166" t="s">
        <v>3199</v>
      </c>
      <c r="C402" s="166" t="s">
        <v>70</v>
      </c>
      <c r="D402" s="166" t="s">
        <v>28</v>
      </c>
      <c r="E402" s="154" t="s">
        <v>2537</v>
      </c>
      <c r="F402" s="195" t="s">
        <v>2569</v>
      </c>
      <c r="G402" s="196"/>
      <c r="H402" s="166" t="s">
        <v>16</v>
      </c>
      <c r="I402" s="167">
        <v>2010</v>
      </c>
      <c r="J402" s="168">
        <v>100000</v>
      </c>
      <c r="K402" s="165" t="s">
        <v>72</v>
      </c>
      <c r="L402" s="165"/>
      <c r="M402" s="165"/>
      <c r="N402" s="2"/>
    </row>
    <row r="403" spans="1:14" ht="12.75" customHeight="1" x14ac:dyDescent="0.2">
      <c r="A403" s="166" t="s">
        <v>3198</v>
      </c>
      <c r="B403" s="166" t="s">
        <v>3199</v>
      </c>
      <c r="C403" s="166" t="s">
        <v>70</v>
      </c>
      <c r="D403" s="166" t="s">
        <v>28</v>
      </c>
      <c r="E403" s="154" t="s">
        <v>2537</v>
      </c>
      <c r="F403" s="195" t="s">
        <v>3200</v>
      </c>
      <c r="G403" s="196"/>
      <c r="H403" s="166" t="s">
        <v>16</v>
      </c>
      <c r="I403" s="167">
        <v>2010</v>
      </c>
      <c r="J403" s="168">
        <v>835421</v>
      </c>
      <c r="K403" s="165" t="s">
        <v>72</v>
      </c>
      <c r="L403" s="165"/>
      <c r="M403" s="165"/>
      <c r="N403" s="2"/>
    </row>
    <row r="404" spans="1:14" ht="12.75" customHeight="1" x14ac:dyDescent="0.2">
      <c r="A404" s="166" t="s">
        <v>3198</v>
      </c>
      <c r="B404" s="166" t="s">
        <v>3199</v>
      </c>
      <c r="C404" s="166" t="s">
        <v>70</v>
      </c>
      <c r="D404" s="166" t="s">
        <v>28</v>
      </c>
      <c r="E404" s="154" t="s">
        <v>14</v>
      </c>
      <c r="F404" s="195" t="s">
        <v>3201</v>
      </c>
      <c r="G404" s="196"/>
      <c r="H404" s="166" t="s">
        <v>16</v>
      </c>
      <c r="I404" s="167">
        <v>2010</v>
      </c>
      <c r="J404" s="168">
        <v>40000</v>
      </c>
      <c r="K404" s="165" t="s">
        <v>72</v>
      </c>
      <c r="L404" s="170">
        <f>J404+J1404+J1426+J1654</f>
        <v>6408331</v>
      </c>
      <c r="M404" s="170">
        <f>J404+J1404+J1426</f>
        <v>540735</v>
      </c>
      <c r="N404" s="2"/>
    </row>
    <row r="405" spans="1:14" ht="12.75" customHeight="1" x14ac:dyDescent="0.2">
      <c r="A405" s="166" t="s">
        <v>3202</v>
      </c>
      <c r="B405" s="166" t="s">
        <v>3203</v>
      </c>
      <c r="C405" s="166" t="s">
        <v>70</v>
      </c>
      <c r="D405" s="166" t="s">
        <v>28</v>
      </c>
      <c r="E405" s="154" t="s">
        <v>2537</v>
      </c>
      <c r="F405" s="195" t="s">
        <v>3200</v>
      </c>
      <c r="G405" s="196"/>
      <c r="H405" s="166" t="s">
        <v>16</v>
      </c>
      <c r="I405" s="167">
        <v>2010</v>
      </c>
      <c r="J405" s="168">
        <v>741000</v>
      </c>
      <c r="K405" s="165" t="s">
        <v>72</v>
      </c>
      <c r="L405" s="165"/>
      <c r="M405" s="165"/>
      <c r="N405" s="2"/>
    </row>
    <row r="406" spans="1:14" ht="12.75" customHeight="1" x14ac:dyDescent="0.2">
      <c r="A406" s="166" t="s">
        <v>3204</v>
      </c>
      <c r="B406" s="166" t="s">
        <v>3205</v>
      </c>
      <c r="C406" s="166" t="s">
        <v>70</v>
      </c>
      <c r="D406" s="166" t="s">
        <v>28</v>
      </c>
      <c r="E406" s="154" t="s">
        <v>35</v>
      </c>
      <c r="F406" s="195" t="s">
        <v>2918</v>
      </c>
      <c r="G406" s="196"/>
      <c r="H406" s="166" t="s">
        <v>16</v>
      </c>
      <c r="I406" s="167">
        <v>2010</v>
      </c>
      <c r="J406" s="168">
        <v>720000</v>
      </c>
      <c r="K406" s="165" t="s">
        <v>72</v>
      </c>
      <c r="L406" s="165"/>
      <c r="M406" s="165"/>
      <c r="N406" s="2"/>
    </row>
    <row r="407" spans="1:14" ht="12.75" customHeight="1" x14ac:dyDescent="0.2">
      <c r="A407" s="166" t="s">
        <v>3204</v>
      </c>
      <c r="B407" s="166" t="s">
        <v>3205</v>
      </c>
      <c r="C407" s="166" t="s">
        <v>70</v>
      </c>
      <c r="D407" s="166" t="s">
        <v>28</v>
      </c>
      <c r="E407" s="154"/>
      <c r="F407" s="195" t="s">
        <v>3206</v>
      </c>
      <c r="G407" s="196"/>
      <c r="H407" s="166" t="s">
        <v>78</v>
      </c>
      <c r="I407" s="167">
        <v>2010</v>
      </c>
      <c r="J407" s="168">
        <v>344327</v>
      </c>
      <c r="K407" s="165" t="s">
        <v>72</v>
      </c>
      <c r="L407" s="165"/>
      <c r="M407" s="165"/>
      <c r="N407" s="2"/>
    </row>
    <row r="408" spans="1:14" ht="12.75" customHeight="1" x14ac:dyDescent="0.2">
      <c r="A408" s="166" t="s">
        <v>3204</v>
      </c>
      <c r="B408" s="166" t="s">
        <v>3205</v>
      </c>
      <c r="C408" s="166" t="s">
        <v>70</v>
      </c>
      <c r="D408" s="166" t="s">
        <v>28</v>
      </c>
      <c r="E408" s="154"/>
      <c r="F408" s="195" t="s">
        <v>3207</v>
      </c>
      <c r="G408" s="196"/>
      <c r="H408" s="166" t="s">
        <v>16</v>
      </c>
      <c r="I408" s="167">
        <v>2010</v>
      </c>
      <c r="J408" s="168">
        <v>600000</v>
      </c>
      <c r="K408" s="165" t="s">
        <v>72</v>
      </c>
      <c r="L408" s="170">
        <f>J408+J589+J590</f>
        <v>41981517</v>
      </c>
      <c r="M408" s="170">
        <f>J408</f>
        <v>600000</v>
      </c>
      <c r="N408" s="2"/>
    </row>
    <row r="409" spans="1:14" ht="12.75" customHeight="1" x14ac:dyDescent="0.2">
      <c r="A409" s="166" t="s">
        <v>3204</v>
      </c>
      <c r="B409" s="166" t="s">
        <v>3205</v>
      </c>
      <c r="C409" s="166" t="s">
        <v>70</v>
      </c>
      <c r="D409" s="166" t="s">
        <v>28</v>
      </c>
      <c r="E409" s="154" t="s">
        <v>2537</v>
      </c>
      <c r="F409" s="195" t="s">
        <v>3200</v>
      </c>
      <c r="G409" s="196"/>
      <c r="H409" s="166" t="s">
        <v>16</v>
      </c>
      <c r="I409" s="167">
        <v>2010</v>
      </c>
      <c r="J409" s="168">
        <v>985210</v>
      </c>
      <c r="K409" s="165" t="s">
        <v>72</v>
      </c>
      <c r="L409" s="165"/>
      <c r="M409" s="165"/>
      <c r="N409" s="2"/>
    </row>
    <row r="410" spans="1:14" ht="12.75" customHeight="1" x14ac:dyDescent="0.2">
      <c r="A410" s="166" t="s">
        <v>3204</v>
      </c>
      <c r="B410" s="166" t="s">
        <v>3205</v>
      </c>
      <c r="C410" s="166" t="s">
        <v>70</v>
      </c>
      <c r="D410" s="166" t="s">
        <v>28</v>
      </c>
      <c r="E410" s="154" t="s">
        <v>2537</v>
      </c>
      <c r="F410" s="195" t="s">
        <v>2206</v>
      </c>
      <c r="G410" s="196"/>
      <c r="H410" s="166" t="s">
        <v>16</v>
      </c>
      <c r="I410" s="167">
        <v>2010</v>
      </c>
      <c r="J410" s="168">
        <v>100000</v>
      </c>
      <c r="K410" s="165" t="s">
        <v>72</v>
      </c>
      <c r="L410" s="165"/>
      <c r="M410" s="165"/>
      <c r="N410" s="2"/>
    </row>
    <row r="411" spans="1:14" ht="12.75" customHeight="1" x14ac:dyDescent="0.2">
      <c r="A411" s="166" t="s">
        <v>3208</v>
      </c>
      <c r="B411" s="166" t="s">
        <v>3209</v>
      </c>
      <c r="C411" s="166" t="s">
        <v>70</v>
      </c>
      <c r="D411" s="166" t="s">
        <v>28</v>
      </c>
      <c r="E411" s="154" t="s">
        <v>2537</v>
      </c>
      <c r="F411" s="195" t="s">
        <v>3200</v>
      </c>
      <c r="G411" s="196"/>
      <c r="H411" s="166" t="s">
        <v>16</v>
      </c>
      <c r="I411" s="167">
        <v>2010</v>
      </c>
      <c r="J411" s="168">
        <v>832942</v>
      </c>
      <c r="K411" s="165" t="s">
        <v>72</v>
      </c>
      <c r="L411" s="165"/>
      <c r="M411" s="165"/>
      <c r="N411" s="2"/>
    </row>
    <row r="412" spans="1:14" ht="16.5" customHeight="1" x14ac:dyDescent="0.2">
      <c r="A412" s="166" t="s">
        <v>3210</v>
      </c>
      <c r="B412" s="166" t="s">
        <v>2746</v>
      </c>
      <c r="C412" s="166" t="s">
        <v>34</v>
      </c>
      <c r="D412" s="166" t="s">
        <v>28</v>
      </c>
      <c r="E412" s="154"/>
      <c r="F412" s="195" t="s">
        <v>2601</v>
      </c>
      <c r="G412" s="196"/>
      <c r="H412" s="166" t="s">
        <v>276</v>
      </c>
      <c r="I412" s="167">
        <v>2010</v>
      </c>
      <c r="J412" s="169">
        <v>1465207</v>
      </c>
      <c r="K412" s="165"/>
      <c r="L412" s="165"/>
      <c r="M412" s="165"/>
      <c r="N412" s="2"/>
    </row>
    <row r="413" spans="1:14" ht="16.5" customHeight="1" x14ac:dyDescent="0.2">
      <c r="A413" s="166" t="s">
        <v>3211</v>
      </c>
      <c r="B413" s="166" t="s">
        <v>3033</v>
      </c>
      <c r="C413" s="166" t="s">
        <v>34</v>
      </c>
      <c r="D413" s="166" t="s">
        <v>28</v>
      </c>
      <c r="E413" s="154"/>
      <c r="F413" s="195" t="s">
        <v>3212</v>
      </c>
      <c r="G413" s="196"/>
      <c r="H413" s="166" t="s">
        <v>276</v>
      </c>
      <c r="I413" s="167">
        <v>2010</v>
      </c>
      <c r="J413" s="169">
        <v>2430045</v>
      </c>
      <c r="K413" s="165"/>
      <c r="L413" s="165"/>
      <c r="M413" s="165"/>
      <c r="N413" s="2"/>
    </row>
    <row r="414" spans="1:14" ht="12.75" customHeight="1" x14ac:dyDescent="0.2">
      <c r="A414" s="166" t="s">
        <v>3213</v>
      </c>
      <c r="B414" s="166" t="s">
        <v>3214</v>
      </c>
      <c r="C414" s="166" t="s">
        <v>2545</v>
      </c>
      <c r="D414" s="166" t="s">
        <v>28</v>
      </c>
      <c r="E414" s="154"/>
      <c r="F414" s="195" t="s">
        <v>3215</v>
      </c>
      <c r="G414" s="196"/>
      <c r="H414" s="166" t="s">
        <v>37</v>
      </c>
      <c r="I414" s="167">
        <v>2010</v>
      </c>
      <c r="J414" s="168">
        <v>996000</v>
      </c>
      <c r="K414" s="165"/>
      <c r="L414" s="165"/>
      <c r="M414" s="165"/>
      <c r="N414" s="2"/>
    </row>
    <row r="415" spans="1:14" ht="12.75" customHeight="1" x14ac:dyDescent="0.2">
      <c r="A415" s="166" t="s">
        <v>3213</v>
      </c>
      <c r="B415" s="166" t="s">
        <v>3214</v>
      </c>
      <c r="C415" s="166" t="s">
        <v>2545</v>
      </c>
      <c r="D415" s="166" t="s">
        <v>28</v>
      </c>
      <c r="E415" s="154"/>
      <c r="F415" s="195" t="s">
        <v>2924</v>
      </c>
      <c r="G415" s="196"/>
      <c r="H415" s="166" t="s">
        <v>37</v>
      </c>
      <c r="I415" s="167">
        <v>2010</v>
      </c>
      <c r="J415" s="169">
        <v>8274000</v>
      </c>
      <c r="K415" s="165"/>
      <c r="L415" s="165"/>
      <c r="M415" s="165"/>
      <c r="N415" s="2"/>
    </row>
    <row r="416" spans="1:14" ht="12.75" customHeight="1" x14ac:dyDescent="0.2">
      <c r="A416" s="166" t="s">
        <v>3216</v>
      </c>
      <c r="B416" s="166" t="s">
        <v>3217</v>
      </c>
      <c r="C416" s="166"/>
      <c r="D416" s="166" t="s">
        <v>28</v>
      </c>
      <c r="E416" s="154" t="s">
        <v>35</v>
      </c>
      <c r="F416" s="195" t="s">
        <v>1075</v>
      </c>
      <c r="G416" s="196"/>
      <c r="H416" s="166" t="s">
        <v>16</v>
      </c>
      <c r="I416" s="167">
        <v>2010</v>
      </c>
      <c r="J416" s="169">
        <v>2272181</v>
      </c>
      <c r="K416" s="165"/>
      <c r="L416" s="165"/>
      <c r="M416" s="165"/>
      <c r="N416" s="2"/>
    </row>
    <row r="417" spans="1:14" ht="12.75" customHeight="1" x14ac:dyDescent="0.2">
      <c r="A417" s="166" t="s">
        <v>3218</v>
      </c>
      <c r="B417" s="166" t="s">
        <v>2544</v>
      </c>
      <c r="C417" s="166" t="s">
        <v>2545</v>
      </c>
      <c r="D417" s="166" t="s">
        <v>28</v>
      </c>
      <c r="E417" s="154"/>
      <c r="F417" s="195" t="s">
        <v>3219</v>
      </c>
      <c r="G417" s="196"/>
      <c r="H417" s="166" t="s">
        <v>78</v>
      </c>
      <c r="I417" s="167">
        <v>2010</v>
      </c>
      <c r="J417" s="168">
        <v>883967</v>
      </c>
      <c r="K417" s="165"/>
      <c r="L417" s="165"/>
      <c r="M417" s="165"/>
      <c r="N417" s="2"/>
    </row>
    <row r="418" spans="1:14" ht="12.75" customHeight="1" x14ac:dyDescent="0.2">
      <c r="A418" s="166" t="s">
        <v>3220</v>
      </c>
      <c r="B418" s="166" t="s">
        <v>2658</v>
      </c>
      <c r="C418" s="166" t="s">
        <v>2545</v>
      </c>
      <c r="D418" s="166" t="s">
        <v>28</v>
      </c>
      <c r="E418" s="154"/>
      <c r="F418" s="195" t="s">
        <v>2931</v>
      </c>
      <c r="G418" s="196"/>
      <c r="H418" s="166" t="s">
        <v>37</v>
      </c>
      <c r="I418" s="167">
        <v>2010</v>
      </c>
      <c r="J418" s="169">
        <v>9455882</v>
      </c>
      <c r="K418" s="165"/>
      <c r="L418" s="165"/>
      <c r="M418" s="165"/>
      <c r="N418" s="2"/>
    </row>
    <row r="419" spans="1:14" ht="12.75" customHeight="1" x14ac:dyDescent="0.2">
      <c r="A419" s="166" t="s">
        <v>3221</v>
      </c>
      <c r="B419" s="166" t="s">
        <v>3222</v>
      </c>
      <c r="C419" s="166"/>
      <c r="D419" s="166" t="s">
        <v>28</v>
      </c>
      <c r="E419" s="154"/>
      <c r="F419" s="195" t="s">
        <v>2931</v>
      </c>
      <c r="G419" s="196"/>
      <c r="H419" s="166" t="s">
        <v>37</v>
      </c>
      <c r="I419" s="167">
        <v>2010</v>
      </c>
      <c r="J419" s="169">
        <v>6482181</v>
      </c>
      <c r="K419" s="165"/>
      <c r="L419" s="165"/>
      <c r="M419" s="165"/>
      <c r="N419" s="2"/>
    </row>
    <row r="420" spans="1:14" ht="12.75" customHeight="1" x14ac:dyDescent="0.2">
      <c r="A420" s="166" t="s">
        <v>3223</v>
      </c>
      <c r="B420" s="166" t="s">
        <v>2573</v>
      </c>
      <c r="C420" s="166" t="s">
        <v>2545</v>
      </c>
      <c r="D420" s="166" t="s">
        <v>28</v>
      </c>
      <c r="E420" s="154"/>
      <c r="F420" s="195" t="s">
        <v>3224</v>
      </c>
      <c r="G420" s="196"/>
      <c r="H420" s="166" t="s">
        <v>37</v>
      </c>
      <c r="I420" s="167">
        <v>2010</v>
      </c>
      <c r="J420" s="169">
        <v>1581153</v>
      </c>
      <c r="K420" s="165"/>
      <c r="L420" s="165"/>
      <c r="M420" s="165"/>
      <c r="N420" s="2"/>
    </row>
    <row r="421" spans="1:14" ht="12.75" customHeight="1" x14ac:dyDescent="0.2">
      <c r="A421" s="166" t="s">
        <v>3225</v>
      </c>
      <c r="B421" s="166" t="s">
        <v>3226</v>
      </c>
      <c r="C421" s="166"/>
      <c r="D421" s="166" t="s">
        <v>28</v>
      </c>
      <c r="E421" s="154" t="s">
        <v>35</v>
      </c>
      <c r="F421" s="195" t="s">
        <v>2567</v>
      </c>
      <c r="G421" s="196"/>
      <c r="H421" s="166" t="s">
        <v>16</v>
      </c>
      <c r="I421" s="167">
        <v>2010</v>
      </c>
      <c r="J421" s="169">
        <v>2932568</v>
      </c>
      <c r="K421" s="165"/>
      <c r="L421" s="165"/>
      <c r="M421" s="165"/>
      <c r="N421" s="2"/>
    </row>
    <row r="422" spans="1:14" ht="16.5" customHeight="1" x14ac:dyDescent="0.2">
      <c r="A422" s="166" t="s">
        <v>3227</v>
      </c>
      <c r="B422" s="166" t="s">
        <v>3228</v>
      </c>
      <c r="C422" s="166"/>
      <c r="D422" s="166" t="s">
        <v>28</v>
      </c>
      <c r="E422" s="154" t="s">
        <v>35</v>
      </c>
      <c r="F422" s="195" t="s">
        <v>2567</v>
      </c>
      <c r="G422" s="196"/>
      <c r="H422" s="166" t="s">
        <v>16</v>
      </c>
      <c r="I422" s="167">
        <v>2010</v>
      </c>
      <c r="J422" s="169">
        <v>2906118</v>
      </c>
      <c r="K422" s="165"/>
      <c r="L422" s="165"/>
      <c r="M422" s="165"/>
      <c r="N422" s="2"/>
    </row>
    <row r="423" spans="1:14" ht="12.75" customHeight="1" x14ac:dyDescent="0.2">
      <c r="A423" s="166" t="s">
        <v>3229</v>
      </c>
      <c r="B423" s="166" t="s">
        <v>3230</v>
      </c>
      <c r="C423" s="166"/>
      <c r="D423" s="166" t="s">
        <v>28</v>
      </c>
      <c r="E423" s="154" t="s">
        <v>14</v>
      </c>
      <c r="F423" s="195" t="s">
        <v>3131</v>
      </c>
      <c r="G423" s="196"/>
      <c r="H423" s="166" t="s">
        <v>259</v>
      </c>
      <c r="I423" s="167">
        <v>2010</v>
      </c>
      <c r="J423" s="168">
        <v>247686</v>
      </c>
      <c r="K423" s="165"/>
      <c r="L423" s="165"/>
      <c r="M423" s="165"/>
      <c r="N423" s="2"/>
    </row>
    <row r="424" spans="1:14" ht="12.75" customHeight="1" x14ac:dyDescent="0.2">
      <c r="A424" s="166" t="s">
        <v>3231</v>
      </c>
      <c r="B424" s="166" t="s">
        <v>2682</v>
      </c>
      <c r="C424" s="166" t="s">
        <v>2545</v>
      </c>
      <c r="D424" s="166" t="s">
        <v>28</v>
      </c>
      <c r="E424" s="154"/>
      <c r="F424" s="195" t="s">
        <v>3232</v>
      </c>
      <c r="G424" s="196"/>
      <c r="H424" s="166" t="s">
        <v>117</v>
      </c>
      <c r="I424" s="167">
        <v>2010</v>
      </c>
      <c r="J424" s="169">
        <v>2291795</v>
      </c>
      <c r="K424" s="165"/>
      <c r="L424" s="165"/>
      <c r="M424" s="165"/>
      <c r="N424" s="2"/>
    </row>
    <row r="425" spans="1:14" ht="12.75" customHeight="1" x14ac:dyDescent="0.2">
      <c r="A425" s="166" t="s">
        <v>3233</v>
      </c>
      <c r="B425" s="166" t="s">
        <v>594</v>
      </c>
      <c r="C425" s="166" t="s">
        <v>70</v>
      </c>
      <c r="D425" s="166" t="s">
        <v>28</v>
      </c>
      <c r="E425" s="154" t="s">
        <v>2537</v>
      </c>
      <c r="F425" s="195" t="s">
        <v>2836</v>
      </c>
      <c r="G425" s="196"/>
      <c r="H425" s="166" t="s">
        <v>16</v>
      </c>
      <c r="I425" s="167">
        <v>2010</v>
      </c>
      <c r="J425" s="168">
        <v>194983</v>
      </c>
      <c r="K425" s="165" t="s">
        <v>72</v>
      </c>
      <c r="L425" s="165"/>
      <c r="M425" s="165"/>
      <c r="N425" s="2"/>
    </row>
    <row r="426" spans="1:14" ht="12.75" customHeight="1" x14ac:dyDescent="0.2">
      <c r="A426" s="166" t="s">
        <v>3234</v>
      </c>
      <c r="B426" s="166" t="s">
        <v>3235</v>
      </c>
      <c r="C426" s="166" t="s">
        <v>2545</v>
      </c>
      <c r="D426" s="166" t="s">
        <v>28</v>
      </c>
      <c r="E426" s="154" t="s">
        <v>35</v>
      </c>
      <c r="F426" s="195" t="s">
        <v>3052</v>
      </c>
      <c r="G426" s="196"/>
      <c r="H426" s="166" t="s">
        <v>16</v>
      </c>
      <c r="I426" s="167">
        <v>2010</v>
      </c>
      <c r="J426" s="169">
        <v>5952408</v>
      </c>
      <c r="K426" s="165"/>
      <c r="L426" s="165"/>
      <c r="M426" s="165"/>
      <c r="N426" s="2"/>
    </row>
    <row r="427" spans="1:14" ht="16.5" customHeight="1" x14ac:dyDescent="0.2">
      <c r="A427" s="166" t="s">
        <v>3236</v>
      </c>
      <c r="B427" s="166" t="s">
        <v>2726</v>
      </c>
      <c r="C427" s="166" t="s">
        <v>2545</v>
      </c>
      <c r="D427" s="166" t="s">
        <v>28</v>
      </c>
      <c r="E427" s="154"/>
      <c r="F427" s="195" t="s">
        <v>3237</v>
      </c>
      <c r="G427" s="196"/>
      <c r="H427" s="166" t="s">
        <v>37</v>
      </c>
      <c r="I427" s="167">
        <v>2010</v>
      </c>
      <c r="J427" s="169">
        <v>1290575</v>
      </c>
      <c r="K427" s="165"/>
      <c r="L427" s="165"/>
      <c r="M427" s="165"/>
      <c r="N427" s="2"/>
    </row>
    <row r="428" spans="1:14" ht="16.5" customHeight="1" x14ac:dyDescent="0.2">
      <c r="A428" s="166" t="s">
        <v>3238</v>
      </c>
      <c r="B428" s="166" t="s">
        <v>2726</v>
      </c>
      <c r="C428" s="166" t="s">
        <v>2545</v>
      </c>
      <c r="D428" s="166" t="s">
        <v>28</v>
      </c>
      <c r="E428" s="154"/>
      <c r="F428" s="195" t="s">
        <v>3134</v>
      </c>
      <c r="G428" s="196"/>
      <c r="H428" s="166" t="s">
        <v>78</v>
      </c>
      <c r="I428" s="167">
        <v>2010</v>
      </c>
      <c r="J428" s="168">
        <v>368942</v>
      </c>
      <c r="K428" s="165"/>
      <c r="L428" s="165"/>
      <c r="M428" s="165"/>
      <c r="N428" s="2"/>
    </row>
    <row r="429" spans="1:14" ht="12.75" customHeight="1" x14ac:dyDescent="0.2">
      <c r="A429" s="166" t="s">
        <v>3238</v>
      </c>
      <c r="B429" s="166" t="s">
        <v>2840</v>
      </c>
      <c r="C429" s="166" t="s">
        <v>2545</v>
      </c>
      <c r="D429" s="166" t="s">
        <v>28</v>
      </c>
      <c r="E429" s="154"/>
      <c r="F429" s="195" t="s">
        <v>3134</v>
      </c>
      <c r="G429" s="196"/>
      <c r="H429" s="166" t="s">
        <v>78</v>
      </c>
      <c r="I429" s="167">
        <v>2010</v>
      </c>
      <c r="J429" s="169">
        <v>9297058</v>
      </c>
      <c r="K429" s="165"/>
      <c r="L429" s="165"/>
      <c r="M429" s="165"/>
      <c r="N429" s="2"/>
    </row>
    <row r="430" spans="1:14" ht="12.75" customHeight="1" x14ac:dyDescent="0.2">
      <c r="A430" s="166" t="s">
        <v>3239</v>
      </c>
      <c r="B430" s="166" t="s">
        <v>3240</v>
      </c>
      <c r="C430" s="166" t="s">
        <v>34</v>
      </c>
      <c r="D430" s="166" t="s">
        <v>28</v>
      </c>
      <c r="E430" s="154" t="s">
        <v>14</v>
      </c>
      <c r="F430" s="195" t="s">
        <v>3241</v>
      </c>
      <c r="G430" s="196"/>
      <c r="H430" s="166" t="s">
        <v>16</v>
      </c>
      <c r="I430" s="167">
        <v>2010</v>
      </c>
      <c r="J430" s="168">
        <v>641389</v>
      </c>
      <c r="K430" s="165"/>
      <c r="L430" s="170">
        <f>J430+J643+J1399</f>
        <v>19296696</v>
      </c>
      <c r="M430" s="170">
        <f>J1399</f>
        <v>681774</v>
      </c>
      <c r="N430" s="2"/>
    </row>
    <row r="431" spans="1:14" ht="12.75" customHeight="1" x14ac:dyDescent="0.2">
      <c r="A431" s="166" t="s">
        <v>3242</v>
      </c>
      <c r="B431" s="166" t="s">
        <v>3243</v>
      </c>
      <c r="C431" s="166"/>
      <c r="D431" s="166" t="s">
        <v>28</v>
      </c>
      <c r="E431" s="154"/>
      <c r="F431" s="195" t="s">
        <v>549</v>
      </c>
      <c r="G431" s="196"/>
      <c r="H431" s="166" t="s">
        <v>541</v>
      </c>
      <c r="I431" s="167">
        <v>2010</v>
      </c>
      <c r="J431" s="169">
        <v>1040700</v>
      </c>
      <c r="K431" s="165"/>
      <c r="L431" s="165"/>
      <c r="M431" s="165"/>
      <c r="N431" s="2"/>
    </row>
    <row r="432" spans="1:14" ht="16.5" customHeight="1" x14ac:dyDescent="0.2">
      <c r="A432" s="166" t="s">
        <v>3244</v>
      </c>
      <c r="B432" s="166" t="s">
        <v>3115</v>
      </c>
      <c r="C432" s="166" t="s">
        <v>2545</v>
      </c>
      <c r="D432" s="166" t="s">
        <v>28</v>
      </c>
      <c r="E432" s="154"/>
      <c r="F432" s="195" t="s">
        <v>2662</v>
      </c>
      <c r="G432" s="196"/>
      <c r="H432" s="166" t="s">
        <v>37</v>
      </c>
      <c r="I432" s="167">
        <v>2010</v>
      </c>
      <c r="J432" s="169">
        <v>2945912</v>
      </c>
      <c r="K432" s="165"/>
      <c r="L432" s="165"/>
      <c r="M432" s="165"/>
      <c r="N432" s="2"/>
    </row>
    <row r="433" spans="1:14" ht="16.5" customHeight="1" x14ac:dyDescent="0.2">
      <c r="A433" s="166" t="s">
        <v>3245</v>
      </c>
      <c r="B433" s="166" t="s">
        <v>2768</v>
      </c>
      <c r="C433" s="166" t="s">
        <v>2545</v>
      </c>
      <c r="D433" s="166" t="s">
        <v>28</v>
      </c>
      <c r="E433" s="154"/>
      <c r="F433" s="195" t="s">
        <v>3246</v>
      </c>
      <c r="G433" s="196"/>
      <c r="H433" s="166" t="s">
        <v>78</v>
      </c>
      <c r="I433" s="167">
        <v>2010</v>
      </c>
      <c r="J433" s="168">
        <v>904499</v>
      </c>
      <c r="K433" s="165"/>
      <c r="L433" s="165"/>
      <c r="M433" s="165"/>
      <c r="N433" s="2"/>
    </row>
    <row r="434" spans="1:14" ht="12.75" customHeight="1" x14ac:dyDescent="0.2">
      <c r="A434" s="166" t="s">
        <v>3247</v>
      </c>
      <c r="B434" s="166" t="s">
        <v>3230</v>
      </c>
      <c r="C434" s="166"/>
      <c r="D434" s="166" t="s">
        <v>28</v>
      </c>
      <c r="E434" s="154"/>
      <c r="F434" s="195" t="s">
        <v>3246</v>
      </c>
      <c r="G434" s="196"/>
      <c r="H434" s="166" t="s">
        <v>78</v>
      </c>
      <c r="I434" s="167">
        <v>2010</v>
      </c>
      <c r="J434" s="169">
        <v>10048390</v>
      </c>
      <c r="K434" s="165"/>
      <c r="L434" s="165"/>
      <c r="M434" s="165"/>
      <c r="N434" s="2"/>
    </row>
    <row r="435" spans="1:14" ht="16.5" customHeight="1" x14ac:dyDescent="0.2">
      <c r="A435" s="166" t="s">
        <v>3248</v>
      </c>
      <c r="B435" s="166" t="s">
        <v>2542</v>
      </c>
      <c r="C435" s="166" t="s">
        <v>70</v>
      </c>
      <c r="D435" s="166" t="s">
        <v>28</v>
      </c>
      <c r="E435" s="154"/>
      <c r="F435" s="195" t="s">
        <v>3249</v>
      </c>
      <c r="G435" s="196"/>
      <c r="H435" s="166" t="s">
        <v>16</v>
      </c>
      <c r="I435" s="167">
        <v>2010</v>
      </c>
      <c r="J435" s="169">
        <v>1163733</v>
      </c>
      <c r="K435" s="165" t="s">
        <v>72</v>
      </c>
      <c r="L435" s="165"/>
      <c r="M435" s="165"/>
      <c r="N435" s="2"/>
    </row>
    <row r="436" spans="1:14" ht="12.75" customHeight="1" x14ac:dyDescent="0.2">
      <c r="A436" s="166" t="s">
        <v>3250</v>
      </c>
      <c r="B436" s="166" t="s">
        <v>2702</v>
      </c>
      <c r="C436" s="166" t="s">
        <v>2545</v>
      </c>
      <c r="D436" s="166" t="s">
        <v>28</v>
      </c>
      <c r="E436" s="154"/>
      <c r="F436" s="195" t="s">
        <v>3249</v>
      </c>
      <c r="G436" s="196"/>
      <c r="H436" s="166" t="s">
        <v>16</v>
      </c>
      <c r="I436" s="167">
        <v>2010</v>
      </c>
      <c r="J436" s="168">
        <v>68917</v>
      </c>
      <c r="K436" s="165"/>
      <c r="L436" s="165"/>
      <c r="M436" s="165"/>
      <c r="N436" s="2"/>
    </row>
    <row r="437" spans="1:14" ht="12.75" customHeight="1" x14ac:dyDescent="0.2">
      <c r="A437" s="166" t="s">
        <v>3251</v>
      </c>
      <c r="B437" s="166" t="s">
        <v>3080</v>
      </c>
      <c r="C437" s="166" t="s">
        <v>34</v>
      </c>
      <c r="D437" s="166" t="s">
        <v>28</v>
      </c>
      <c r="E437" s="154" t="s">
        <v>166</v>
      </c>
      <c r="F437" s="195" t="s">
        <v>2927</v>
      </c>
      <c r="G437" s="196"/>
      <c r="H437" s="166" t="s">
        <v>37</v>
      </c>
      <c r="I437" s="167">
        <v>2010</v>
      </c>
      <c r="J437" s="168">
        <v>385874</v>
      </c>
      <c r="K437" s="165"/>
      <c r="L437" s="165"/>
      <c r="M437" s="165"/>
      <c r="N437" s="2"/>
    </row>
    <row r="438" spans="1:14" ht="12.75" customHeight="1" x14ac:dyDescent="0.2">
      <c r="A438" s="166" t="s">
        <v>3252</v>
      </c>
      <c r="B438" s="166" t="s">
        <v>2739</v>
      </c>
      <c r="C438" s="166" t="s">
        <v>34</v>
      </c>
      <c r="D438" s="166" t="s">
        <v>28</v>
      </c>
      <c r="E438" s="154" t="s">
        <v>166</v>
      </c>
      <c r="F438" s="195" t="s">
        <v>2927</v>
      </c>
      <c r="G438" s="196"/>
      <c r="H438" s="166" t="s">
        <v>37</v>
      </c>
      <c r="I438" s="167">
        <v>2010</v>
      </c>
      <c r="J438" s="168">
        <v>601899</v>
      </c>
      <c r="K438" s="165"/>
      <c r="L438" s="165"/>
      <c r="M438" s="165"/>
      <c r="N438" s="2"/>
    </row>
    <row r="439" spans="1:14" ht="12.75" customHeight="1" x14ac:dyDescent="0.2">
      <c r="A439" s="166" t="s">
        <v>3253</v>
      </c>
      <c r="B439" s="166" t="s">
        <v>3254</v>
      </c>
      <c r="C439" s="166" t="s">
        <v>34</v>
      </c>
      <c r="D439" s="166" t="s">
        <v>28</v>
      </c>
      <c r="E439" s="154" t="s">
        <v>166</v>
      </c>
      <c r="F439" s="195" t="s">
        <v>2927</v>
      </c>
      <c r="G439" s="196"/>
      <c r="H439" s="166" t="s">
        <v>37</v>
      </c>
      <c r="I439" s="167">
        <v>2010</v>
      </c>
      <c r="J439" s="168">
        <v>186400</v>
      </c>
      <c r="K439" s="165"/>
      <c r="L439" s="165"/>
      <c r="M439" s="165"/>
      <c r="N439" s="2"/>
    </row>
    <row r="440" spans="1:14" ht="12.75" customHeight="1" x14ac:dyDescent="0.2">
      <c r="A440" s="166" t="s">
        <v>3255</v>
      </c>
      <c r="B440" s="166" t="s">
        <v>3256</v>
      </c>
      <c r="C440" s="166" t="s">
        <v>34</v>
      </c>
      <c r="D440" s="166" t="s">
        <v>28</v>
      </c>
      <c r="E440" s="154" t="s">
        <v>166</v>
      </c>
      <c r="F440" s="195" t="s">
        <v>2927</v>
      </c>
      <c r="G440" s="196"/>
      <c r="H440" s="166" t="s">
        <v>37</v>
      </c>
      <c r="I440" s="167">
        <v>2010</v>
      </c>
      <c r="J440" s="168">
        <v>434197</v>
      </c>
      <c r="K440" s="165"/>
      <c r="L440" s="165"/>
      <c r="M440" s="165"/>
      <c r="N440" s="2"/>
    </row>
    <row r="441" spans="1:14" ht="12.75" customHeight="1" x14ac:dyDescent="0.2">
      <c r="A441" s="166" t="s">
        <v>3257</v>
      </c>
      <c r="B441" s="166" t="s">
        <v>3258</v>
      </c>
      <c r="C441" s="166"/>
      <c r="D441" s="166" t="s">
        <v>28</v>
      </c>
      <c r="E441" s="154" t="s">
        <v>166</v>
      </c>
      <c r="F441" s="195" t="s">
        <v>3259</v>
      </c>
      <c r="G441" s="196"/>
      <c r="H441" s="166" t="s">
        <v>276</v>
      </c>
      <c r="I441" s="167">
        <v>2010</v>
      </c>
      <c r="J441" s="168">
        <v>141368</v>
      </c>
      <c r="K441" s="165"/>
      <c r="L441" s="170">
        <f>J441+J453+J1201</f>
        <v>537005</v>
      </c>
      <c r="M441" s="170">
        <f>J1201</f>
        <v>211351</v>
      </c>
      <c r="N441" s="2"/>
    </row>
    <row r="442" spans="1:14" ht="12.75" customHeight="1" x14ac:dyDescent="0.2">
      <c r="A442" s="166" t="s">
        <v>3260</v>
      </c>
      <c r="B442" s="166" t="s">
        <v>2979</v>
      </c>
      <c r="C442" s="166" t="s">
        <v>34</v>
      </c>
      <c r="D442" s="166" t="s">
        <v>28</v>
      </c>
      <c r="E442" s="154" t="s">
        <v>166</v>
      </c>
      <c r="F442" s="195" t="s">
        <v>3082</v>
      </c>
      <c r="G442" s="196"/>
      <c r="H442" s="166" t="s">
        <v>276</v>
      </c>
      <c r="I442" s="167">
        <v>2010</v>
      </c>
      <c r="J442" s="168">
        <v>402321</v>
      </c>
      <c r="K442" s="165"/>
      <c r="L442" s="165"/>
      <c r="M442" s="165"/>
      <c r="N442" s="2"/>
    </row>
    <row r="443" spans="1:14" ht="12.75" customHeight="1" x14ac:dyDescent="0.2">
      <c r="A443" s="166" t="s">
        <v>3261</v>
      </c>
      <c r="B443" s="166" t="s">
        <v>3262</v>
      </c>
      <c r="C443" s="166" t="s">
        <v>34</v>
      </c>
      <c r="D443" s="166" t="s">
        <v>28</v>
      </c>
      <c r="E443" s="154" t="s">
        <v>2537</v>
      </c>
      <c r="F443" s="195" t="s">
        <v>2373</v>
      </c>
      <c r="G443" s="196"/>
      <c r="H443" s="166" t="s">
        <v>117</v>
      </c>
      <c r="I443" s="167">
        <v>2010</v>
      </c>
      <c r="J443" s="168">
        <v>207000</v>
      </c>
      <c r="K443" s="165"/>
      <c r="L443" s="165"/>
      <c r="M443" s="165"/>
      <c r="N443" s="2"/>
    </row>
    <row r="444" spans="1:14" ht="12.75" customHeight="1" x14ac:dyDescent="0.2">
      <c r="A444" s="166" t="s">
        <v>3263</v>
      </c>
      <c r="B444" s="166" t="s">
        <v>2778</v>
      </c>
      <c r="C444" s="166" t="s">
        <v>34</v>
      </c>
      <c r="D444" s="166" t="s">
        <v>28</v>
      </c>
      <c r="E444" s="154" t="s">
        <v>166</v>
      </c>
      <c r="F444" s="195" t="s">
        <v>3264</v>
      </c>
      <c r="G444" s="196"/>
      <c r="H444" s="166" t="s">
        <v>78</v>
      </c>
      <c r="I444" s="167">
        <v>2010</v>
      </c>
      <c r="J444" s="168">
        <v>250745</v>
      </c>
      <c r="K444" s="165"/>
      <c r="L444" s="170">
        <f>J444+J445+J446+J447+J448+J449+J450+J451+J452+J741+J814+J761+J849+J856+J858+J859+J860+J861+J862+J863+J864+J865+J866+J867+J868+J870+J869+J871+J872+J874+J873+J875+J876+J877+J883+J885+J947+J1905</f>
        <v>6906069</v>
      </c>
      <c r="M444" s="170">
        <f>J741+J761+J814+J849+J1905</f>
        <v>1170757</v>
      </c>
      <c r="N444" s="2"/>
    </row>
    <row r="445" spans="1:14" ht="12.75" customHeight="1" x14ac:dyDescent="0.2">
      <c r="A445" s="166" t="s">
        <v>3265</v>
      </c>
      <c r="B445" s="166" t="s">
        <v>3266</v>
      </c>
      <c r="C445" s="166" t="s">
        <v>34</v>
      </c>
      <c r="D445" s="166" t="s">
        <v>28</v>
      </c>
      <c r="E445" s="154" t="s">
        <v>166</v>
      </c>
      <c r="F445" s="195" t="s">
        <v>3264</v>
      </c>
      <c r="G445" s="196"/>
      <c r="H445" s="166" t="s">
        <v>78</v>
      </c>
      <c r="I445" s="167">
        <v>2010</v>
      </c>
      <c r="J445" s="168">
        <v>229934</v>
      </c>
      <c r="K445" s="165"/>
      <c r="L445" s="165"/>
      <c r="M445" s="165"/>
      <c r="N445" s="2"/>
    </row>
    <row r="446" spans="1:14" ht="12.75" customHeight="1" x14ac:dyDescent="0.2">
      <c r="A446" s="166" t="s">
        <v>3267</v>
      </c>
      <c r="B446" s="166" t="s">
        <v>3268</v>
      </c>
      <c r="C446" s="166" t="s">
        <v>34</v>
      </c>
      <c r="D446" s="166" t="s">
        <v>28</v>
      </c>
      <c r="E446" s="154" t="s">
        <v>166</v>
      </c>
      <c r="F446" s="195" t="s">
        <v>3264</v>
      </c>
      <c r="G446" s="196"/>
      <c r="H446" s="166" t="s">
        <v>78</v>
      </c>
      <c r="I446" s="167">
        <v>2010</v>
      </c>
      <c r="J446" s="168">
        <v>253908</v>
      </c>
      <c r="K446" s="165"/>
      <c r="L446" s="165"/>
      <c r="M446" s="165"/>
      <c r="N446" s="2"/>
    </row>
    <row r="447" spans="1:14" ht="12.75" customHeight="1" x14ac:dyDescent="0.2">
      <c r="A447" s="166" t="s">
        <v>3269</v>
      </c>
      <c r="B447" s="166" t="s">
        <v>3262</v>
      </c>
      <c r="C447" s="166" t="s">
        <v>34</v>
      </c>
      <c r="D447" s="166" t="s">
        <v>28</v>
      </c>
      <c r="E447" s="154" t="s">
        <v>166</v>
      </c>
      <c r="F447" s="195" t="s">
        <v>3264</v>
      </c>
      <c r="G447" s="196"/>
      <c r="H447" s="166" t="s">
        <v>78</v>
      </c>
      <c r="I447" s="167">
        <v>2010</v>
      </c>
      <c r="J447" s="168">
        <v>285949</v>
      </c>
      <c r="K447" s="165"/>
      <c r="L447" s="165"/>
      <c r="M447" s="165"/>
      <c r="N447" s="2"/>
    </row>
    <row r="448" spans="1:14" ht="12.75" customHeight="1" x14ac:dyDescent="0.2">
      <c r="A448" s="166" t="s">
        <v>3270</v>
      </c>
      <c r="B448" s="166" t="s">
        <v>3271</v>
      </c>
      <c r="C448" s="166" t="s">
        <v>34</v>
      </c>
      <c r="D448" s="166" t="s">
        <v>28</v>
      </c>
      <c r="E448" s="154" t="s">
        <v>166</v>
      </c>
      <c r="F448" s="195" t="s">
        <v>3264</v>
      </c>
      <c r="G448" s="196"/>
      <c r="H448" s="166" t="s">
        <v>78</v>
      </c>
      <c r="I448" s="167">
        <v>2010</v>
      </c>
      <c r="J448" s="168">
        <v>251415</v>
      </c>
      <c r="K448" s="165"/>
      <c r="L448" s="165"/>
      <c r="M448" s="165"/>
      <c r="N448" s="2"/>
    </row>
    <row r="449" spans="1:14" ht="12.75" customHeight="1" x14ac:dyDescent="0.2">
      <c r="A449" s="166" t="s">
        <v>3272</v>
      </c>
      <c r="B449" s="166" t="s">
        <v>3273</v>
      </c>
      <c r="C449" s="166" t="s">
        <v>34</v>
      </c>
      <c r="D449" s="166" t="s">
        <v>28</v>
      </c>
      <c r="E449" s="154" t="s">
        <v>166</v>
      </c>
      <c r="F449" s="195" t="s">
        <v>3264</v>
      </c>
      <c r="G449" s="196"/>
      <c r="H449" s="166" t="s">
        <v>78</v>
      </c>
      <c r="I449" s="167">
        <v>2010</v>
      </c>
      <c r="J449" s="168">
        <v>257488</v>
      </c>
      <c r="K449" s="165"/>
      <c r="L449" s="165"/>
      <c r="M449" s="165"/>
      <c r="N449" s="2"/>
    </row>
    <row r="450" spans="1:14" ht="12.75" customHeight="1" x14ac:dyDescent="0.2">
      <c r="A450" s="166" t="s">
        <v>3274</v>
      </c>
      <c r="B450" s="166" t="s">
        <v>2578</v>
      </c>
      <c r="C450" s="166" t="s">
        <v>34</v>
      </c>
      <c r="D450" s="166" t="s">
        <v>28</v>
      </c>
      <c r="E450" s="154" t="s">
        <v>166</v>
      </c>
      <c r="F450" s="195" t="s">
        <v>3264</v>
      </c>
      <c r="G450" s="196"/>
      <c r="H450" s="166" t="s">
        <v>78</v>
      </c>
      <c r="I450" s="167">
        <v>2010</v>
      </c>
      <c r="J450" s="168">
        <v>252087</v>
      </c>
      <c r="K450" s="165"/>
      <c r="L450" s="165"/>
      <c r="M450" s="165"/>
      <c r="N450" s="2"/>
    </row>
    <row r="451" spans="1:14" ht="12.75" customHeight="1" x14ac:dyDescent="0.2">
      <c r="A451" s="166" t="s">
        <v>3275</v>
      </c>
      <c r="B451" s="166" t="s">
        <v>3171</v>
      </c>
      <c r="C451" s="166" t="s">
        <v>34</v>
      </c>
      <c r="D451" s="166" t="s">
        <v>28</v>
      </c>
      <c r="E451" s="154" t="s">
        <v>166</v>
      </c>
      <c r="F451" s="195" t="s">
        <v>3264</v>
      </c>
      <c r="G451" s="196"/>
      <c r="H451" s="166" t="s">
        <v>78</v>
      </c>
      <c r="I451" s="167">
        <v>2010</v>
      </c>
      <c r="J451" s="168">
        <v>170187</v>
      </c>
      <c r="K451" s="165"/>
      <c r="L451" s="165"/>
      <c r="M451" s="165"/>
      <c r="N451" s="2"/>
    </row>
    <row r="452" spans="1:14" ht="12.75" customHeight="1" x14ac:dyDescent="0.2">
      <c r="A452" s="166" t="s">
        <v>3276</v>
      </c>
      <c r="B452" s="166" t="s">
        <v>3240</v>
      </c>
      <c r="C452" s="166" t="s">
        <v>34</v>
      </c>
      <c r="D452" s="166" t="s">
        <v>28</v>
      </c>
      <c r="E452" s="154" t="s">
        <v>166</v>
      </c>
      <c r="F452" s="195" t="s">
        <v>3264</v>
      </c>
      <c r="G452" s="196"/>
      <c r="H452" s="166" t="s">
        <v>78</v>
      </c>
      <c r="I452" s="167">
        <v>2010</v>
      </c>
      <c r="J452" s="168">
        <v>229188</v>
      </c>
      <c r="K452" s="165"/>
      <c r="L452" s="165"/>
      <c r="M452" s="165"/>
      <c r="N452" s="2"/>
    </row>
    <row r="453" spans="1:14" ht="12.75" customHeight="1" x14ac:dyDescent="0.2">
      <c r="A453" s="166" t="s">
        <v>3277</v>
      </c>
      <c r="B453" s="166" t="s">
        <v>2691</v>
      </c>
      <c r="C453" s="166" t="s">
        <v>34</v>
      </c>
      <c r="D453" s="166" t="s">
        <v>28</v>
      </c>
      <c r="E453" s="154" t="s">
        <v>166</v>
      </c>
      <c r="F453" s="195" t="s">
        <v>3259</v>
      </c>
      <c r="G453" s="196"/>
      <c r="H453" s="166" t="s">
        <v>276</v>
      </c>
      <c r="I453" s="167">
        <v>2010</v>
      </c>
      <c r="J453" s="168">
        <v>184286</v>
      </c>
      <c r="K453" s="165"/>
      <c r="L453" s="165"/>
      <c r="M453" s="165"/>
      <c r="N453" s="2"/>
    </row>
    <row r="454" spans="1:14" ht="12.75" customHeight="1" x14ac:dyDescent="0.2">
      <c r="A454" s="166" t="s">
        <v>3278</v>
      </c>
      <c r="B454" s="166" t="s">
        <v>3279</v>
      </c>
      <c r="C454" s="166" t="s">
        <v>34</v>
      </c>
      <c r="D454" s="166" t="s">
        <v>28</v>
      </c>
      <c r="E454" s="154" t="s">
        <v>2537</v>
      </c>
      <c r="F454" s="195" t="s">
        <v>2977</v>
      </c>
      <c r="G454" s="196"/>
      <c r="H454" s="166" t="s">
        <v>16</v>
      </c>
      <c r="I454" s="167">
        <v>2010</v>
      </c>
      <c r="J454" s="168">
        <v>180000</v>
      </c>
      <c r="K454" s="165"/>
      <c r="L454" s="165"/>
      <c r="M454" s="165"/>
      <c r="N454" s="2"/>
    </row>
    <row r="455" spans="1:14" ht="16.5" customHeight="1" x14ac:dyDescent="0.2">
      <c r="A455" s="166" t="s">
        <v>3280</v>
      </c>
      <c r="B455" s="166" t="s">
        <v>3281</v>
      </c>
      <c r="C455" s="166" t="s">
        <v>34</v>
      </c>
      <c r="D455" s="166" t="s">
        <v>28</v>
      </c>
      <c r="E455" s="154"/>
      <c r="F455" s="195" t="s">
        <v>3282</v>
      </c>
      <c r="G455" s="196"/>
      <c r="H455" s="166" t="s">
        <v>16</v>
      </c>
      <c r="I455" s="167">
        <v>2010</v>
      </c>
      <c r="J455" s="169">
        <v>2430998</v>
      </c>
      <c r="K455" s="165"/>
      <c r="L455" s="170">
        <f>J455+J1379</f>
        <v>2631971</v>
      </c>
      <c r="M455" s="170">
        <f>J1379</f>
        <v>200973</v>
      </c>
      <c r="N455" s="2"/>
    </row>
    <row r="456" spans="1:14" ht="12.75" customHeight="1" x14ac:dyDescent="0.2">
      <c r="A456" s="166" t="s">
        <v>3283</v>
      </c>
      <c r="B456" s="166" t="s">
        <v>3284</v>
      </c>
      <c r="C456" s="166" t="s">
        <v>34</v>
      </c>
      <c r="D456" s="166" t="s">
        <v>28</v>
      </c>
      <c r="E456" s="154"/>
      <c r="F456" s="195" t="s">
        <v>3285</v>
      </c>
      <c r="G456" s="196"/>
      <c r="H456" s="166" t="s">
        <v>16</v>
      </c>
      <c r="I456" s="167">
        <v>2010</v>
      </c>
      <c r="J456" s="168">
        <v>62941</v>
      </c>
      <c r="K456" s="165"/>
      <c r="L456" s="165"/>
      <c r="M456" s="165"/>
      <c r="N456" s="2"/>
    </row>
    <row r="457" spans="1:14" ht="12.75" customHeight="1" x14ac:dyDescent="0.2">
      <c r="A457" s="166" t="s">
        <v>3286</v>
      </c>
      <c r="B457" s="166" t="s">
        <v>3284</v>
      </c>
      <c r="C457" s="166" t="s">
        <v>34</v>
      </c>
      <c r="D457" s="166" t="s">
        <v>28</v>
      </c>
      <c r="E457" s="154"/>
      <c r="F457" s="195" t="s">
        <v>3287</v>
      </c>
      <c r="G457" s="196"/>
      <c r="H457" s="166" t="s">
        <v>37</v>
      </c>
      <c r="I457" s="167">
        <v>2010</v>
      </c>
      <c r="J457" s="168">
        <v>100000</v>
      </c>
      <c r="K457" s="165"/>
      <c r="L457" s="165"/>
      <c r="M457" s="165"/>
      <c r="N457" s="2"/>
    </row>
    <row r="458" spans="1:14" ht="12.75" customHeight="1" x14ac:dyDescent="0.2">
      <c r="A458" s="166" t="s">
        <v>3288</v>
      </c>
      <c r="B458" s="166" t="s">
        <v>3289</v>
      </c>
      <c r="C458" s="166" t="s">
        <v>34</v>
      </c>
      <c r="D458" s="166" t="s">
        <v>28</v>
      </c>
      <c r="E458" s="154"/>
      <c r="F458" s="195" t="s">
        <v>3290</v>
      </c>
      <c r="G458" s="196"/>
      <c r="H458" s="166" t="s">
        <v>37</v>
      </c>
      <c r="I458" s="167">
        <v>2010</v>
      </c>
      <c r="J458" s="168">
        <v>107000</v>
      </c>
      <c r="K458" s="165"/>
      <c r="L458" s="165"/>
      <c r="M458" s="165"/>
      <c r="N458" s="2"/>
    </row>
    <row r="459" spans="1:14" ht="12.75" customHeight="1" x14ac:dyDescent="0.2">
      <c r="A459" s="166" t="s">
        <v>3291</v>
      </c>
      <c r="B459" s="166" t="s">
        <v>3284</v>
      </c>
      <c r="C459" s="166" t="s">
        <v>34</v>
      </c>
      <c r="D459" s="166" t="s">
        <v>28</v>
      </c>
      <c r="E459" s="154"/>
      <c r="F459" s="195" t="s">
        <v>3292</v>
      </c>
      <c r="G459" s="196"/>
      <c r="H459" s="166" t="s">
        <v>37</v>
      </c>
      <c r="I459" s="167">
        <v>2010</v>
      </c>
      <c r="J459" s="168">
        <v>166515</v>
      </c>
      <c r="K459" s="165"/>
      <c r="L459" s="165"/>
      <c r="M459" s="165"/>
      <c r="N459" s="2"/>
    </row>
    <row r="460" spans="1:14" ht="12.75" customHeight="1" x14ac:dyDescent="0.2">
      <c r="A460" s="166" t="s">
        <v>3293</v>
      </c>
      <c r="B460" s="166" t="s">
        <v>3294</v>
      </c>
      <c r="C460" s="166" t="s">
        <v>2545</v>
      </c>
      <c r="D460" s="166" t="s">
        <v>28</v>
      </c>
      <c r="E460" s="154" t="s">
        <v>14</v>
      </c>
      <c r="F460" s="195" t="s">
        <v>3295</v>
      </c>
      <c r="G460" s="196"/>
      <c r="H460" s="166" t="s">
        <v>276</v>
      </c>
      <c r="I460" s="167">
        <v>2010</v>
      </c>
      <c r="J460" s="169">
        <v>1832667</v>
      </c>
      <c r="K460" s="165"/>
      <c r="L460" s="165"/>
      <c r="M460" s="165"/>
      <c r="N460" s="2"/>
    </row>
    <row r="461" spans="1:14" ht="12.75" customHeight="1" x14ac:dyDescent="0.2">
      <c r="A461" s="166" t="s">
        <v>3296</v>
      </c>
      <c r="B461" s="166" t="s">
        <v>3297</v>
      </c>
      <c r="C461" s="166"/>
      <c r="D461" s="166" t="s">
        <v>28</v>
      </c>
      <c r="E461" s="154"/>
      <c r="F461" s="195" t="s">
        <v>2568</v>
      </c>
      <c r="G461" s="196"/>
      <c r="H461" s="166" t="s">
        <v>16</v>
      </c>
      <c r="I461" s="167">
        <v>2010</v>
      </c>
      <c r="J461" s="169">
        <v>1608640</v>
      </c>
      <c r="K461" s="165"/>
      <c r="L461" s="165"/>
      <c r="M461" s="165"/>
      <c r="N461" s="2"/>
    </row>
    <row r="462" spans="1:14" ht="12.75" customHeight="1" x14ac:dyDescent="0.2">
      <c r="A462" s="166" t="s">
        <v>3298</v>
      </c>
      <c r="B462" s="166" t="s">
        <v>2695</v>
      </c>
      <c r="C462" s="166"/>
      <c r="D462" s="166" t="s">
        <v>28</v>
      </c>
      <c r="E462" s="154" t="s">
        <v>14</v>
      </c>
      <c r="F462" s="195" t="s">
        <v>3295</v>
      </c>
      <c r="G462" s="196"/>
      <c r="H462" s="166" t="s">
        <v>276</v>
      </c>
      <c r="I462" s="167">
        <v>2010</v>
      </c>
      <c r="J462" s="169">
        <v>7069310</v>
      </c>
      <c r="K462" s="165"/>
      <c r="L462" s="165"/>
      <c r="M462" s="165"/>
      <c r="N462" s="2"/>
    </row>
    <row r="463" spans="1:14" ht="12.75" customHeight="1" x14ac:dyDescent="0.2">
      <c r="A463" s="166" t="s">
        <v>3299</v>
      </c>
      <c r="B463" s="166" t="s">
        <v>2840</v>
      </c>
      <c r="C463" s="166" t="s">
        <v>2545</v>
      </c>
      <c r="D463" s="166" t="s">
        <v>28</v>
      </c>
      <c r="E463" s="154" t="s">
        <v>14</v>
      </c>
      <c r="F463" s="195" t="s">
        <v>3295</v>
      </c>
      <c r="G463" s="196"/>
      <c r="H463" s="166" t="s">
        <v>276</v>
      </c>
      <c r="I463" s="167">
        <v>2010</v>
      </c>
      <c r="J463" s="169">
        <v>7656382</v>
      </c>
      <c r="K463" s="165"/>
      <c r="L463" s="165"/>
      <c r="M463" s="165"/>
      <c r="N463" s="2"/>
    </row>
    <row r="464" spans="1:14" ht="16.5" customHeight="1" x14ac:dyDescent="0.2">
      <c r="A464" s="166" t="s">
        <v>3300</v>
      </c>
      <c r="B464" s="166" t="s">
        <v>2542</v>
      </c>
      <c r="C464" s="166" t="s">
        <v>70</v>
      </c>
      <c r="D464" s="166" t="s">
        <v>28</v>
      </c>
      <c r="E464" s="154"/>
      <c r="F464" s="195" t="s">
        <v>2930</v>
      </c>
      <c r="G464" s="196"/>
      <c r="H464" s="166" t="s">
        <v>16</v>
      </c>
      <c r="I464" s="167">
        <v>2010</v>
      </c>
      <c r="J464" s="169">
        <v>1697075</v>
      </c>
      <c r="K464" s="165" t="s">
        <v>72</v>
      </c>
      <c r="L464" s="165"/>
      <c r="M464" s="165"/>
      <c r="N464" s="2"/>
    </row>
    <row r="465" spans="1:14" ht="16.5" customHeight="1" x14ac:dyDescent="0.2">
      <c r="A465" s="166" t="s">
        <v>3301</v>
      </c>
      <c r="B465" s="166" t="s">
        <v>3302</v>
      </c>
      <c r="C465" s="166" t="s">
        <v>2545</v>
      </c>
      <c r="D465" s="166" t="s">
        <v>28</v>
      </c>
      <c r="E465" s="154"/>
      <c r="F465" s="195" t="s">
        <v>3303</v>
      </c>
      <c r="G465" s="196"/>
      <c r="H465" s="166" t="s">
        <v>117</v>
      </c>
      <c r="I465" s="167">
        <v>2010</v>
      </c>
      <c r="J465" s="169">
        <v>1789390</v>
      </c>
      <c r="K465" s="165"/>
      <c r="L465" s="165"/>
      <c r="M465" s="165"/>
      <c r="N465" s="2"/>
    </row>
    <row r="466" spans="1:14" ht="12.75" customHeight="1" x14ac:dyDescent="0.2">
      <c r="A466" s="166" t="s">
        <v>3304</v>
      </c>
      <c r="B466" s="166" t="s">
        <v>2780</v>
      </c>
      <c r="C466" s="166"/>
      <c r="D466" s="166" t="s">
        <v>28</v>
      </c>
      <c r="E466" s="154"/>
      <c r="F466" s="195" t="s">
        <v>3303</v>
      </c>
      <c r="G466" s="196"/>
      <c r="H466" s="166" t="s">
        <v>117</v>
      </c>
      <c r="I466" s="167">
        <v>2010</v>
      </c>
      <c r="J466" s="169">
        <v>4983369</v>
      </c>
      <c r="K466" s="165"/>
      <c r="L466" s="165"/>
      <c r="M466" s="165"/>
      <c r="N466" s="2"/>
    </row>
    <row r="467" spans="1:14" ht="12.75" customHeight="1" x14ac:dyDescent="0.2">
      <c r="A467" s="166" t="s">
        <v>3305</v>
      </c>
      <c r="B467" s="166" t="s">
        <v>3226</v>
      </c>
      <c r="C467" s="166"/>
      <c r="D467" s="166" t="s">
        <v>28</v>
      </c>
      <c r="E467" s="154"/>
      <c r="F467" s="195" t="s">
        <v>3306</v>
      </c>
      <c r="G467" s="196"/>
      <c r="H467" s="166" t="s">
        <v>259</v>
      </c>
      <c r="I467" s="167">
        <v>2010</v>
      </c>
      <c r="J467" s="168">
        <v>52692</v>
      </c>
      <c r="K467" s="165"/>
      <c r="L467" s="165"/>
      <c r="M467" s="165"/>
      <c r="N467" s="2"/>
    </row>
    <row r="468" spans="1:14" ht="12.75" customHeight="1" x14ac:dyDescent="0.2">
      <c r="A468" s="166" t="s">
        <v>3307</v>
      </c>
      <c r="B468" s="166" t="s">
        <v>3308</v>
      </c>
      <c r="C468" s="166"/>
      <c r="D468" s="166" t="s">
        <v>28</v>
      </c>
      <c r="E468" s="154" t="s">
        <v>35</v>
      </c>
      <c r="F468" s="195" t="s">
        <v>3309</v>
      </c>
      <c r="G468" s="196"/>
      <c r="H468" s="166" t="s">
        <v>37</v>
      </c>
      <c r="I468" s="167">
        <v>2010</v>
      </c>
      <c r="J468" s="169">
        <v>4656683</v>
      </c>
      <c r="K468" s="165"/>
      <c r="L468" s="170">
        <f>J468+J504+J1457</f>
        <v>7671683</v>
      </c>
      <c r="M468" s="170">
        <f>J1457</f>
        <v>15000</v>
      </c>
      <c r="N468" s="2"/>
    </row>
    <row r="469" spans="1:14" ht="12.75" customHeight="1" x14ac:dyDescent="0.2">
      <c r="A469" s="166" t="s">
        <v>3310</v>
      </c>
      <c r="B469" s="166" t="s">
        <v>3063</v>
      </c>
      <c r="C469" s="166"/>
      <c r="D469" s="166" t="s">
        <v>28</v>
      </c>
      <c r="E469" s="154"/>
      <c r="F469" s="195" t="s">
        <v>3311</v>
      </c>
      <c r="G469" s="196"/>
      <c r="H469" s="166" t="s">
        <v>37</v>
      </c>
      <c r="I469" s="167">
        <v>2010</v>
      </c>
      <c r="J469" s="169">
        <v>1567881</v>
      </c>
      <c r="K469" s="165"/>
      <c r="L469" s="165"/>
      <c r="M469" s="165"/>
      <c r="N469" s="2"/>
    </row>
    <row r="470" spans="1:14" ht="16.5" customHeight="1" x14ac:dyDescent="0.2">
      <c r="A470" s="166" t="s">
        <v>3312</v>
      </c>
      <c r="B470" s="166" t="s">
        <v>3302</v>
      </c>
      <c r="C470" s="166" t="s">
        <v>2545</v>
      </c>
      <c r="D470" s="166" t="s">
        <v>28</v>
      </c>
      <c r="E470" s="154"/>
      <c r="F470" s="195" t="s">
        <v>3246</v>
      </c>
      <c r="G470" s="196"/>
      <c r="H470" s="166" t="s">
        <v>78</v>
      </c>
      <c r="I470" s="167">
        <v>2010</v>
      </c>
      <c r="J470" s="168">
        <v>215887</v>
      </c>
      <c r="K470" s="165"/>
      <c r="L470" s="165"/>
      <c r="M470" s="165"/>
      <c r="N470" s="2"/>
    </row>
    <row r="471" spans="1:14" ht="12.75" customHeight="1" x14ac:dyDescent="0.2">
      <c r="A471" s="166" t="s">
        <v>3313</v>
      </c>
      <c r="B471" s="166" t="s">
        <v>3314</v>
      </c>
      <c r="C471" s="166"/>
      <c r="D471" s="166" t="s">
        <v>28</v>
      </c>
      <c r="E471" s="154"/>
      <c r="F471" s="195" t="s">
        <v>2662</v>
      </c>
      <c r="G471" s="196"/>
      <c r="H471" s="166" t="s">
        <v>37</v>
      </c>
      <c r="I471" s="167">
        <v>2010</v>
      </c>
      <c r="J471" s="168">
        <v>378165</v>
      </c>
      <c r="K471" s="165"/>
      <c r="L471" s="165"/>
      <c r="M471" s="165"/>
      <c r="N471" s="2"/>
    </row>
    <row r="472" spans="1:14" ht="16.5" customHeight="1" x14ac:dyDescent="0.2">
      <c r="A472" s="166" t="s">
        <v>3315</v>
      </c>
      <c r="B472" s="166" t="s">
        <v>3167</v>
      </c>
      <c r="C472" s="166" t="s">
        <v>34</v>
      </c>
      <c r="D472" s="166" t="s">
        <v>28</v>
      </c>
      <c r="E472" s="154"/>
      <c r="F472" s="195" t="s">
        <v>2599</v>
      </c>
      <c r="G472" s="196"/>
      <c r="H472" s="166" t="s">
        <v>276</v>
      </c>
      <c r="I472" s="167">
        <v>2010</v>
      </c>
      <c r="J472" s="168">
        <v>150000</v>
      </c>
      <c r="K472" s="165"/>
      <c r="L472" s="165"/>
      <c r="M472" s="165"/>
      <c r="N472" s="2"/>
    </row>
    <row r="473" spans="1:14" ht="12.75" customHeight="1" x14ac:dyDescent="0.2">
      <c r="A473" s="166" t="s">
        <v>3316</v>
      </c>
      <c r="B473" s="166" t="s">
        <v>3317</v>
      </c>
      <c r="C473" s="166"/>
      <c r="D473" s="166" t="s">
        <v>28</v>
      </c>
      <c r="E473" s="154"/>
      <c r="F473" s="195" t="s">
        <v>2599</v>
      </c>
      <c r="G473" s="196"/>
      <c r="H473" s="166" t="s">
        <v>276</v>
      </c>
      <c r="I473" s="167">
        <v>2010</v>
      </c>
      <c r="J473" s="168">
        <v>257209</v>
      </c>
      <c r="K473" s="165"/>
      <c r="L473" s="165"/>
      <c r="M473" s="165"/>
      <c r="N473" s="2"/>
    </row>
    <row r="474" spans="1:14" ht="12.75" customHeight="1" x14ac:dyDescent="0.2">
      <c r="A474" s="166" t="s">
        <v>3318</v>
      </c>
      <c r="B474" s="166" t="s">
        <v>3319</v>
      </c>
      <c r="C474" s="166" t="s">
        <v>70</v>
      </c>
      <c r="D474" s="166" t="s">
        <v>28</v>
      </c>
      <c r="E474" s="154" t="s">
        <v>2537</v>
      </c>
      <c r="F474" s="195" t="s">
        <v>3119</v>
      </c>
      <c r="G474" s="196"/>
      <c r="H474" s="166" t="s">
        <v>2583</v>
      </c>
      <c r="I474" s="167">
        <v>2010</v>
      </c>
      <c r="J474" s="169">
        <v>3750159</v>
      </c>
      <c r="K474" s="165" t="s">
        <v>72</v>
      </c>
      <c r="L474" s="165"/>
      <c r="M474" s="165"/>
      <c r="N474" s="2"/>
    </row>
    <row r="475" spans="1:14" ht="12.75" customHeight="1" x14ac:dyDescent="0.2">
      <c r="A475" s="166" t="s">
        <v>3318</v>
      </c>
      <c r="B475" s="166" t="s">
        <v>3319</v>
      </c>
      <c r="C475" s="166" t="s">
        <v>70</v>
      </c>
      <c r="D475" s="166" t="s">
        <v>28</v>
      </c>
      <c r="E475" s="154"/>
      <c r="F475" s="195" t="s">
        <v>3157</v>
      </c>
      <c r="G475" s="196"/>
      <c r="H475" s="166" t="s">
        <v>2583</v>
      </c>
      <c r="I475" s="167">
        <v>2010</v>
      </c>
      <c r="J475" s="169">
        <v>1030737</v>
      </c>
      <c r="K475" s="165" t="s">
        <v>72</v>
      </c>
      <c r="L475" s="165"/>
      <c r="M475" s="165"/>
      <c r="N475" s="2"/>
    </row>
    <row r="476" spans="1:14" ht="12.75" customHeight="1" x14ac:dyDescent="0.2">
      <c r="A476" s="166" t="s">
        <v>3320</v>
      </c>
      <c r="B476" s="166" t="s">
        <v>2699</v>
      </c>
      <c r="C476" s="166" t="s">
        <v>2545</v>
      </c>
      <c r="D476" s="166" t="s">
        <v>28</v>
      </c>
      <c r="E476" s="154" t="s">
        <v>35</v>
      </c>
      <c r="F476" s="195" t="s">
        <v>2810</v>
      </c>
      <c r="G476" s="196"/>
      <c r="H476" s="166" t="s">
        <v>16</v>
      </c>
      <c r="I476" s="167">
        <v>2010</v>
      </c>
      <c r="J476" s="169">
        <v>20300000</v>
      </c>
      <c r="K476" s="165"/>
      <c r="L476" s="165"/>
      <c r="M476" s="165"/>
      <c r="N476" s="2"/>
    </row>
    <row r="477" spans="1:14" ht="16.5" customHeight="1" x14ac:dyDescent="0.2">
      <c r="A477" s="166" t="s">
        <v>3321</v>
      </c>
      <c r="B477" s="166" t="s">
        <v>3322</v>
      </c>
      <c r="C477" s="166" t="s">
        <v>2545</v>
      </c>
      <c r="D477" s="166" t="s">
        <v>28</v>
      </c>
      <c r="E477" s="154" t="s">
        <v>14</v>
      </c>
      <c r="F477" s="195" t="s">
        <v>1187</v>
      </c>
      <c r="G477" s="196"/>
      <c r="H477" s="166" t="s">
        <v>16</v>
      </c>
      <c r="I477" s="167">
        <v>2010</v>
      </c>
      <c r="J477" s="169">
        <v>69695877</v>
      </c>
      <c r="K477" s="165"/>
      <c r="L477" s="165"/>
      <c r="M477" s="165"/>
      <c r="N477" s="2"/>
    </row>
    <row r="478" spans="1:14" ht="16.5" customHeight="1" x14ac:dyDescent="0.2">
      <c r="A478" s="166" t="s">
        <v>3321</v>
      </c>
      <c r="B478" s="166" t="s">
        <v>3322</v>
      </c>
      <c r="C478" s="166" t="s">
        <v>2545</v>
      </c>
      <c r="D478" s="166" t="s">
        <v>28</v>
      </c>
      <c r="E478" s="154" t="s">
        <v>14</v>
      </c>
      <c r="F478" s="195" t="s">
        <v>1187</v>
      </c>
      <c r="G478" s="196"/>
      <c r="H478" s="166" t="s">
        <v>16</v>
      </c>
      <c r="I478" s="167">
        <v>2010</v>
      </c>
      <c r="J478" s="169">
        <v>27850000</v>
      </c>
      <c r="K478" s="165"/>
      <c r="L478" s="165"/>
      <c r="M478" s="165"/>
      <c r="N478" s="2"/>
    </row>
    <row r="479" spans="1:14" ht="16.5" customHeight="1" x14ac:dyDescent="0.2">
      <c r="A479" s="166" t="s">
        <v>3323</v>
      </c>
      <c r="B479" s="166" t="s">
        <v>2726</v>
      </c>
      <c r="C479" s="166" t="s">
        <v>2545</v>
      </c>
      <c r="D479" s="166" t="s">
        <v>28</v>
      </c>
      <c r="E479" s="154" t="s">
        <v>166</v>
      </c>
      <c r="F479" s="195" t="s">
        <v>2927</v>
      </c>
      <c r="G479" s="196"/>
      <c r="H479" s="166" t="s">
        <v>37</v>
      </c>
      <c r="I479" s="167">
        <v>2010</v>
      </c>
      <c r="J479" s="168">
        <v>218869</v>
      </c>
      <c r="K479" s="165"/>
      <c r="L479" s="165"/>
      <c r="M479" s="165"/>
      <c r="N479" s="2"/>
    </row>
    <row r="480" spans="1:14" ht="12.75" customHeight="1" x14ac:dyDescent="0.2">
      <c r="A480" s="166" t="s">
        <v>3324</v>
      </c>
      <c r="B480" s="166" t="s">
        <v>2682</v>
      </c>
      <c r="C480" s="166" t="s">
        <v>2545</v>
      </c>
      <c r="D480" s="166" t="s">
        <v>28</v>
      </c>
      <c r="E480" s="154"/>
      <c r="F480" s="195" t="s">
        <v>3325</v>
      </c>
      <c r="G480" s="196"/>
      <c r="H480" s="166" t="s">
        <v>117</v>
      </c>
      <c r="I480" s="167">
        <v>2010</v>
      </c>
      <c r="J480" s="168">
        <v>210428</v>
      </c>
      <c r="K480" s="165"/>
      <c r="L480" s="165"/>
      <c r="M480" s="165"/>
      <c r="N480" s="2"/>
    </row>
    <row r="481" spans="1:14" ht="12.75" customHeight="1" x14ac:dyDescent="0.2">
      <c r="A481" s="166" t="s">
        <v>3326</v>
      </c>
      <c r="B481" s="166" t="s">
        <v>3006</v>
      </c>
      <c r="C481" s="166"/>
      <c r="D481" s="166" t="s">
        <v>28</v>
      </c>
      <c r="E481" s="154" t="s">
        <v>35</v>
      </c>
      <c r="F481" s="195" t="s">
        <v>2340</v>
      </c>
      <c r="G481" s="196"/>
      <c r="H481" s="166" t="s">
        <v>37</v>
      </c>
      <c r="I481" s="167">
        <v>2010</v>
      </c>
      <c r="J481" s="169">
        <v>1025593</v>
      </c>
      <c r="K481" s="165"/>
      <c r="L481" s="165"/>
      <c r="M481" s="165"/>
      <c r="N481" s="2"/>
    </row>
    <row r="482" spans="1:14" ht="16.5" customHeight="1" x14ac:dyDescent="0.2">
      <c r="A482" s="166" t="s">
        <v>3327</v>
      </c>
      <c r="B482" s="166" t="s">
        <v>2671</v>
      </c>
      <c r="C482" s="166" t="s">
        <v>2545</v>
      </c>
      <c r="D482" s="166" t="s">
        <v>28</v>
      </c>
      <c r="E482" s="154" t="s">
        <v>35</v>
      </c>
      <c r="F482" s="195" t="s">
        <v>2340</v>
      </c>
      <c r="G482" s="196"/>
      <c r="H482" s="166" t="s">
        <v>37</v>
      </c>
      <c r="I482" s="167">
        <v>2010</v>
      </c>
      <c r="J482" s="169">
        <v>1069003</v>
      </c>
      <c r="K482" s="165"/>
      <c r="L482" s="165"/>
      <c r="M482" s="165"/>
      <c r="N482" s="2"/>
    </row>
    <row r="483" spans="1:14" ht="16.5" customHeight="1" x14ac:dyDescent="0.2">
      <c r="A483" s="166" t="s">
        <v>2339</v>
      </c>
      <c r="B483" s="166" t="s">
        <v>3115</v>
      </c>
      <c r="C483" s="166" t="s">
        <v>2545</v>
      </c>
      <c r="D483" s="166" t="s">
        <v>28</v>
      </c>
      <c r="E483" s="154" t="s">
        <v>35</v>
      </c>
      <c r="F483" s="195" t="s">
        <v>2340</v>
      </c>
      <c r="G483" s="196"/>
      <c r="H483" s="166" t="s">
        <v>37</v>
      </c>
      <c r="I483" s="167">
        <v>2010</v>
      </c>
      <c r="J483" s="169">
        <v>6549464</v>
      </c>
      <c r="K483" s="165"/>
      <c r="L483" s="165"/>
      <c r="M483" s="165"/>
      <c r="N483" s="2"/>
    </row>
    <row r="484" spans="1:14" ht="16.5" customHeight="1" x14ac:dyDescent="0.2">
      <c r="A484" s="166" t="s">
        <v>3328</v>
      </c>
      <c r="B484" s="166" t="s">
        <v>2542</v>
      </c>
      <c r="C484" s="166"/>
      <c r="D484" s="166" t="s">
        <v>28</v>
      </c>
      <c r="E484" s="154" t="s">
        <v>35</v>
      </c>
      <c r="F484" s="195" t="s">
        <v>2340</v>
      </c>
      <c r="G484" s="196"/>
      <c r="H484" s="166" t="s">
        <v>37</v>
      </c>
      <c r="I484" s="167">
        <v>2010</v>
      </c>
      <c r="J484" s="169">
        <v>3152980</v>
      </c>
      <c r="K484" s="165"/>
      <c r="L484" s="165"/>
      <c r="M484" s="165"/>
      <c r="N484" s="2"/>
    </row>
    <row r="485" spans="1:14" ht="12.75" customHeight="1" x14ac:dyDescent="0.2">
      <c r="A485" s="166" t="s">
        <v>3329</v>
      </c>
      <c r="B485" s="166" t="s">
        <v>2958</v>
      </c>
      <c r="C485" s="166"/>
      <c r="D485" s="166" t="s">
        <v>28</v>
      </c>
      <c r="E485" s="154" t="s">
        <v>35</v>
      </c>
      <c r="F485" s="195" t="s">
        <v>2961</v>
      </c>
      <c r="G485" s="196"/>
      <c r="H485" s="166" t="s">
        <v>78</v>
      </c>
      <c r="I485" s="167">
        <v>2010</v>
      </c>
      <c r="J485" s="169">
        <v>2107216</v>
      </c>
      <c r="K485" s="165"/>
      <c r="L485" s="165"/>
      <c r="M485" s="165"/>
      <c r="N485" s="2"/>
    </row>
    <row r="486" spans="1:14" ht="12.75" customHeight="1" x14ac:dyDescent="0.2">
      <c r="A486" s="166" t="s">
        <v>3330</v>
      </c>
      <c r="B486" s="166" t="s">
        <v>2825</v>
      </c>
      <c r="C486" s="166"/>
      <c r="D486" s="166" t="s">
        <v>28</v>
      </c>
      <c r="E486" s="154"/>
      <c r="F486" s="195" t="s">
        <v>3331</v>
      </c>
      <c r="G486" s="196"/>
      <c r="H486" s="166" t="s">
        <v>16</v>
      </c>
      <c r="I486" s="167">
        <v>2010</v>
      </c>
      <c r="J486" s="169">
        <v>5716460</v>
      </c>
      <c r="K486" s="165"/>
      <c r="L486" s="170">
        <f>J486+J1421+J1435</f>
        <v>6286347</v>
      </c>
      <c r="M486" s="170">
        <f>J1421+J1435</f>
        <v>569887</v>
      </c>
      <c r="N486" s="2"/>
    </row>
    <row r="487" spans="1:14" ht="12.75" customHeight="1" x14ac:dyDescent="0.2">
      <c r="A487" s="166" t="s">
        <v>3330</v>
      </c>
      <c r="B487" s="166" t="s">
        <v>2825</v>
      </c>
      <c r="C487" s="166"/>
      <c r="D487" s="166" t="s">
        <v>28</v>
      </c>
      <c r="E487" s="154" t="s">
        <v>14</v>
      </c>
      <c r="F487" s="195" t="s">
        <v>2735</v>
      </c>
      <c r="G487" s="196"/>
      <c r="H487" s="166" t="s">
        <v>16</v>
      </c>
      <c r="I487" s="167">
        <v>2010</v>
      </c>
      <c r="J487" s="169">
        <v>7128506</v>
      </c>
      <c r="K487" s="165"/>
      <c r="L487" s="165"/>
      <c r="M487" s="165"/>
      <c r="N487" s="2"/>
    </row>
    <row r="488" spans="1:14" ht="12.75" customHeight="1" x14ac:dyDescent="0.2">
      <c r="A488" s="166" t="s">
        <v>3332</v>
      </c>
      <c r="B488" s="166" t="s">
        <v>2658</v>
      </c>
      <c r="C488" s="166" t="s">
        <v>2545</v>
      </c>
      <c r="D488" s="166" t="s">
        <v>28</v>
      </c>
      <c r="E488" s="154"/>
      <c r="F488" s="195" t="s">
        <v>3333</v>
      </c>
      <c r="G488" s="196"/>
      <c r="H488" s="166" t="s">
        <v>16</v>
      </c>
      <c r="I488" s="167">
        <v>2010</v>
      </c>
      <c r="J488" s="169">
        <v>2619263</v>
      </c>
      <c r="K488" s="165"/>
      <c r="L488" s="170">
        <f>J488+J1416</f>
        <v>3444000</v>
      </c>
      <c r="M488" s="170">
        <f>J1416</f>
        <v>824737</v>
      </c>
      <c r="N488" s="2"/>
    </row>
    <row r="489" spans="1:14" ht="12.75" customHeight="1" x14ac:dyDescent="0.2">
      <c r="A489" s="166" t="s">
        <v>3334</v>
      </c>
      <c r="B489" s="166" t="s">
        <v>2566</v>
      </c>
      <c r="C489" s="166" t="s">
        <v>70</v>
      </c>
      <c r="D489" s="166" t="s">
        <v>28</v>
      </c>
      <c r="E489" s="154" t="s">
        <v>2537</v>
      </c>
      <c r="F489" s="195" t="s">
        <v>3335</v>
      </c>
      <c r="G489" s="196"/>
      <c r="H489" s="166" t="s">
        <v>117</v>
      </c>
      <c r="I489" s="167">
        <v>2010</v>
      </c>
      <c r="J489" s="169">
        <v>4070397</v>
      </c>
      <c r="K489" s="165"/>
      <c r="L489" s="165"/>
      <c r="M489" s="165"/>
      <c r="N489" s="2"/>
    </row>
    <row r="490" spans="1:14" ht="12.75" customHeight="1" x14ac:dyDescent="0.2">
      <c r="A490" s="166" t="s">
        <v>3336</v>
      </c>
      <c r="B490" s="166" t="s">
        <v>3240</v>
      </c>
      <c r="C490" s="166" t="s">
        <v>34</v>
      </c>
      <c r="D490" s="166" t="s">
        <v>28</v>
      </c>
      <c r="E490" s="154"/>
      <c r="F490" s="195" t="s">
        <v>3337</v>
      </c>
      <c r="G490" s="196"/>
      <c r="H490" s="166" t="s">
        <v>37</v>
      </c>
      <c r="I490" s="167">
        <v>2010</v>
      </c>
      <c r="J490" s="168">
        <v>315403</v>
      </c>
      <c r="K490" s="165"/>
      <c r="L490" s="165"/>
      <c r="M490" s="165"/>
      <c r="N490" s="2"/>
    </row>
    <row r="491" spans="1:14" ht="16.5" customHeight="1" x14ac:dyDescent="0.2">
      <c r="A491" s="166" t="s">
        <v>3338</v>
      </c>
      <c r="B491" s="166" t="s">
        <v>3302</v>
      </c>
      <c r="C491" s="166" t="s">
        <v>2545</v>
      </c>
      <c r="D491" s="166" t="s">
        <v>28</v>
      </c>
      <c r="E491" s="154" t="s">
        <v>14</v>
      </c>
      <c r="F491" s="195" t="s">
        <v>3113</v>
      </c>
      <c r="G491" s="196"/>
      <c r="H491" s="166" t="s">
        <v>117</v>
      </c>
      <c r="I491" s="167">
        <v>2010</v>
      </c>
      <c r="J491" s="169">
        <v>16155000</v>
      </c>
      <c r="K491" s="165"/>
      <c r="L491" s="165"/>
      <c r="M491" s="165"/>
      <c r="N491" s="2"/>
    </row>
    <row r="492" spans="1:14" ht="16.5" customHeight="1" x14ac:dyDescent="0.2">
      <c r="A492" s="166" t="s">
        <v>3339</v>
      </c>
      <c r="B492" s="166" t="s">
        <v>3302</v>
      </c>
      <c r="C492" s="166" t="s">
        <v>2545</v>
      </c>
      <c r="D492" s="166" t="s">
        <v>28</v>
      </c>
      <c r="E492" s="154" t="s">
        <v>14</v>
      </c>
      <c r="F492" s="195" t="s">
        <v>3113</v>
      </c>
      <c r="G492" s="196"/>
      <c r="H492" s="166" t="s">
        <v>117</v>
      </c>
      <c r="I492" s="167">
        <v>2010</v>
      </c>
      <c r="J492" s="169">
        <v>23660000</v>
      </c>
      <c r="K492" s="165"/>
      <c r="L492" s="165"/>
      <c r="M492" s="165"/>
      <c r="N492" s="2"/>
    </row>
    <row r="493" spans="1:14" ht="16.5" customHeight="1" x14ac:dyDescent="0.2">
      <c r="A493" s="166" t="s">
        <v>3340</v>
      </c>
      <c r="B493" s="166" t="s">
        <v>3228</v>
      </c>
      <c r="C493" s="166" t="s">
        <v>2545</v>
      </c>
      <c r="D493" s="166" t="s">
        <v>28</v>
      </c>
      <c r="E493" s="154" t="s">
        <v>166</v>
      </c>
      <c r="F493" s="195" t="s">
        <v>3341</v>
      </c>
      <c r="G493" s="196"/>
      <c r="H493" s="166" t="s">
        <v>276</v>
      </c>
      <c r="I493" s="167">
        <v>2010</v>
      </c>
      <c r="J493" s="169">
        <v>2075589</v>
      </c>
      <c r="K493" s="165"/>
      <c r="L493" s="170">
        <f>J493+J706+J1182+J711+J1248+J1259</f>
        <v>3048512</v>
      </c>
      <c r="M493" s="170">
        <f>J1182+J1259</f>
        <v>283773</v>
      </c>
      <c r="N493" s="2"/>
    </row>
    <row r="494" spans="1:14" ht="16.5" customHeight="1" x14ac:dyDescent="0.2">
      <c r="A494" s="166" t="s">
        <v>3342</v>
      </c>
      <c r="B494" s="166" t="s">
        <v>2768</v>
      </c>
      <c r="C494" s="166" t="s">
        <v>2545</v>
      </c>
      <c r="D494" s="166" t="s">
        <v>28</v>
      </c>
      <c r="E494" s="154" t="s">
        <v>14</v>
      </c>
      <c r="F494" s="195" t="s">
        <v>3131</v>
      </c>
      <c r="G494" s="196"/>
      <c r="H494" s="166" t="s">
        <v>259</v>
      </c>
      <c r="I494" s="167">
        <v>2010</v>
      </c>
      <c r="J494" s="168">
        <v>425000</v>
      </c>
      <c r="K494" s="165"/>
      <c r="L494" s="165"/>
      <c r="M494" s="165"/>
      <c r="N494" s="2"/>
    </row>
    <row r="495" spans="1:14" ht="16.5" customHeight="1" x14ac:dyDescent="0.2">
      <c r="A495" s="166" t="s">
        <v>3342</v>
      </c>
      <c r="B495" s="166" t="s">
        <v>2768</v>
      </c>
      <c r="C495" s="166" t="s">
        <v>2545</v>
      </c>
      <c r="D495" s="166" t="s">
        <v>28</v>
      </c>
      <c r="E495" s="154"/>
      <c r="F495" s="195" t="s">
        <v>3343</v>
      </c>
      <c r="G495" s="196"/>
      <c r="H495" s="166" t="s">
        <v>259</v>
      </c>
      <c r="I495" s="167">
        <v>2010</v>
      </c>
      <c r="J495" s="169">
        <v>2850574</v>
      </c>
      <c r="K495" s="165"/>
      <c r="L495" s="165"/>
      <c r="M495" s="165"/>
      <c r="N495" s="2"/>
    </row>
    <row r="496" spans="1:14" ht="12.75" customHeight="1" x14ac:dyDescent="0.2">
      <c r="A496" s="166" t="s">
        <v>3344</v>
      </c>
      <c r="B496" s="166" t="s">
        <v>3345</v>
      </c>
      <c r="C496" s="166"/>
      <c r="D496" s="166" t="s">
        <v>28</v>
      </c>
      <c r="E496" s="154"/>
      <c r="F496" s="195" t="s">
        <v>3346</v>
      </c>
      <c r="G496" s="196"/>
      <c r="H496" s="166" t="s">
        <v>276</v>
      </c>
      <c r="I496" s="167">
        <v>2010</v>
      </c>
      <c r="J496" s="169">
        <v>1367233</v>
      </c>
      <c r="K496" s="165"/>
      <c r="L496" s="165"/>
      <c r="M496" s="165"/>
      <c r="N496" s="2"/>
    </row>
    <row r="497" spans="1:14" ht="12.75" customHeight="1" x14ac:dyDescent="0.2">
      <c r="A497" s="166" t="s">
        <v>3347</v>
      </c>
      <c r="B497" s="166" t="s">
        <v>3348</v>
      </c>
      <c r="C497" s="166"/>
      <c r="D497" s="166" t="s">
        <v>28</v>
      </c>
      <c r="E497" s="154"/>
      <c r="F497" s="195" t="s">
        <v>3349</v>
      </c>
      <c r="G497" s="196"/>
      <c r="H497" s="166" t="s">
        <v>2583</v>
      </c>
      <c r="I497" s="167">
        <v>2010</v>
      </c>
      <c r="J497" s="168">
        <v>15000</v>
      </c>
      <c r="K497" s="165"/>
      <c r="L497" s="165"/>
      <c r="M497" s="165"/>
      <c r="N497" s="2"/>
    </row>
    <row r="498" spans="1:14" ht="12.75" customHeight="1" x14ac:dyDescent="0.2">
      <c r="A498" s="166" t="s">
        <v>3350</v>
      </c>
      <c r="B498" s="166" t="s">
        <v>3351</v>
      </c>
      <c r="C498" s="166"/>
      <c r="D498" s="166" t="s">
        <v>28</v>
      </c>
      <c r="E498" s="154"/>
      <c r="F498" s="195" t="s">
        <v>3349</v>
      </c>
      <c r="G498" s="196"/>
      <c r="H498" s="166" t="s">
        <v>2583</v>
      </c>
      <c r="I498" s="167">
        <v>2010</v>
      </c>
      <c r="J498" s="168">
        <v>3500</v>
      </c>
      <c r="K498" s="165"/>
      <c r="L498" s="165"/>
      <c r="M498" s="165"/>
      <c r="N498" s="2"/>
    </row>
    <row r="499" spans="1:14" ht="12.75" customHeight="1" x14ac:dyDescent="0.2">
      <c r="A499" s="166" t="s">
        <v>3352</v>
      </c>
      <c r="B499" s="166" t="s">
        <v>3353</v>
      </c>
      <c r="C499" s="166" t="s">
        <v>34</v>
      </c>
      <c r="D499" s="166" t="s">
        <v>28</v>
      </c>
      <c r="E499" s="154" t="s">
        <v>2537</v>
      </c>
      <c r="F499" s="195" t="s">
        <v>2977</v>
      </c>
      <c r="G499" s="196"/>
      <c r="H499" s="166" t="s">
        <v>16</v>
      </c>
      <c r="I499" s="167">
        <v>2010</v>
      </c>
      <c r="J499" s="168">
        <v>100000</v>
      </c>
      <c r="K499" s="165"/>
      <c r="L499" s="165"/>
      <c r="M499" s="165"/>
      <c r="N499" s="2"/>
    </row>
    <row r="500" spans="1:14" ht="12.75" customHeight="1" x14ac:dyDescent="0.2">
      <c r="A500" s="166" t="s">
        <v>3354</v>
      </c>
      <c r="B500" s="166" t="s">
        <v>3355</v>
      </c>
      <c r="C500" s="166"/>
      <c r="D500" s="166" t="s">
        <v>28</v>
      </c>
      <c r="E500" s="154" t="s">
        <v>14</v>
      </c>
      <c r="F500" s="195" t="s">
        <v>2896</v>
      </c>
      <c r="G500" s="196"/>
      <c r="H500" s="166" t="s">
        <v>78</v>
      </c>
      <c r="I500" s="167">
        <v>2010</v>
      </c>
      <c r="J500" s="168">
        <v>152359</v>
      </c>
      <c r="K500" s="165"/>
      <c r="L500" s="165"/>
      <c r="M500" s="165"/>
      <c r="N500" s="2"/>
    </row>
    <row r="501" spans="1:14" ht="12.75" customHeight="1" x14ac:dyDescent="0.2">
      <c r="A501" s="166" t="s">
        <v>3356</v>
      </c>
      <c r="B501" s="166" t="s">
        <v>3357</v>
      </c>
      <c r="C501" s="166"/>
      <c r="D501" s="166" t="s">
        <v>28</v>
      </c>
      <c r="E501" s="154" t="s">
        <v>2537</v>
      </c>
      <c r="F501" s="195" t="s">
        <v>2221</v>
      </c>
      <c r="G501" s="196"/>
      <c r="H501" s="166" t="s">
        <v>1773</v>
      </c>
      <c r="I501" s="167">
        <v>2010</v>
      </c>
      <c r="J501" s="168">
        <v>375000</v>
      </c>
      <c r="K501" s="165"/>
      <c r="L501" s="165"/>
      <c r="M501" s="165"/>
      <c r="N501" s="2"/>
    </row>
    <row r="502" spans="1:14" ht="16.5" customHeight="1" x14ac:dyDescent="0.2">
      <c r="A502" s="166" t="s">
        <v>3358</v>
      </c>
      <c r="B502" s="166" t="s">
        <v>3359</v>
      </c>
      <c r="C502" s="166" t="s">
        <v>2545</v>
      </c>
      <c r="D502" s="166" t="s">
        <v>28</v>
      </c>
      <c r="E502" s="154" t="s">
        <v>14</v>
      </c>
      <c r="F502" s="195" t="s">
        <v>2896</v>
      </c>
      <c r="G502" s="196"/>
      <c r="H502" s="166" t="s">
        <v>78</v>
      </c>
      <c r="I502" s="167">
        <v>2010</v>
      </c>
      <c r="J502" s="169">
        <v>2194595</v>
      </c>
      <c r="K502" s="165"/>
      <c r="L502" s="165"/>
      <c r="M502" s="165"/>
      <c r="N502" s="2"/>
    </row>
    <row r="503" spans="1:14" ht="16.5" customHeight="1" x14ac:dyDescent="0.2">
      <c r="A503" s="166" t="s">
        <v>3360</v>
      </c>
      <c r="B503" s="166" t="s">
        <v>2542</v>
      </c>
      <c r="C503" s="166"/>
      <c r="D503" s="166" t="s">
        <v>28</v>
      </c>
      <c r="E503" s="154" t="s">
        <v>14</v>
      </c>
      <c r="F503" s="195" t="s">
        <v>2896</v>
      </c>
      <c r="G503" s="196"/>
      <c r="H503" s="166" t="s">
        <v>78</v>
      </c>
      <c r="I503" s="167">
        <v>2010</v>
      </c>
      <c r="J503" s="169">
        <v>2553362</v>
      </c>
      <c r="K503" s="165"/>
      <c r="L503" s="165"/>
      <c r="M503" s="165"/>
      <c r="N503" s="2"/>
    </row>
    <row r="504" spans="1:14" ht="12.75" customHeight="1" x14ac:dyDescent="0.2">
      <c r="A504" s="166" t="s">
        <v>3361</v>
      </c>
      <c r="B504" s="166" t="s">
        <v>2778</v>
      </c>
      <c r="C504" s="166" t="s">
        <v>34</v>
      </c>
      <c r="D504" s="166" t="s">
        <v>28</v>
      </c>
      <c r="E504" s="154" t="s">
        <v>35</v>
      </c>
      <c r="F504" s="195" t="s">
        <v>3309</v>
      </c>
      <c r="G504" s="196"/>
      <c r="H504" s="166" t="s">
        <v>37</v>
      </c>
      <c r="I504" s="167">
        <v>2010</v>
      </c>
      <c r="J504" s="169">
        <v>3000000</v>
      </c>
      <c r="K504" s="165"/>
      <c r="L504" s="165"/>
      <c r="M504" s="165"/>
      <c r="N504" s="2"/>
    </row>
    <row r="505" spans="1:14" ht="12.75" customHeight="1" x14ac:dyDescent="0.2">
      <c r="A505" s="166" t="s">
        <v>161</v>
      </c>
      <c r="B505" s="166" t="s">
        <v>3068</v>
      </c>
      <c r="C505" s="166"/>
      <c r="D505" s="166" t="s">
        <v>28</v>
      </c>
      <c r="E505" s="154"/>
      <c r="F505" s="195" t="s">
        <v>3070</v>
      </c>
      <c r="G505" s="196"/>
      <c r="H505" s="166" t="s">
        <v>276</v>
      </c>
      <c r="I505" s="167">
        <v>2010</v>
      </c>
      <c r="J505" s="169">
        <v>2661693</v>
      </c>
      <c r="K505" s="165"/>
      <c r="L505" s="165"/>
      <c r="M505" s="165"/>
      <c r="N505" s="2"/>
    </row>
    <row r="506" spans="1:14" ht="12.75" customHeight="1" x14ac:dyDescent="0.2">
      <c r="A506" s="166" t="s">
        <v>3362</v>
      </c>
      <c r="B506" s="166" t="s">
        <v>2848</v>
      </c>
      <c r="C506" s="166" t="s">
        <v>70</v>
      </c>
      <c r="D506" s="166" t="s">
        <v>28</v>
      </c>
      <c r="E506" s="154" t="s">
        <v>2537</v>
      </c>
      <c r="F506" s="195" t="s">
        <v>3363</v>
      </c>
      <c r="G506" s="196"/>
      <c r="H506" s="166" t="s">
        <v>16</v>
      </c>
      <c r="I506" s="167">
        <v>2010</v>
      </c>
      <c r="J506" s="168">
        <v>19991</v>
      </c>
      <c r="K506" s="165" t="s">
        <v>72</v>
      </c>
      <c r="L506" s="165"/>
      <c r="M506" s="165"/>
      <c r="N506" s="2"/>
    </row>
    <row r="507" spans="1:14" ht="12.75" customHeight="1" x14ac:dyDescent="0.2">
      <c r="A507" s="166" t="s">
        <v>3364</v>
      </c>
      <c r="B507" s="166" t="s">
        <v>2695</v>
      </c>
      <c r="C507" s="166"/>
      <c r="D507" s="166" t="s">
        <v>28</v>
      </c>
      <c r="E507" s="154" t="s">
        <v>35</v>
      </c>
      <c r="F507" s="195" t="s">
        <v>2920</v>
      </c>
      <c r="G507" s="196"/>
      <c r="H507" s="166" t="s">
        <v>37</v>
      </c>
      <c r="I507" s="167">
        <v>2010</v>
      </c>
      <c r="J507" s="169">
        <v>1932000</v>
      </c>
      <c r="K507" s="165"/>
      <c r="L507" s="165"/>
      <c r="M507" s="165"/>
      <c r="N507" s="2"/>
    </row>
    <row r="508" spans="1:14" ht="12.75" customHeight="1" x14ac:dyDescent="0.2">
      <c r="A508" s="166" t="s">
        <v>3365</v>
      </c>
      <c r="B508" s="166" t="s">
        <v>2794</v>
      </c>
      <c r="C508" s="166" t="s">
        <v>34</v>
      </c>
      <c r="D508" s="166" t="s">
        <v>28</v>
      </c>
      <c r="E508" s="154" t="s">
        <v>35</v>
      </c>
      <c r="F508" s="195" t="s">
        <v>2920</v>
      </c>
      <c r="G508" s="196"/>
      <c r="H508" s="166" t="s">
        <v>37</v>
      </c>
      <c r="I508" s="167">
        <v>2010</v>
      </c>
      <c r="J508" s="168">
        <v>786000</v>
      </c>
      <c r="K508" s="165"/>
      <c r="L508" s="165"/>
      <c r="M508" s="165"/>
      <c r="N508" s="2"/>
    </row>
    <row r="509" spans="1:14" ht="12.75" customHeight="1" x14ac:dyDescent="0.2">
      <c r="A509" s="166" t="s">
        <v>3366</v>
      </c>
      <c r="B509" s="166" t="s">
        <v>2645</v>
      </c>
      <c r="C509" s="166" t="s">
        <v>34</v>
      </c>
      <c r="D509" s="166" t="s">
        <v>28</v>
      </c>
      <c r="E509" s="154" t="s">
        <v>35</v>
      </c>
      <c r="F509" s="195" t="s">
        <v>2920</v>
      </c>
      <c r="G509" s="196"/>
      <c r="H509" s="166" t="s">
        <v>37</v>
      </c>
      <c r="I509" s="167">
        <v>2010</v>
      </c>
      <c r="J509" s="169">
        <v>1158000</v>
      </c>
      <c r="K509" s="165"/>
      <c r="L509" s="165"/>
      <c r="M509" s="165"/>
      <c r="N509" s="2"/>
    </row>
    <row r="510" spans="1:14" ht="12.75" customHeight="1" x14ac:dyDescent="0.2">
      <c r="A510" s="166" t="s">
        <v>3367</v>
      </c>
      <c r="B510" s="166" t="s">
        <v>2979</v>
      </c>
      <c r="C510" s="166" t="s">
        <v>34</v>
      </c>
      <c r="D510" s="166" t="s">
        <v>28</v>
      </c>
      <c r="E510" s="154" t="s">
        <v>35</v>
      </c>
      <c r="F510" s="195" t="s">
        <v>2920</v>
      </c>
      <c r="G510" s="196"/>
      <c r="H510" s="166" t="s">
        <v>37</v>
      </c>
      <c r="I510" s="167">
        <v>2010</v>
      </c>
      <c r="J510" s="169">
        <v>1204066</v>
      </c>
      <c r="K510" s="165"/>
      <c r="L510" s="165"/>
      <c r="M510" s="165"/>
      <c r="N510" s="2"/>
    </row>
    <row r="511" spans="1:14" ht="12.75" customHeight="1" x14ac:dyDescent="0.2">
      <c r="A511" s="166" t="s">
        <v>1525</v>
      </c>
      <c r="B511" s="166" t="s">
        <v>2695</v>
      </c>
      <c r="C511" s="166"/>
      <c r="D511" s="166" t="s">
        <v>28</v>
      </c>
      <c r="E511" s="154"/>
      <c r="F511" s="195" t="s">
        <v>1524</v>
      </c>
      <c r="G511" s="196"/>
      <c r="H511" s="166" t="s">
        <v>37</v>
      </c>
      <c r="I511" s="167">
        <v>2010</v>
      </c>
      <c r="J511" s="169">
        <v>3013885</v>
      </c>
      <c r="K511" s="165"/>
      <c r="L511" s="165"/>
      <c r="M511" s="165"/>
      <c r="N511" s="2"/>
    </row>
    <row r="512" spans="1:14" ht="16.5" customHeight="1" x14ac:dyDescent="0.2">
      <c r="A512" s="166" t="s">
        <v>3368</v>
      </c>
      <c r="B512" s="166" t="s">
        <v>3115</v>
      </c>
      <c r="C512" s="166" t="s">
        <v>2545</v>
      </c>
      <c r="D512" s="166" t="s">
        <v>28</v>
      </c>
      <c r="E512" s="154"/>
      <c r="F512" s="195" t="s">
        <v>1524</v>
      </c>
      <c r="G512" s="196"/>
      <c r="H512" s="166" t="s">
        <v>37</v>
      </c>
      <c r="I512" s="167">
        <v>2010</v>
      </c>
      <c r="J512" s="169">
        <v>2602766</v>
      </c>
      <c r="K512" s="165"/>
      <c r="L512" s="165"/>
      <c r="M512" s="165"/>
      <c r="N512" s="2"/>
    </row>
    <row r="513" spans="1:14" ht="16.5" customHeight="1" x14ac:dyDescent="0.2">
      <c r="A513" s="166" t="s">
        <v>3369</v>
      </c>
      <c r="B513" s="166" t="s">
        <v>3228</v>
      </c>
      <c r="C513" s="166" t="s">
        <v>2545</v>
      </c>
      <c r="D513" s="166" t="s">
        <v>28</v>
      </c>
      <c r="E513" s="154"/>
      <c r="F513" s="195" t="s">
        <v>3370</v>
      </c>
      <c r="G513" s="196"/>
      <c r="H513" s="166" t="s">
        <v>37</v>
      </c>
      <c r="I513" s="167">
        <v>2010</v>
      </c>
      <c r="J513" s="168">
        <v>882289</v>
      </c>
      <c r="K513" s="165"/>
      <c r="L513" s="165"/>
      <c r="M513" s="165"/>
      <c r="N513" s="2"/>
    </row>
    <row r="514" spans="1:14" ht="16.5" customHeight="1" x14ac:dyDescent="0.2">
      <c r="A514" s="166" t="s">
        <v>3371</v>
      </c>
      <c r="B514" s="166" t="s">
        <v>2746</v>
      </c>
      <c r="C514" s="166" t="s">
        <v>2545</v>
      </c>
      <c r="D514" s="166" t="s">
        <v>28</v>
      </c>
      <c r="E514" s="154"/>
      <c r="F514" s="195" t="s">
        <v>2603</v>
      </c>
      <c r="G514" s="196"/>
      <c r="H514" s="166" t="s">
        <v>276</v>
      </c>
      <c r="I514" s="167">
        <v>2010</v>
      </c>
      <c r="J514" s="168">
        <v>579342</v>
      </c>
      <c r="K514" s="165"/>
      <c r="L514" s="165"/>
      <c r="M514" s="165"/>
      <c r="N514" s="2"/>
    </row>
    <row r="515" spans="1:14" ht="16.5" customHeight="1" x14ac:dyDescent="0.2">
      <c r="A515" s="166" t="s">
        <v>3371</v>
      </c>
      <c r="B515" s="166" t="s">
        <v>2746</v>
      </c>
      <c r="C515" s="166" t="s">
        <v>2545</v>
      </c>
      <c r="D515" s="166" t="s">
        <v>28</v>
      </c>
      <c r="E515" s="154"/>
      <c r="F515" s="195" t="s">
        <v>3372</v>
      </c>
      <c r="G515" s="196"/>
      <c r="H515" s="166" t="s">
        <v>276</v>
      </c>
      <c r="I515" s="167">
        <v>2010</v>
      </c>
      <c r="J515" s="168">
        <v>500000</v>
      </c>
      <c r="K515" s="165"/>
      <c r="L515" s="165"/>
      <c r="M515" s="165"/>
      <c r="N515" s="2"/>
    </row>
    <row r="516" spans="1:14" ht="12.75" customHeight="1" x14ac:dyDescent="0.2">
      <c r="A516" s="166" t="s">
        <v>3373</v>
      </c>
      <c r="B516" s="166" t="s">
        <v>3374</v>
      </c>
      <c r="C516" s="166" t="s">
        <v>70</v>
      </c>
      <c r="D516" s="166" t="s">
        <v>28</v>
      </c>
      <c r="E516" s="154" t="s">
        <v>2537</v>
      </c>
      <c r="F516" s="195" t="s">
        <v>2836</v>
      </c>
      <c r="G516" s="196"/>
      <c r="H516" s="166" t="s">
        <v>16</v>
      </c>
      <c r="I516" s="167">
        <v>2010</v>
      </c>
      <c r="J516" s="168">
        <v>35000</v>
      </c>
      <c r="K516" s="165" t="s">
        <v>72</v>
      </c>
      <c r="L516" s="165"/>
      <c r="M516" s="165"/>
      <c r="N516" s="2"/>
    </row>
    <row r="517" spans="1:14" ht="16.5" customHeight="1" x14ac:dyDescent="0.2">
      <c r="A517" s="166" t="s">
        <v>3375</v>
      </c>
      <c r="B517" s="166" t="s">
        <v>2542</v>
      </c>
      <c r="C517" s="166"/>
      <c r="D517" s="166" t="s">
        <v>28</v>
      </c>
      <c r="E517" s="154"/>
      <c r="F517" s="195" t="s">
        <v>2932</v>
      </c>
      <c r="G517" s="196"/>
      <c r="H517" s="166" t="s">
        <v>37</v>
      </c>
      <c r="I517" s="167">
        <v>2010</v>
      </c>
      <c r="J517" s="169">
        <v>1593002</v>
      </c>
      <c r="K517" s="165"/>
      <c r="L517" s="165"/>
      <c r="M517" s="165"/>
      <c r="N517" s="2"/>
    </row>
    <row r="518" spans="1:14" ht="12.75" customHeight="1" x14ac:dyDescent="0.2">
      <c r="A518" s="166" t="s">
        <v>3376</v>
      </c>
      <c r="B518" s="166" t="s">
        <v>3377</v>
      </c>
      <c r="C518" s="166"/>
      <c r="D518" s="166" t="s">
        <v>28</v>
      </c>
      <c r="E518" s="154"/>
      <c r="F518" s="195" t="s">
        <v>3378</v>
      </c>
      <c r="G518" s="196"/>
      <c r="H518" s="166" t="s">
        <v>16</v>
      </c>
      <c r="I518" s="167">
        <v>2010</v>
      </c>
      <c r="J518" s="168">
        <v>241781</v>
      </c>
      <c r="K518" s="165"/>
      <c r="L518" s="165"/>
      <c r="M518" s="165"/>
      <c r="N518" s="2"/>
    </row>
    <row r="519" spans="1:14" ht="12.75" customHeight="1" x14ac:dyDescent="0.2">
      <c r="A519" s="166" t="s">
        <v>3379</v>
      </c>
      <c r="B519" s="166" t="s">
        <v>3380</v>
      </c>
      <c r="C519" s="166"/>
      <c r="D519" s="166" t="s">
        <v>28</v>
      </c>
      <c r="E519" s="154"/>
      <c r="F519" s="195" t="s">
        <v>2662</v>
      </c>
      <c r="G519" s="196"/>
      <c r="H519" s="166" t="s">
        <v>37</v>
      </c>
      <c r="I519" s="167">
        <v>2010</v>
      </c>
      <c r="J519" s="168">
        <v>24998</v>
      </c>
      <c r="K519" s="165"/>
      <c r="L519" s="165"/>
      <c r="M519" s="165"/>
      <c r="N519" s="2"/>
    </row>
    <row r="520" spans="1:14" ht="12.75" customHeight="1" x14ac:dyDescent="0.2">
      <c r="A520" s="166" t="s">
        <v>3379</v>
      </c>
      <c r="B520" s="166" t="s">
        <v>3380</v>
      </c>
      <c r="C520" s="166"/>
      <c r="D520" s="166" t="s">
        <v>28</v>
      </c>
      <c r="E520" s="154"/>
      <c r="F520" s="195" t="s">
        <v>2902</v>
      </c>
      <c r="G520" s="196"/>
      <c r="H520" s="166" t="s">
        <v>37</v>
      </c>
      <c r="I520" s="167">
        <v>2010</v>
      </c>
      <c r="J520" s="168">
        <v>339035</v>
      </c>
      <c r="K520" s="165"/>
      <c r="L520" s="165"/>
      <c r="M520" s="165"/>
      <c r="N520" s="2"/>
    </row>
    <row r="521" spans="1:14" ht="12.75" customHeight="1" x14ac:dyDescent="0.2">
      <c r="A521" s="166" t="s">
        <v>3381</v>
      </c>
      <c r="B521" s="166" t="s">
        <v>3382</v>
      </c>
      <c r="C521" s="166" t="s">
        <v>70</v>
      </c>
      <c r="D521" s="166" t="s">
        <v>28</v>
      </c>
      <c r="E521" s="154" t="s">
        <v>2537</v>
      </c>
      <c r="F521" s="195" t="s">
        <v>553</v>
      </c>
      <c r="G521" s="196"/>
      <c r="H521" s="166" t="s">
        <v>554</v>
      </c>
      <c r="I521" s="167">
        <v>2010</v>
      </c>
      <c r="J521" s="168">
        <v>224188</v>
      </c>
      <c r="K521" s="165" t="s">
        <v>72</v>
      </c>
      <c r="L521" s="165"/>
      <c r="M521" s="165"/>
      <c r="N521" s="2"/>
    </row>
    <row r="522" spans="1:14" ht="12.75" customHeight="1" x14ac:dyDescent="0.2">
      <c r="A522" s="166" t="s">
        <v>3383</v>
      </c>
      <c r="B522" s="166" t="s">
        <v>3384</v>
      </c>
      <c r="C522" s="166"/>
      <c r="D522" s="166" t="s">
        <v>28</v>
      </c>
      <c r="E522" s="154"/>
      <c r="F522" s="195" t="s">
        <v>3385</v>
      </c>
      <c r="G522" s="196"/>
      <c r="H522" s="166" t="s">
        <v>2583</v>
      </c>
      <c r="I522" s="167">
        <v>2010</v>
      </c>
      <c r="J522" s="168">
        <v>225232</v>
      </c>
      <c r="K522" s="165"/>
      <c r="L522" s="165"/>
      <c r="M522" s="165"/>
      <c r="N522" s="2"/>
    </row>
    <row r="523" spans="1:14" ht="12.75" customHeight="1" x14ac:dyDescent="0.2">
      <c r="A523" s="166" t="s">
        <v>3386</v>
      </c>
      <c r="B523" s="166" t="s">
        <v>2711</v>
      </c>
      <c r="C523" s="166" t="s">
        <v>34</v>
      </c>
      <c r="D523" s="166" t="s">
        <v>28</v>
      </c>
      <c r="E523" s="154"/>
      <c r="F523" s="195" t="s">
        <v>3387</v>
      </c>
      <c r="G523" s="196"/>
      <c r="H523" s="166" t="s">
        <v>276</v>
      </c>
      <c r="I523" s="167">
        <v>2010</v>
      </c>
      <c r="J523" s="168">
        <v>97668</v>
      </c>
      <c r="K523" s="165"/>
      <c r="L523" s="165"/>
      <c r="M523" s="165"/>
      <c r="N523" s="2"/>
    </row>
    <row r="524" spans="1:14" ht="12.75" customHeight="1" x14ac:dyDescent="0.2">
      <c r="A524" s="166" t="s">
        <v>3388</v>
      </c>
      <c r="B524" s="166" t="s">
        <v>2778</v>
      </c>
      <c r="C524" s="166" t="s">
        <v>34</v>
      </c>
      <c r="D524" s="166" t="s">
        <v>28</v>
      </c>
      <c r="E524" s="154"/>
      <c r="F524" s="195" t="s">
        <v>3389</v>
      </c>
      <c r="G524" s="196"/>
      <c r="H524" s="166" t="s">
        <v>276</v>
      </c>
      <c r="I524" s="167">
        <v>2010</v>
      </c>
      <c r="J524" s="168">
        <v>830000</v>
      </c>
      <c r="K524" s="165"/>
      <c r="L524" s="165"/>
      <c r="M524" s="165"/>
      <c r="N524" s="2"/>
    </row>
    <row r="525" spans="1:14" ht="12.75" customHeight="1" x14ac:dyDescent="0.2">
      <c r="A525" s="166" t="s">
        <v>3390</v>
      </c>
      <c r="B525" s="166" t="s">
        <v>2778</v>
      </c>
      <c r="C525" s="166" t="s">
        <v>34</v>
      </c>
      <c r="D525" s="166" t="s">
        <v>28</v>
      </c>
      <c r="E525" s="154"/>
      <c r="F525" s="195" t="s">
        <v>3389</v>
      </c>
      <c r="G525" s="196"/>
      <c r="H525" s="166" t="s">
        <v>276</v>
      </c>
      <c r="I525" s="167">
        <v>2010</v>
      </c>
      <c r="J525" s="169">
        <v>1113495</v>
      </c>
      <c r="K525" s="165"/>
      <c r="L525" s="165"/>
      <c r="M525" s="165"/>
      <c r="N525" s="2"/>
    </row>
    <row r="526" spans="1:14" ht="12.75" customHeight="1" x14ac:dyDescent="0.2">
      <c r="A526" s="166" t="s">
        <v>3391</v>
      </c>
      <c r="B526" s="166" t="s">
        <v>2645</v>
      </c>
      <c r="C526" s="166" t="s">
        <v>34</v>
      </c>
      <c r="D526" s="166" t="s">
        <v>28</v>
      </c>
      <c r="E526" s="154" t="s">
        <v>35</v>
      </c>
      <c r="F526" s="195" t="s">
        <v>3184</v>
      </c>
      <c r="G526" s="196"/>
      <c r="H526" s="166" t="s">
        <v>16</v>
      </c>
      <c r="I526" s="167">
        <v>2010</v>
      </c>
      <c r="J526" s="169">
        <v>1100000</v>
      </c>
      <c r="K526" s="165"/>
      <c r="L526" s="165"/>
      <c r="M526" s="165"/>
      <c r="N526" s="2"/>
    </row>
    <row r="527" spans="1:14" ht="12.75" customHeight="1" x14ac:dyDescent="0.2">
      <c r="A527" s="166" t="s">
        <v>3392</v>
      </c>
      <c r="B527" s="166" t="s">
        <v>3080</v>
      </c>
      <c r="C527" s="166" t="s">
        <v>34</v>
      </c>
      <c r="D527" s="166" t="s">
        <v>28</v>
      </c>
      <c r="E527" s="154" t="s">
        <v>166</v>
      </c>
      <c r="F527" s="195" t="s">
        <v>3082</v>
      </c>
      <c r="G527" s="196"/>
      <c r="H527" s="166" t="s">
        <v>276</v>
      </c>
      <c r="I527" s="167">
        <v>2010</v>
      </c>
      <c r="J527" s="168">
        <v>294894</v>
      </c>
      <c r="K527" s="165"/>
      <c r="L527" s="165"/>
      <c r="M527" s="165"/>
      <c r="N527" s="2"/>
    </row>
    <row r="528" spans="1:14" ht="12.75" customHeight="1" x14ac:dyDescent="0.2">
      <c r="A528" s="166" t="s">
        <v>3393</v>
      </c>
      <c r="B528" s="166" t="s">
        <v>3240</v>
      </c>
      <c r="C528" s="166" t="s">
        <v>34</v>
      </c>
      <c r="D528" s="166" t="s">
        <v>28</v>
      </c>
      <c r="E528" s="154" t="s">
        <v>2537</v>
      </c>
      <c r="F528" s="195" t="s">
        <v>3000</v>
      </c>
      <c r="G528" s="196"/>
      <c r="H528" s="166" t="s">
        <v>276</v>
      </c>
      <c r="I528" s="167">
        <v>2010</v>
      </c>
      <c r="J528" s="168">
        <v>24996</v>
      </c>
      <c r="K528" s="165"/>
      <c r="L528" s="165"/>
      <c r="M528" s="165"/>
      <c r="N528" s="2"/>
    </row>
    <row r="529" spans="1:14" ht="12.75" customHeight="1" x14ac:dyDescent="0.2">
      <c r="A529" s="166" t="s">
        <v>3394</v>
      </c>
      <c r="B529" s="166" t="s">
        <v>3395</v>
      </c>
      <c r="C529" s="166" t="s">
        <v>34</v>
      </c>
      <c r="D529" s="166" t="s">
        <v>28</v>
      </c>
      <c r="E529" s="154"/>
      <c r="F529" s="195" t="s">
        <v>3396</v>
      </c>
      <c r="G529" s="196"/>
      <c r="H529" s="166" t="s">
        <v>276</v>
      </c>
      <c r="I529" s="167">
        <v>2010</v>
      </c>
      <c r="J529" s="168">
        <v>92255</v>
      </c>
      <c r="K529" s="165"/>
      <c r="L529" s="165"/>
      <c r="M529" s="165"/>
      <c r="N529" s="2"/>
    </row>
    <row r="530" spans="1:14" ht="16.5" customHeight="1" x14ac:dyDescent="0.2">
      <c r="A530" s="166" t="s">
        <v>3397</v>
      </c>
      <c r="B530" s="166" t="s">
        <v>3398</v>
      </c>
      <c r="C530" s="166"/>
      <c r="D530" s="166" t="s">
        <v>28</v>
      </c>
      <c r="E530" s="154"/>
      <c r="F530" s="195" t="s">
        <v>3396</v>
      </c>
      <c r="G530" s="196"/>
      <c r="H530" s="166" t="s">
        <v>276</v>
      </c>
      <c r="I530" s="167">
        <v>2010</v>
      </c>
      <c r="J530" s="168">
        <v>231535</v>
      </c>
      <c r="K530" s="165"/>
      <c r="L530" s="165"/>
      <c r="M530" s="165"/>
      <c r="N530" s="2"/>
    </row>
    <row r="531" spans="1:14" ht="12.75" customHeight="1" x14ac:dyDescent="0.2">
      <c r="A531" s="166" t="s">
        <v>3399</v>
      </c>
      <c r="B531" s="166" t="s">
        <v>2791</v>
      </c>
      <c r="C531" s="166" t="s">
        <v>34</v>
      </c>
      <c r="D531" s="166" t="s">
        <v>28</v>
      </c>
      <c r="E531" s="154"/>
      <c r="F531" s="195" t="s">
        <v>3396</v>
      </c>
      <c r="G531" s="196"/>
      <c r="H531" s="166" t="s">
        <v>276</v>
      </c>
      <c r="I531" s="167">
        <v>2010</v>
      </c>
      <c r="J531" s="168">
        <v>295200</v>
      </c>
      <c r="K531" s="165"/>
      <c r="L531" s="165"/>
      <c r="M531" s="165"/>
      <c r="N531" s="2"/>
    </row>
    <row r="532" spans="1:14" ht="12.75" customHeight="1" x14ac:dyDescent="0.2">
      <c r="A532" s="166" t="s">
        <v>3400</v>
      </c>
      <c r="B532" s="166" t="s">
        <v>3262</v>
      </c>
      <c r="C532" s="166" t="s">
        <v>34</v>
      </c>
      <c r="D532" s="166" t="s">
        <v>28</v>
      </c>
      <c r="E532" s="154"/>
      <c r="F532" s="195" t="s">
        <v>3396</v>
      </c>
      <c r="G532" s="196"/>
      <c r="H532" s="166" t="s">
        <v>276</v>
      </c>
      <c r="I532" s="167">
        <v>2010</v>
      </c>
      <c r="J532" s="168">
        <v>400000</v>
      </c>
      <c r="K532" s="165"/>
      <c r="L532" s="165"/>
      <c r="M532" s="165"/>
      <c r="N532" s="2"/>
    </row>
    <row r="533" spans="1:14" ht="16.5" customHeight="1" x14ac:dyDescent="0.2">
      <c r="A533" s="166" t="s">
        <v>3401</v>
      </c>
      <c r="B533" s="166" t="s">
        <v>3033</v>
      </c>
      <c r="C533" s="166" t="s">
        <v>34</v>
      </c>
      <c r="D533" s="166" t="s">
        <v>28</v>
      </c>
      <c r="E533" s="154"/>
      <c r="F533" s="195" t="s">
        <v>3396</v>
      </c>
      <c r="G533" s="196"/>
      <c r="H533" s="166" t="s">
        <v>276</v>
      </c>
      <c r="I533" s="167">
        <v>2010</v>
      </c>
      <c r="J533" s="168">
        <v>34208</v>
      </c>
      <c r="K533" s="165"/>
      <c r="L533" s="165"/>
      <c r="M533" s="165"/>
      <c r="N533" s="2"/>
    </row>
    <row r="534" spans="1:14" ht="12.75" customHeight="1" x14ac:dyDescent="0.2">
      <c r="A534" s="166" t="s">
        <v>3402</v>
      </c>
      <c r="B534" s="166" t="s">
        <v>3268</v>
      </c>
      <c r="C534" s="166" t="s">
        <v>34</v>
      </c>
      <c r="D534" s="166" t="s">
        <v>28</v>
      </c>
      <c r="E534" s="154"/>
      <c r="F534" s="195" t="s">
        <v>3396</v>
      </c>
      <c r="G534" s="196"/>
      <c r="H534" s="166" t="s">
        <v>276</v>
      </c>
      <c r="I534" s="167">
        <v>2010</v>
      </c>
      <c r="J534" s="169">
        <v>1216498</v>
      </c>
      <c r="K534" s="165"/>
      <c r="L534" s="165"/>
      <c r="M534" s="165"/>
      <c r="N534" s="2"/>
    </row>
    <row r="535" spans="1:14" ht="12.75" customHeight="1" x14ac:dyDescent="0.2">
      <c r="A535" s="166" t="s">
        <v>3403</v>
      </c>
      <c r="B535" s="166" t="s">
        <v>3404</v>
      </c>
      <c r="C535" s="166"/>
      <c r="D535" s="166" t="s">
        <v>28</v>
      </c>
      <c r="E535" s="154"/>
      <c r="F535" s="195" t="s">
        <v>3405</v>
      </c>
      <c r="G535" s="196"/>
      <c r="H535" s="166" t="s">
        <v>78</v>
      </c>
      <c r="I535" s="167">
        <v>2010</v>
      </c>
      <c r="J535" s="169">
        <v>1184988</v>
      </c>
      <c r="K535" s="165"/>
      <c r="L535" s="165"/>
      <c r="M535" s="165"/>
      <c r="N535" s="2"/>
    </row>
    <row r="536" spans="1:14" ht="16.5" customHeight="1" x14ac:dyDescent="0.2">
      <c r="A536" s="166" t="s">
        <v>3406</v>
      </c>
      <c r="B536" s="166" t="s">
        <v>2746</v>
      </c>
      <c r="C536" s="166" t="s">
        <v>34</v>
      </c>
      <c r="D536" s="166" t="s">
        <v>28</v>
      </c>
      <c r="E536" s="154" t="s">
        <v>2537</v>
      </c>
      <c r="F536" s="195" t="s">
        <v>2540</v>
      </c>
      <c r="G536" s="196"/>
      <c r="H536" s="166" t="s">
        <v>78</v>
      </c>
      <c r="I536" s="167">
        <v>2010</v>
      </c>
      <c r="J536" s="168">
        <v>412569</v>
      </c>
      <c r="K536" s="165"/>
      <c r="L536" s="165"/>
      <c r="M536" s="165"/>
      <c r="N536" s="2"/>
    </row>
    <row r="537" spans="1:14" ht="12.75" customHeight="1" x14ac:dyDescent="0.2">
      <c r="A537" s="166" t="s">
        <v>3407</v>
      </c>
      <c r="B537" s="166" t="s">
        <v>2716</v>
      </c>
      <c r="C537" s="166" t="s">
        <v>34</v>
      </c>
      <c r="D537" s="166" t="s">
        <v>28</v>
      </c>
      <c r="E537" s="154"/>
      <c r="F537" s="195" t="s">
        <v>1700</v>
      </c>
      <c r="G537" s="196"/>
      <c r="H537" s="166" t="s">
        <v>276</v>
      </c>
      <c r="I537" s="167">
        <v>2010</v>
      </c>
      <c r="J537" s="168">
        <v>684930</v>
      </c>
      <c r="K537" s="165"/>
      <c r="L537" s="165"/>
      <c r="M537" s="165"/>
      <c r="N537" s="2"/>
    </row>
    <row r="538" spans="1:14" ht="12.75" customHeight="1" x14ac:dyDescent="0.2">
      <c r="A538" s="166" t="s">
        <v>3408</v>
      </c>
      <c r="B538" s="166" t="s">
        <v>2794</v>
      </c>
      <c r="C538" s="166" t="s">
        <v>34</v>
      </c>
      <c r="D538" s="166" t="s">
        <v>28</v>
      </c>
      <c r="E538" s="154"/>
      <c r="F538" s="195" t="s">
        <v>1700</v>
      </c>
      <c r="G538" s="196"/>
      <c r="H538" s="166" t="s">
        <v>276</v>
      </c>
      <c r="I538" s="167">
        <v>2010</v>
      </c>
      <c r="J538" s="168">
        <v>935070</v>
      </c>
      <c r="K538" s="165"/>
      <c r="L538" s="165"/>
      <c r="M538" s="165"/>
      <c r="N538" s="2"/>
    </row>
    <row r="539" spans="1:14" ht="12.75" customHeight="1" x14ac:dyDescent="0.2">
      <c r="A539" s="166" t="s">
        <v>3409</v>
      </c>
      <c r="B539" s="166" t="s">
        <v>3410</v>
      </c>
      <c r="C539" s="166" t="s">
        <v>34</v>
      </c>
      <c r="D539" s="166" t="s">
        <v>28</v>
      </c>
      <c r="E539" s="154"/>
      <c r="F539" s="195" t="s">
        <v>1700</v>
      </c>
      <c r="G539" s="196"/>
      <c r="H539" s="166" t="s">
        <v>276</v>
      </c>
      <c r="I539" s="167">
        <v>2010</v>
      </c>
      <c r="J539" s="168">
        <v>830000</v>
      </c>
      <c r="K539" s="165"/>
      <c r="L539" s="165"/>
      <c r="M539" s="165"/>
      <c r="N539" s="2"/>
    </row>
    <row r="540" spans="1:14" ht="12.75" customHeight="1" x14ac:dyDescent="0.2">
      <c r="A540" s="166" t="s">
        <v>3411</v>
      </c>
      <c r="B540" s="166" t="s">
        <v>3412</v>
      </c>
      <c r="C540" s="166" t="s">
        <v>34</v>
      </c>
      <c r="D540" s="166" t="s">
        <v>28</v>
      </c>
      <c r="E540" s="154" t="s">
        <v>2537</v>
      </c>
      <c r="F540" s="195" t="s">
        <v>2890</v>
      </c>
      <c r="G540" s="196"/>
      <c r="H540" s="166" t="s">
        <v>78</v>
      </c>
      <c r="I540" s="167">
        <v>2010</v>
      </c>
      <c r="J540" s="168">
        <v>187046</v>
      </c>
      <c r="K540" s="165"/>
      <c r="L540" s="165"/>
      <c r="M540" s="165"/>
      <c r="N540" s="2"/>
    </row>
    <row r="541" spans="1:14" ht="12.75" customHeight="1" x14ac:dyDescent="0.2">
      <c r="A541" s="166" t="s">
        <v>3413</v>
      </c>
      <c r="B541" s="166" t="s">
        <v>3414</v>
      </c>
      <c r="C541" s="166" t="s">
        <v>34</v>
      </c>
      <c r="D541" s="166" t="s">
        <v>28</v>
      </c>
      <c r="E541" s="154"/>
      <c r="F541" s="195" t="s">
        <v>3415</v>
      </c>
      <c r="G541" s="196"/>
      <c r="H541" s="166" t="s">
        <v>37</v>
      </c>
      <c r="I541" s="167">
        <v>2010</v>
      </c>
      <c r="J541" s="168">
        <v>108000</v>
      </c>
      <c r="K541" s="165"/>
      <c r="L541" s="165"/>
      <c r="M541" s="165"/>
      <c r="N541" s="2"/>
    </row>
    <row r="542" spans="1:14" ht="12.75" customHeight="1" x14ac:dyDescent="0.2">
      <c r="A542" s="166" t="s">
        <v>3416</v>
      </c>
      <c r="B542" s="166" t="s">
        <v>3417</v>
      </c>
      <c r="C542" s="166" t="s">
        <v>34</v>
      </c>
      <c r="D542" s="166" t="s">
        <v>28</v>
      </c>
      <c r="E542" s="154"/>
      <c r="F542" s="195" t="s">
        <v>3415</v>
      </c>
      <c r="G542" s="196"/>
      <c r="H542" s="166" t="s">
        <v>37</v>
      </c>
      <c r="I542" s="167">
        <v>2010</v>
      </c>
      <c r="J542" s="168">
        <v>475000</v>
      </c>
      <c r="K542" s="165"/>
      <c r="L542" s="165"/>
      <c r="M542" s="165"/>
      <c r="N542" s="2"/>
    </row>
    <row r="543" spans="1:14" ht="12.75" customHeight="1" x14ac:dyDescent="0.2">
      <c r="A543" s="166" t="s">
        <v>3418</v>
      </c>
      <c r="B543" s="166" t="s">
        <v>3080</v>
      </c>
      <c r="C543" s="166" t="s">
        <v>34</v>
      </c>
      <c r="D543" s="166" t="s">
        <v>28</v>
      </c>
      <c r="E543" s="154" t="s">
        <v>166</v>
      </c>
      <c r="F543" s="195" t="s">
        <v>2927</v>
      </c>
      <c r="G543" s="196"/>
      <c r="H543" s="166" t="s">
        <v>37</v>
      </c>
      <c r="I543" s="167">
        <v>2010</v>
      </c>
      <c r="J543" s="168">
        <v>496328</v>
      </c>
      <c r="K543" s="165"/>
      <c r="L543" s="165"/>
      <c r="M543" s="165"/>
      <c r="N543" s="2"/>
    </row>
    <row r="544" spans="1:14" ht="12.75" customHeight="1" x14ac:dyDescent="0.2">
      <c r="A544" s="166" t="s">
        <v>3419</v>
      </c>
      <c r="B544" s="166" t="s">
        <v>3420</v>
      </c>
      <c r="C544" s="166" t="s">
        <v>34</v>
      </c>
      <c r="D544" s="166" t="s">
        <v>28</v>
      </c>
      <c r="E544" s="154"/>
      <c r="F544" s="195" t="s">
        <v>3421</v>
      </c>
      <c r="G544" s="196"/>
      <c r="H544" s="166" t="s">
        <v>37</v>
      </c>
      <c r="I544" s="167">
        <v>2010</v>
      </c>
      <c r="J544" s="168">
        <v>857833</v>
      </c>
      <c r="K544" s="165"/>
      <c r="L544" s="165"/>
      <c r="M544" s="165"/>
      <c r="N544" s="2"/>
    </row>
    <row r="545" spans="1:14" ht="16.5" customHeight="1" x14ac:dyDescent="0.2">
      <c r="A545" s="166" t="s">
        <v>3422</v>
      </c>
      <c r="B545" s="166" t="s">
        <v>2823</v>
      </c>
      <c r="C545" s="166" t="s">
        <v>34</v>
      </c>
      <c r="D545" s="166" t="s">
        <v>28</v>
      </c>
      <c r="E545" s="154"/>
      <c r="F545" s="195" t="s">
        <v>3421</v>
      </c>
      <c r="G545" s="196"/>
      <c r="H545" s="166" t="s">
        <v>37</v>
      </c>
      <c r="I545" s="167">
        <v>2010</v>
      </c>
      <c r="J545" s="168">
        <v>720922</v>
      </c>
      <c r="K545" s="165"/>
      <c r="L545" s="165"/>
      <c r="M545" s="165"/>
      <c r="N545" s="2"/>
    </row>
    <row r="546" spans="1:14" ht="16.5" customHeight="1" x14ac:dyDescent="0.2">
      <c r="A546" s="166" t="s">
        <v>3422</v>
      </c>
      <c r="B546" s="166" t="s">
        <v>3423</v>
      </c>
      <c r="C546" s="166" t="s">
        <v>34</v>
      </c>
      <c r="D546" s="166" t="s">
        <v>28</v>
      </c>
      <c r="E546" s="154"/>
      <c r="F546" s="195" t="s">
        <v>3421</v>
      </c>
      <c r="G546" s="196"/>
      <c r="H546" s="166" t="s">
        <v>37</v>
      </c>
      <c r="I546" s="167">
        <v>2010</v>
      </c>
      <c r="J546" s="168">
        <v>939843</v>
      </c>
      <c r="K546" s="165"/>
      <c r="L546" s="165"/>
      <c r="M546" s="165"/>
      <c r="N546" s="2"/>
    </row>
    <row r="547" spans="1:14" ht="12.75" customHeight="1" x14ac:dyDescent="0.2">
      <c r="A547" s="166" t="s">
        <v>3424</v>
      </c>
      <c r="B547" s="166" t="s">
        <v>2794</v>
      </c>
      <c r="C547" s="166" t="s">
        <v>34</v>
      </c>
      <c r="D547" s="166" t="s">
        <v>28</v>
      </c>
      <c r="E547" s="154" t="s">
        <v>2537</v>
      </c>
      <c r="F547" s="195" t="s">
        <v>2977</v>
      </c>
      <c r="G547" s="196"/>
      <c r="H547" s="166" t="s">
        <v>16</v>
      </c>
      <c r="I547" s="167">
        <v>2010</v>
      </c>
      <c r="J547" s="168">
        <v>100000</v>
      </c>
      <c r="K547" s="165"/>
      <c r="L547" s="165"/>
      <c r="M547" s="165"/>
      <c r="N547" s="2"/>
    </row>
    <row r="548" spans="1:14" ht="16.5" customHeight="1" x14ac:dyDescent="0.2">
      <c r="A548" s="166" t="s">
        <v>3425</v>
      </c>
      <c r="B548" s="166" t="s">
        <v>3174</v>
      </c>
      <c r="C548" s="166" t="s">
        <v>34</v>
      </c>
      <c r="D548" s="166" t="s">
        <v>28</v>
      </c>
      <c r="E548" s="154"/>
      <c r="F548" s="195" t="s">
        <v>2219</v>
      </c>
      <c r="G548" s="196"/>
      <c r="H548" s="166" t="s">
        <v>16</v>
      </c>
      <c r="I548" s="167">
        <v>2010</v>
      </c>
      <c r="J548" s="168">
        <v>845514</v>
      </c>
      <c r="K548" s="165"/>
      <c r="L548" s="170">
        <f>J548+J641+J672+J649+J1407</f>
        <v>6000000</v>
      </c>
      <c r="M548" s="170">
        <f>J1407</f>
        <v>300000</v>
      </c>
      <c r="N548" s="2"/>
    </row>
    <row r="549" spans="1:14" ht="12.75" customHeight="1" x14ac:dyDescent="0.2">
      <c r="A549" s="166" t="s">
        <v>3426</v>
      </c>
      <c r="B549" s="166" t="s">
        <v>3109</v>
      </c>
      <c r="C549" s="166" t="s">
        <v>172</v>
      </c>
      <c r="D549" s="166" t="s">
        <v>28</v>
      </c>
      <c r="E549" s="154" t="s">
        <v>2537</v>
      </c>
      <c r="F549" s="195" t="s">
        <v>3110</v>
      </c>
      <c r="G549" s="196"/>
      <c r="H549" s="166" t="s">
        <v>276</v>
      </c>
      <c r="I549" s="167">
        <v>2010</v>
      </c>
      <c r="J549" s="168">
        <v>270464</v>
      </c>
      <c r="K549" s="165"/>
      <c r="L549" s="165"/>
      <c r="M549" s="165"/>
      <c r="N549" s="2"/>
    </row>
    <row r="550" spans="1:14" ht="12.75" customHeight="1" x14ac:dyDescent="0.2">
      <c r="A550" s="166" t="s">
        <v>3427</v>
      </c>
      <c r="B550" s="166" t="s">
        <v>2645</v>
      </c>
      <c r="C550" s="166" t="s">
        <v>34</v>
      </c>
      <c r="D550" s="166" t="s">
        <v>28</v>
      </c>
      <c r="E550" s="154"/>
      <c r="F550" s="195" t="s">
        <v>3421</v>
      </c>
      <c r="G550" s="196"/>
      <c r="H550" s="166" t="s">
        <v>37</v>
      </c>
      <c r="I550" s="167">
        <v>2010</v>
      </c>
      <c r="J550" s="168">
        <v>877296</v>
      </c>
      <c r="K550" s="165"/>
      <c r="L550" s="165"/>
      <c r="M550" s="165"/>
      <c r="N550" s="2"/>
    </row>
    <row r="551" spans="1:14" ht="12.75" customHeight="1" x14ac:dyDescent="0.2">
      <c r="A551" s="166" t="s">
        <v>3428</v>
      </c>
      <c r="B551" s="166" t="s">
        <v>2993</v>
      </c>
      <c r="C551" s="166" t="s">
        <v>34</v>
      </c>
      <c r="D551" s="166" t="s">
        <v>28</v>
      </c>
      <c r="E551" s="154"/>
      <c r="F551" s="195" t="s">
        <v>3421</v>
      </c>
      <c r="G551" s="196"/>
      <c r="H551" s="166" t="s">
        <v>37</v>
      </c>
      <c r="I551" s="167">
        <v>2010</v>
      </c>
      <c r="J551" s="168">
        <v>900880</v>
      </c>
      <c r="K551" s="165"/>
      <c r="L551" s="165"/>
      <c r="M551" s="165"/>
      <c r="N551" s="2"/>
    </row>
    <row r="552" spans="1:14" ht="12.75" customHeight="1" x14ac:dyDescent="0.2">
      <c r="A552" s="166" t="s">
        <v>3429</v>
      </c>
      <c r="B552" s="166" t="s">
        <v>3103</v>
      </c>
      <c r="C552" s="166" t="s">
        <v>34</v>
      </c>
      <c r="D552" s="166" t="s">
        <v>28</v>
      </c>
      <c r="E552" s="154"/>
      <c r="F552" s="195" t="s">
        <v>2565</v>
      </c>
      <c r="G552" s="196"/>
      <c r="H552" s="166" t="s">
        <v>78</v>
      </c>
      <c r="I552" s="167">
        <v>2010</v>
      </c>
      <c r="J552" s="168">
        <v>100000</v>
      </c>
      <c r="K552" s="165"/>
      <c r="L552" s="165"/>
      <c r="M552" s="165"/>
      <c r="N552" s="2"/>
    </row>
    <row r="553" spans="1:14" ht="12.75" customHeight="1" x14ac:dyDescent="0.2">
      <c r="A553" s="166" t="s">
        <v>3430</v>
      </c>
      <c r="B553" s="166" t="s">
        <v>2664</v>
      </c>
      <c r="C553" s="166" t="s">
        <v>2545</v>
      </c>
      <c r="D553" s="166" t="s">
        <v>28</v>
      </c>
      <c r="E553" s="154"/>
      <c r="F553" s="195" t="s">
        <v>2907</v>
      </c>
      <c r="G553" s="196"/>
      <c r="H553" s="166" t="s">
        <v>276</v>
      </c>
      <c r="I553" s="167">
        <v>2010</v>
      </c>
      <c r="J553" s="168">
        <v>658113</v>
      </c>
      <c r="K553" s="165"/>
      <c r="L553" s="165"/>
      <c r="M553" s="165"/>
      <c r="N553" s="2"/>
    </row>
    <row r="554" spans="1:14" ht="12.75" customHeight="1" x14ac:dyDescent="0.2">
      <c r="A554" s="166" t="s">
        <v>3431</v>
      </c>
      <c r="B554" s="166" t="s">
        <v>2979</v>
      </c>
      <c r="C554" s="166" t="s">
        <v>34</v>
      </c>
      <c r="D554" s="166" t="s">
        <v>28</v>
      </c>
      <c r="E554" s="154"/>
      <c r="F554" s="195" t="s">
        <v>3432</v>
      </c>
      <c r="G554" s="196"/>
      <c r="H554" s="166" t="s">
        <v>37</v>
      </c>
      <c r="I554" s="167">
        <v>2010</v>
      </c>
      <c r="J554" s="168">
        <v>300000</v>
      </c>
      <c r="K554" s="165"/>
      <c r="L554" s="165"/>
      <c r="M554" s="165"/>
      <c r="N554" s="2"/>
    </row>
    <row r="555" spans="1:14" ht="12.75" customHeight="1" x14ac:dyDescent="0.2">
      <c r="A555" s="166" t="s">
        <v>3433</v>
      </c>
      <c r="B555" s="166" t="s">
        <v>2645</v>
      </c>
      <c r="C555" s="166" t="s">
        <v>34</v>
      </c>
      <c r="D555" s="166" t="s">
        <v>28</v>
      </c>
      <c r="E555" s="154"/>
      <c r="F555" s="195" t="s">
        <v>3432</v>
      </c>
      <c r="G555" s="196"/>
      <c r="H555" s="166" t="s">
        <v>37</v>
      </c>
      <c r="I555" s="167">
        <v>2010</v>
      </c>
      <c r="J555" s="168">
        <v>400000</v>
      </c>
      <c r="K555" s="165"/>
      <c r="L555" s="165"/>
      <c r="M555" s="165"/>
      <c r="N555" s="2"/>
    </row>
    <row r="556" spans="1:14" ht="12.75" customHeight="1" x14ac:dyDescent="0.2">
      <c r="A556" s="166" t="s">
        <v>3434</v>
      </c>
      <c r="B556" s="166" t="s">
        <v>3380</v>
      </c>
      <c r="C556" s="166"/>
      <c r="D556" s="166" t="s">
        <v>28</v>
      </c>
      <c r="E556" s="154"/>
      <c r="F556" s="195" t="s">
        <v>2565</v>
      </c>
      <c r="G556" s="196"/>
      <c r="H556" s="166" t="s">
        <v>78</v>
      </c>
      <c r="I556" s="167">
        <v>2010</v>
      </c>
      <c r="J556" s="169">
        <v>1300000</v>
      </c>
      <c r="K556" s="165"/>
      <c r="L556" s="165"/>
      <c r="M556" s="165"/>
      <c r="N556" s="2"/>
    </row>
    <row r="557" spans="1:14" ht="16.5" customHeight="1" x14ac:dyDescent="0.2">
      <c r="A557" s="166" t="s">
        <v>3435</v>
      </c>
      <c r="B557" s="166" t="s">
        <v>3436</v>
      </c>
      <c r="C557" s="166"/>
      <c r="D557" s="166" t="s">
        <v>28</v>
      </c>
      <c r="E557" s="154"/>
      <c r="F557" s="195" t="s">
        <v>3437</v>
      </c>
      <c r="G557" s="196"/>
      <c r="H557" s="166" t="s">
        <v>37</v>
      </c>
      <c r="I557" s="167">
        <v>2010</v>
      </c>
      <c r="J557" s="169">
        <v>19670000</v>
      </c>
      <c r="K557" s="165"/>
      <c r="L557" s="165"/>
      <c r="M557" s="165"/>
      <c r="N557" s="2"/>
    </row>
    <row r="558" spans="1:14" ht="12.75" customHeight="1" x14ac:dyDescent="0.2">
      <c r="A558" s="166" t="s">
        <v>3438</v>
      </c>
      <c r="B558" s="166" t="s">
        <v>3439</v>
      </c>
      <c r="C558" s="166"/>
      <c r="D558" s="166" t="s">
        <v>28</v>
      </c>
      <c r="E558" s="154"/>
      <c r="F558" s="195" t="s">
        <v>2841</v>
      </c>
      <c r="G558" s="196"/>
      <c r="H558" s="166" t="s">
        <v>37</v>
      </c>
      <c r="I558" s="167">
        <v>2010</v>
      </c>
      <c r="J558" s="169">
        <v>1144662</v>
      </c>
      <c r="K558" s="165"/>
      <c r="L558" s="165"/>
      <c r="M558" s="165"/>
      <c r="N558" s="2"/>
    </row>
    <row r="559" spans="1:14" ht="12.75" customHeight="1" x14ac:dyDescent="0.2">
      <c r="A559" s="166" t="s">
        <v>3440</v>
      </c>
      <c r="B559" s="166" t="s">
        <v>3441</v>
      </c>
      <c r="C559" s="166" t="s">
        <v>2545</v>
      </c>
      <c r="D559" s="166" t="s">
        <v>28</v>
      </c>
      <c r="E559" s="154"/>
      <c r="F559" s="195" t="s">
        <v>2606</v>
      </c>
      <c r="G559" s="196"/>
      <c r="H559" s="166" t="s">
        <v>78</v>
      </c>
      <c r="I559" s="167">
        <v>2010</v>
      </c>
      <c r="J559" s="168">
        <v>2025000</v>
      </c>
      <c r="K559" s="165"/>
      <c r="L559" s="165"/>
      <c r="M559" s="165"/>
      <c r="N559" s="2"/>
    </row>
    <row r="560" spans="1:14" ht="12.75" customHeight="1" x14ac:dyDescent="0.2">
      <c r="A560" s="166" t="s">
        <v>3442</v>
      </c>
      <c r="B560" s="166" t="s">
        <v>3443</v>
      </c>
      <c r="C560" s="166"/>
      <c r="D560" s="166" t="s">
        <v>28</v>
      </c>
      <c r="E560" s="154"/>
      <c r="F560" s="195" t="s">
        <v>3444</v>
      </c>
      <c r="G560" s="196"/>
      <c r="H560" s="166" t="s">
        <v>117</v>
      </c>
      <c r="I560" s="167">
        <v>2010</v>
      </c>
      <c r="J560" s="168">
        <v>936658</v>
      </c>
      <c r="K560" s="165"/>
      <c r="L560" s="165"/>
      <c r="M560" s="165"/>
      <c r="N560" s="2"/>
    </row>
    <row r="561" spans="1:14" ht="12.75" customHeight="1" x14ac:dyDescent="0.2">
      <c r="A561" s="166" t="s">
        <v>3445</v>
      </c>
      <c r="B561" s="166" t="s">
        <v>3446</v>
      </c>
      <c r="C561" s="166"/>
      <c r="D561" s="166" t="s">
        <v>28</v>
      </c>
      <c r="E561" s="154" t="s">
        <v>2537</v>
      </c>
      <c r="F561" s="195" t="s">
        <v>1993</v>
      </c>
      <c r="G561" s="196"/>
      <c r="H561" s="166" t="s">
        <v>1773</v>
      </c>
      <c r="I561" s="167">
        <v>2010</v>
      </c>
      <c r="J561" s="168">
        <v>749420</v>
      </c>
      <c r="K561" s="165"/>
      <c r="L561" s="165"/>
      <c r="M561" s="165"/>
      <c r="N561" s="2"/>
    </row>
    <row r="562" spans="1:14" ht="12.75" customHeight="1" x14ac:dyDescent="0.2">
      <c r="A562" s="166" t="s">
        <v>3447</v>
      </c>
      <c r="B562" s="166" t="s">
        <v>3448</v>
      </c>
      <c r="C562" s="166"/>
      <c r="D562" s="166" t="s">
        <v>28</v>
      </c>
      <c r="E562" s="154"/>
      <c r="F562" s="195" t="s">
        <v>2606</v>
      </c>
      <c r="G562" s="196"/>
      <c r="H562" s="166" t="s">
        <v>78</v>
      </c>
      <c r="I562" s="167">
        <v>2010</v>
      </c>
      <c r="J562" s="169">
        <v>1973000</v>
      </c>
      <c r="K562" s="165"/>
      <c r="L562" s="165"/>
      <c r="M562" s="165"/>
      <c r="N562" s="2"/>
    </row>
    <row r="563" spans="1:14" ht="12.75" customHeight="1" x14ac:dyDescent="0.2">
      <c r="A563" s="166" t="s">
        <v>3449</v>
      </c>
      <c r="B563" s="166" t="s">
        <v>2939</v>
      </c>
      <c r="C563" s="166" t="s">
        <v>34</v>
      </c>
      <c r="D563" s="166" t="s">
        <v>28</v>
      </c>
      <c r="E563" s="154"/>
      <c r="F563" s="195" t="s">
        <v>2606</v>
      </c>
      <c r="G563" s="196"/>
      <c r="H563" s="166" t="s">
        <v>78</v>
      </c>
      <c r="I563" s="167">
        <v>2010</v>
      </c>
      <c r="J563" s="169">
        <v>1012500</v>
      </c>
      <c r="K563" s="165"/>
      <c r="L563" s="165"/>
      <c r="M563" s="165"/>
      <c r="N563" s="2"/>
    </row>
    <row r="564" spans="1:14" ht="12.75" customHeight="1" x14ac:dyDescent="0.2">
      <c r="A564" s="166" t="s">
        <v>3450</v>
      </c>
      <c r="B564" s="166" t="s">
        <v>2682</v>
      </c>
      <c r="C564" s="166" t="s">
        <v>2545</v>
      </c>
      <c r="D564" s="166" t="s">
        <v>28</v>
      </c>
      <c r="E564" s="154"/>
      <c r="F564" s="195" t="s">
        <v>3451</v>
      </c>
      <c r="G564" s="196"/>
      <c r="H564" s="166" t="s">
        <v>117</v>
      </c>
      <c r="I564" s="167">
        <v>2010</v>
      </c>
      <c r="J564" s="169">
        <v>33032100</v>
      </c>
      <c r="K564" s="165"/>
      <c r="L564" s="165"/>
      <c r="M564" s="165"/>
      <c r="N564" s="2"/>
    </row>
    <row r="565" spans="1:14" ht="12.75" customHeight="1" x14ac:dyDescent="0.2">
      <c r="A565" s="166" t="s">
        <v>3452</v>
      </c>
      <c r="B565" s="166" t="s">
        <v>3453</v>
      </c>
      <c r="C565" s="166"/>
      <c r="D565" s="166" t="s">
        <v>28</v>
      </c>
      <c r="E565" s="154" t="s">
        <v>2537</v>
      </c>
      <c r="F565" s="195" t="s">
        <v>1993</v>
      </c>
      <c r="G565" s="196"/>
      <c r="H565" s="166" t="s">
        <v>1773</v>
      </c>
      <c r="I565" s="167">
        <v>2010</v>
      </c>
      <c r="J565" s="168">
        <v>375000</v>
      </c>
      <c r="K565" s="165"/>
      <c r="L565" s="165"/>
      <c r="M565" s="165"/>
      <c r="N565" s="2"/>
    </row>
    <row r="566" spans="1:14" ht="12.75" customHeight="1" x14ac:dyDescent="0.2">
      <c r="A566" s="166" t="s">
        <v>3454</v>
      </c>
      <c r="B566" s="166" t="s">
        <v>3455</v>
      </c>
      <c r="C566" s="166" t="s">
        <v>70</v>
      </c>
      <c r="D566" s="166" t="s">
        <v>28</v>
      </c>
      <c r="E566" s="154" t="s">
        <v>2537</v>
      </c>
      <c r="F566" s="195" t="s">
        <v>553</v>
      </c>
      <c r="G566" s="196"/>
      <c r="H566" s="166" t="s">
        <v>554</v>
      </c>
      <c r="I566" s="167">
        <v>2010</v>
      </c>
      <c r="J566" s="168">
        <v>436362</v>
      </c>
      <c r="K566" s="165" t="s">
        <v>72</v>
      </c>
      <c r="L566" s="165"/>
      <c r="M566" s="165"/>
      <c r="N566" s="2"/>
    </row>
    <row r="567" spans="1:14" ht="12.75" customHeight="1" x14ac:dyDescent="0.2">
      <c r="A567" s="166" t="s">
        <v>3456</v>
      </c>
      <c r="B567" s="166" t="s">
        <v>3457</v>
      </c>
      <c r="C567" s="166" t="s">
        <v>70</v>
      </c>
      <c r="D567" s="166" t="s">
        <v>28</v>
      </c>
      <c r="E567" s="154" t="s">
        <v>2537</v>
      </c>
      <c r="F567" s="195" t="s">
        <v>553</v>
      </c>
      <c r="G567" s="196"/>
      <c r="H567" s="166" t="s">
        <v>554</v>
      </c>
      <c r="I567" s="167">
        <v>2010</v>
      </c>
      <c r="J567" s="168">
        <v>95240</v>
      </c>
      <c r="K567" s="165" t="s">
        <v>72</v>
      </c>
      <c r="L567" s="165"/>
      <c r="M567" s="165"/>
      <c r="N567" s="2"/>
    </row>
    <row r="568" spans="1:14" ht="12.75" customHeight="1" x14ac:dyDescent="0.2">
      <c r="A568" s="166" t="s">
        <v>3458</v>
      </c>
      <c r="B568" s="166" t="s">
        <v>3459</v>
      </c>
      <c r="C568" s="166" t="s">
        <v>70</v>
      </c>
      <c r="D568" s="166" t="s">
        <v>28</v>
      </c>
      <c r="E568" s="154" t="s">
        <v>2537</v>
      </c>
      <c r="F568" s="195" t="s">
        <v>553</v>
      </c>
      <c r="G568" s="196"/>
      <c r="H568" s="166" t="s">
        <v>554</v>
      </c>
      <c r="I568" s="167">
        <v>2010</v>
      </c>
      <c r="J568" s="168">
        <v>376263</v>
      </c>
      <c r="K568" s="165" t="s">
        <v>72</v>
      </c>
      <c r="L568" s="165"/>
      <c r="M568" s="165"/>
      <c r="N568" s="2"/>
    </row>
    <row r="569" spans="1:14" ht="12.75" customHeight="1" x14ac:dyDescent="0.2">
      <c r="A569" s="166" t="s">
        <v>3460</v>
      </c>
      <c r="B569" s="166" t="s">
        <v>3209</v>
      </c>
      <c r="C569" s="166" t="s">
        <v>70</v>
      </c>
      <c r="D569" s="166" t="s">
        <v>28</v>
      </c>
      <c r="E569" s="154" t="s">
        <v>2537</v>
      </c>
      <c r="F569" s="195" t="s">
        <v>553</v>
      </c>
      <c r="G569" s="196"/>
      <c r="H569" s="166" t="s">
        <v>554</v>
      </c>
      <c r="I569" s="167">
        <v>2010</v>
      </c>
      <c r="J569" s="169">
        <v>1014935</v>
      </c>
      <c r="K569" s="165" t="s">
        <v>72</v>
      </c>
      <c r="L569" s="165"/>
      <c r="M569" s="165"/>
      <c r="N569" s="2"/>
    </row>
    <row r="570" spans="1:14" ht="12.75" customHeight="1" x14ac:dyDescent="0.2">
      <c r="A570" s="166" t="s">
        <v>3461</v>
      </c>
      <c r="B570" s="166" t="s">
        <v>2544</v>
      </c>
      <c r="C570" s="166" t="s">
        <v>2545</v>
      </c>
      <c r="D570" s="166" t="s">
        <v>28</v>
      </c>
      <c r="E570" s="154"/>
      <c r="F570" s="195" t="s">
        <v>3462</v>
      </c>
      <c r="G570" s="196"/>
      <c r="H570" s="166" t="s">
        <v>259</v>
      </c>
      <c r="I570" s="167">
        <v>2010</v>
      </c>
      <c r="J570" s="169">
        <v>1922974</v>
      </c>
      <c r="K570" s="165"/>
      <c r="L570" s="165"/>
      <c r="M570" s="165"/>
      <c r="N570" s="2"/>
    </row>
    <row r="571" spans="1:14" ht="12.75" customHeight="1" x14ac:dyDescent="0.2">
      <c r="A571" s="166" t="s">
        <v>3463</v>
      </c>
      <c r="B571" s="166" t="s">
        <v>2611</v>
      </c>
      <c r="C571" s="166"/>
      <c r="D571" s="166" t="s">
        <v>28</v>
      </c>
      <c r="E571" s="154" t="s">
        <v>14</v>
      </c>
      <c r="F571" s="195" t="s">
        <v>3464</v>
      </c>
      <c r="G571" s="196"/>
      <c r="H571" s="166" t="s">
        <v>117</v>
      </c>
      <c r="I571" s="167">
        <v>2010</v>
      </c>
      <c r="J571" s="169">
        <v>42948603</v>
      </c>
      <c r="K571" s="165"/>
      <c r="L571" s="170">
        <f>J571+J650+J1352+J1363</f>
        <v>63616729</v>
      </c>
      <c r="M571" s="170">
        <f>J1352+J1363</f>
        <v>2630000</v>
      </c>
      <c r="N571" s="2"/>
    </row>
    <row r="572" spans="1:14" ht="12.75" customHeight="1" x14ac:dyDescent="0.2">
      <c r="A572" s="166" t="s">
        <v>3465</v>
      </c>
      <c r="B572" s="166" t="s">
        <v>3466</v>
      </c>
      <c r="C572" s="166"/>
      <c r="D572" s="166" t="s">
        <v>28</v>
      </c>
      <c r="E572" s="154"/>
      <c r="F572" s="195" t="s">
        <v>3170</v>
      </c>
      <c r="G572" s="196"/>
      <c r="H572" s="166" t="s">
        <v>16</v>
      </c>
      <c r="I572" s="167">
        <v>2010</v>
      </c>
      <c r="J572" s="168">
        <v>403250</v>
      </c>
      <c r="K572" s="165"/>
      <c r="L572" s="165"/>
      <c r="M572" s="165"/>
      <c r="N572" s="2"/>
    </row>
    <row r="573" spans="1:14" ht="12.75" customHeight="1" x14ac:dyDescent="0.2">
      <c r="A573" s="166" t="s">
        <v>3467</v>
      </c>
      <c r="B573" s="166" t="s">
        <v>3468</v>
      </c>
      <c r="C573" s="166"/>
      <c r="D573" s="166" t="s">
        <v>28</v>
      </c>
      <c r="E573" s="154"/>
      <c r="F573" s="195" t="s">
        <v>3170</v>
      </c>
      <c r="G573" s="196"/>
      <c r="H573" s="166" t="s">
        <v>16</v>
      </c>
      <c r="I573" s="167">
        <v>2010</v>
      </c>
      <c r="J573" s="168">
        <v>453877</v>
      </c>
      <c r="K573" s="165"/>
      <c r="L573" s="165"/>
      <c r="M573" s="165"/>
      <c r="N573" s="2"/>
    </row>
    <row r="574" spans="1:14" ht="16.5" customHeight="1" x14ac:dyDescent="0.2">
      <c r="A574" s="166" t="s">
        <v>3469</v>
      </c>
      <c r="B574" s="166" t="s">
        <v>2861</v>
      </c>
      <c r="C574" s="166" t="s">
        <v>2545</v>
      </c>
      <c r="D574" s="166" t="s">
        <v>28</v>
      </c>
      <c r="E574" s="154"/>
      <c r="F574" s="195" t="s">
        <v>3170</v>
      </c>
      <c r="G574" s="196"/>
      <c r="H574" s="166" t="s">
        <v>16</v>
      </c>
      <c r="I574" s="167">
        <v>2010</v>
      </c>
      <c r="J574" s="168">
        <v>740617</v>
      </c>
      <c r="K574" s="165"/>
      <c r="L574" s="165"/>
      <c r="M574" s="165"/>
      <c r="N574" s="2"/>
    </row>
    <row r="575" spans="1:14" ht="12.75" customHeight="1" x14ac:dyDescent="0.2">
      <c r="A575" s="166" t="s">
        <v>3470</v>
      </c>
      <c r="B575" s="166" t="s">
        <v>3471</v>
      </c>
      <c r="C575" s="166"/>
      <c r="D575" s="166" t="s">
        <v>28</v>
      </c>
      <c r="E575" s="154"/>
      <c r="F575" s="195" t="s">
        <v>3170</v>
      </c>
      <c r="G575" s="196"/>
      <c r="H575" s="166" t="s">
        <v>16</v>
      </c>
      <c r="I575" s="167">
        <v>2010</v>
      </c>
      <c r="J575" s="168">
        <v>253149</v>
      </c>
      <c r="K575" s="165"/>
      <c r="L575" s="165"/>
      <c r="M575" s="165"/>
      <c r="N575" s="2"/>
    </row>
    <row r="576" spans="1:14" ht="12.75" customHeight="1" x14ac:dyDescent="0.2">
      <c r="A576" s="166" t="s">
        <v>3472</v>
      </c>
      <c r="B576" s="166" t="s">
        <v>3473</v>
      </c>
      <c r="C576" s="166"/>
      <c r="D576" s="166" t="s">
        <v>28</v>
      </c>
      <c r="E576" s="154"/>
      <c r="F576" s="195" t="s">
        <v>1524</v>
      </c>
      <c r="G576" s="196"/>
      <c r="H576" s="166" t="s">
        <v>37</v>
      </c>
      <c r="I576" s="167">
        <v>2010</v>
      </c>
      <c r="J576" s="168">
        <v>984106</v>
      </c>
      <c r="K576" s="165"/>
      <c r="L576" s="165"/>
      <c r="M576" s="165"/>
      <c r="N576" s="2"/>
    </row>
    <row r="577" spans="1:14" ht="12.75" customHeight="1" x14ac:dyDescent="0.2">
      <c r="A577" s="166" t="s">
        <v>3474</v>
      </c>
      <c r="B577" s="166" t="s">
        <v>3475</v>
      </c>
      <c r="C577" s="166"/>
      <c r="D577" s="166" t="s">
        <v>28</v>
      </c>
      <c r="E577" s="154" t="s">
        <v>2537</v>
      </c>
      <c r="F577" s="195" t="s">
        <v>3110</v>
      </c>
      <c r="G577" s="196"/>
      <c r="H577" s="166" t="s">
        <v>276</v>
      </c>
      <c r="I577" s="167">
        <v>2010</v>
      </c>
      <c r="J577" s="169">
        <v>1146665</v>
      </c>
      <c r="K577" s="165"/>
      <c r="L577" s="165"/>
      <c r="M577" s="165"/>
      <c r="N577" s="2"/>
    </row>
    <row r="578" spans="1:14" ht="12.75" customHeight="1" x14ac:dyDescent="0.2">
      <c r="A578" s="166" t="s">
        <v>3476</v>
      </c>
      <c r="B578" s="166" t="s">
        <v>3477</v>
      </c>
      <c r="C578" s="166"/>
      <c r="D578" s="166" t="s">
        <v>28</v>
      </c>
      <c r="E578" s="154"/>
      <c r="F578" s="195" t="s">
        <v>3478</v>
      </c>
      <c r="G578" s="196"/>
      <c r="H578" s="166" t="s">
        <v>16</v>
      </c>
      <c r="I578" s="167">
        <v>2010</v>
      </c>
      <c r="J578" s="168">
        <v>979969</v>
      </c>
      <c r="K578" s="165"/>
      <c r="L578" s="170">
        <f>J578+J579+J1408</f>
        <v>1552431</v>
      </c>
      <c r="M578" s="170">
        <f>J1408</f>
        <v>66417</v>
      </c>
      <c r="N578" s="2"/>
    </row>
    <row r="579" spans="1:14" ht="12.75" customHeight="1" x14ac:dyDescent="0.2">
      <c r="A579" s="166" t="s">
        <v>3479</v>
      </c>
      <c r="B579" s="166" t="s">
        <v>3480</v>
      </c>
      <c r="C579" s="166" t="s">
        <v>34</v>
      </c>
      <c r="D579" s="166" t="s">
        <v>28</v>
      </c>
      <c r="E579" s="154"/>
      <c r="F579" s="195" t="s">
        <v>3478</v>
      </c>
      <c r="G579" s="196"/>
      <c r="H579" s="166" t="s">
        <v>16</v>
      </c>
      <c r="I579" s="167">
        <v>2010</v>
      </c>
      <c r="J579" s="168">
        <v>506045</v>
      </c>
      <c r="K579" s="165"/>
      <c r="L579" s="165"/>
      <c r="M579" s="165"/>
      <c r="N579" s="2"/>
    </row>
    <row r="580" spans="1:14" ht="12.75" customHeight="1" x14ac:dyDescent="0.2">
      <c r="A580" s="166" t="s">
        <v>3481</v>
      </c>
      <c r="B580" s="166" t="s">
        <v>3482</v>
      </c>
      <c r="C580" s="166" t="s">
        <v>70</v>
      </c>
      <c r="D580" s="166" t="s">
        <v>28</v>
      </c>
      <c r="E580" s="154" t="s">
        <v>2537</v>
      </c>
      <c r="F580" s="195" t="s">
        <v>2373</v>
      </c>
      <c r="G580" s="196"/>
      <c r="H580" s="166" t="s">
        <v>117</v>
      </c>
      <c r="I580" s="167">
        <v>2010</v>
      </c>
      <c r="J580" s="168">
        <v>47761</v>
      </c>
      <c r="K580" s="165" t="s">
        <v>72</v>
      </c>
      <c r="L580" s="165"/>
      <c r="M580" s="165"/>
      <c r="N580" s="2"/>
    </row>
    <row r="581" spans="1:14" ht="12.75" customHeight="1" x14ac:dyDescent="0.2">
      <c r="A581" s="166" t="s">
        <v>3483</v>
      </c>
      <c r="B581" s="166" t="s">
        <v>2667</v>
      </c>
      <c r="C581" s="166" t="s">
        <v>2668</v>
      </c>
      <c r="D581" s="166" t="s">
        <v>28</v>
      </c>
      <c r="E581" s="154"/>
      <c r="F581" s="195" t="s">
        <v>3484</v>
      </c>
      <c r="G581" s="196"/>
      <c r="H581" s="166" t="s">
        <v>117</v>
      </c>
      <c r="I581" s="167">
        <v>2010</v>
      </c>
      <c r="J581" s="169">
        <v>12773624</v>
      </c>
      <c r="K581" s="165"/>
      <c r="L581" s="165"/>
      <c r="M581" s="165"/>
      <c r="N581" s="2"/>
    </row>
    <row r="582" spans="1:14" ht="12.75" customHeight="1" x14ac:dyDescent="0.2">
      <c r="A582" s="166" t="s">
        <v>3485</v>
      </c>
      <c r="B582" s="166" t="s">
        <v>3486</v>
      </c>
      <c r="C582" s="166"/>
      <c r="D582" s="166" t="s">
        <v>28</v>
      </c>
      <c r="E582" s="154"/>
      <c r="F582" s="195" t="s">
        <v>3487</v>
      </c>
      <c r="G582" s="196"/>
      <c r="H582" s="166" t="s">
        <v>259</v>
      </c>
      <c r="I582" s="167">
        <v>2010</v>
      </c>
      <c r="J582" s="169">
        <v>2093075</v>
      </c>
      <c r="K582" s="165"/>
      <c r="L582" s="165"/>
      <c r="M582" s="165"/>
      <c r="N582" s="2"/>
    </row>
    <row r="583" spans="1:14" ht="12.75" customHeight="1" x14ac:dyDescent="0.2">
      <c r="A583" s="166" t="s">
        <v>3488</v>
      </c>
      <c r="B583" s="166" t="s">
        <v>3489</v>
      </c>
      <c r="C583" s="166"/>
      <c r="D583" s="166" t="s">
        <v>28</v>
      </c>
      <c r="E583" s="154" t="s">
        <v>2537</v>
      </c>
      <c r="F583" s="195" t="s">
        <v>2919</v>
      </c>
      <c r="G583" s="196"/>
      <c r="H583" s="166" t="s">
        <v>78</v>
      </c>
      <c r="I583" s="167">
        <v>2010</v>
      </c>
      <c r="J583" s="168">
        <v>399842</v>
      </c>
      <c r="K583" s="165"/>
      <c r="L583" s="165"/>
      <c r="M583" s="165"/>
      <c r="N583" s="2"/>
    </row>
    <row r="584" spans="1:14" ht="12.75" customHeight="1" x14ac:dyDescent="0.2">
      <c r="A584" s="166" t="s">
        <v>3490</v>
      </c>
      <c r="B584" s="166" t="s">
        <v>3491</v>
      </c>
      <c r="C584" s="166"/>
      <c r="D584" s="166" t="s">
        <v>28</v>
      </c>
      <c r="E584" s="154" t="s">
        <v>35</v>
      </c>
      <c r="F584" s="195" t="s">
        <v>2594</v>
      </c>
      <c r="G584" s="196"/>
      <c r="H584" s="166" t="s">
        <v>78</v>
      </c>
      <c r="I584" s="167">
        <v>2010</v>
      </c>
      <c r="J584" s="168">
        <v>184649</v>
      </c>
      <c r="K584" s="165"/>
      <c r="L584" s="165"/>
      <c r="M584" s="165"/>
      <c r="N584" s="2"/>
    </row>
    <row r="585" spans="1:14" ht="12.75" customHeight="1" x14ac:dyDescent="0.2">
      <c r="A585" s="166" t="s">
        <v>3492</v>
      </c>
      <c r="B585" s="166" t="s">
        <v>3006</v>
      </c>
      <c r="C585" s="166"/>
      <c r="D585" s="166" t="s">
        <v>28</v>
      </c>
      <c r="E585" s="154"/>
      <c r="F585" s="195" t="s">
        <v>3493</v>
      </c>
      <c r="G585" s="196"/>
      <c r="H585" s="166" t="s">
        <v>276</v>
      </c>
      <c r="I585" s="167">
        <v>2010</v>
      </c>
      <c r="J585" s="169">
        <v>3634044</v>
      </c>
      <c r="K585" s="165"/>
      <c r="L585" s="165"/>
      <c r="M585" s="165"/>
      <c r="N585" s="2"/>
    </row>
    <row r="586" spans="1:14" ht="12.75" customHeight="1" x14ac:dyDescent="0.2">
      <c r="A586" s="166" t="s">
        <v>3494</v>
      </c>
      <c r="B586" s="166" t="s">
        <v>3495</v>
      </c>
      <c r="C586" s="166"/>
      <c r="D586" s="166" t="s">
        <v>28</v>
      </c>
      <c r="E586" s="154"/>
      <c r="F586" s="195" t="s">
        <v>3493</v>
      </c>
      <c r="G586" s="196"/>
      <c r="H586" s="166" t="s">
        <v>276</v>
      </c>
      <c r="I586" s="167">
        <v>2010</v>
      </c>
      <c r="J586" s="169">
        <v>4659226</v>
      </c>
      <c r="K586" s="165"/>
      <c r="L586" s="165"/>
      <c r="M586" s="165"/>
      <c r="N586" s="2"/>
    </row>
    <row r="587" spans="1:14" ht="12.75" customHeight="1" x14ac:dyDescent="0.2">
      <c r="A587" s="166" t="s">
        <v>3496</v>
      </c>
      <c r="B587" s="166" t="s">
        <v>2695</v>
      </c>
      <c r="C587" s="166"/>
      <c r="D587" s="166" t="s">
        <v>28</v>
      </c>
      <c r="E587" s="154"/>
      <c r="F587" s="195" t="s">
        <v>3493</v>
      </c>
      <c r="G587" s="196"/>
      <c r="H587" s="166" t="s">
        <v>276</v>
      </c>
      <c r="I587" s="167">
        <v>2010</v>
      </c>
      <c r="J587" s="169">
        <v>2664842</v>
      </c>
      <c r="K587" s="165"/>
      <c r="L587" s="165"/>
      <c r="M587" s="165"/>
      <c r="N587" s="2"/>
    </row>
    <row r="588" spans="1:14" ht="16.5" customHeight="1" x14ac:dyDescent="0.2">
      <c r="A588" s="166" t="s">
        <v>3497</v>
      </c>
      <c r="B588" s="166" t="s">
        <v>2714</v>
      </c>
      <c r="C588" s="166" t="s">
        <v>34</v>
      </c>
      <c r="D588" s="166" t="s">
        <v>28</v>
      </c>
      <c r="E588" s="154"/>
      <c r="F588" s="195" t="s">
        <v>3493</v>
      </c>
      <c r="G588" s="196"/>
      <c r="H588" s="166" t="s">
        <v>276</v>
      </c>
      <c r="I588" s="167">
        <v>2010</v>
      </c>
      <c r="J588" s="169">
        <v>3590768</v>
      </c>
      <c r="K588" s="165"/>
      <c r="L588" s="165"/>
      <c r="M588" s="165"/>
      <c r="N588" s="2"/>
    </row>
    <row r="589" spans="1:14" ht="16.5" customHeight="1" x14ac:dyDescent="0.2">
      <c r="A589" s="166" t="s">
        <v>3498</v>
      </c>
      <c r="B589" s="166" t="s">
        <v>3167</v>
      </c>
      <c r="C589" s="166" t="s">
        <v>34</v>
      </c>
      <c r="D589" s="166" t="s">
        <v>28</v>
      </c>
      <c r="E589" s="154"/>
      <c r="F589" s="195" t="s">
        <v>3207</v>
      </c>
      <c r="G589" s="196"/>
      <c r="H589" s="166" t="s">
        <v>16</v>
      </c>
      <c r="I589" s="167">
        <v>2010</v>
      </c>
      <c r="J589" s="169">
        <v>18699242</v>
      </c>
      <c r="K589" s="165"/>
      <c r="L589" s="165"/>
      <c r="M589" s="165"/>
      <c r="N589" s="2"/>
    </row>
    <row r="590" spans="1:14" ht="16.5" customHeight="1" x14ac:dyDescent="0.2">
      <c r="A590" s="166" t="s">
        <v>3499</v>
      </c>
      <c r="B590" s="166" t="s">
        <v>3500</v>
      </c>
      <c r="C590" s="166" t="s">
        <v>2545</v>
      </c>
      <c r="D590" s="166" t="s">
        <v>28</v>
      </c>
      <c r="E590" s="154"/>
      <c r="F590" s="195" t="s">
        <v>3207</v>
      </c>
      <c r="G590" s="196"/>
      <c r="H590" s="166" t="s">
        <v>16</v>
      </c>
      <c r="I590" s="167">
        <v>2010</v>
      </c>
      <c r="J590" s="169">
        <v>22682275</v>
      </c>
      <c r="K590" s="165"/>
      <c r="L590" s="165"/>
      <c r="M590" s="165"/>
      <c r="N590" s="2"/>
    </row>
    <row r="591" spans="1:14" ht="12.75" customHeight="1" x14ac:dyDescent="0.2">
      <c r="A591" s="166" t="s">
        <v>3501</v>
      </c>
      <c r="B591" s="166" t="s">
        <v>3502</v>
      </c>
      <c r="C591" s="166"/>
      <c r="D591" s="166" t="s">
        <v>28</v>
      </c>
      <c r="E591" s="154" t="s">
        <v>35</v>
      </c>
      <c r="F591" s="195" t="s">
        <v>2788</v>
      </c>
      <c r="G591" s="196"/>
      <c r="H591" s="166" t="s">
        <v>37</v>
      </c>
      <c r="I591" s="167">
        <v>2010</v>
      </c>
      <c r="J591" s="169">
        <v>2119486</v>
      </c>
      <c r="K591" s="165"/>
      <c r="L591" s="165"/>
      <c r="M591" s="165"/>
      <c r="N591" s="2"/>
    </row>
    <row r="592" spans="1:14" ht="12.75" customHeight="1" x14ac:dyDescent="0.2">
      <c r="A592" s="166" t="s">
        <v>3501</v>
      </c>
      <c r="B592" s="166" t="s">
        <v>3502</v>
      </c>
      <c r="C592" s="166"/>
      <c r="D592" s="166" t="s">
        <v>28</v>
      </c>
      <c r="E592" s="154" t="s">
        <v>35</v>
      </c>
      <c r="F592" s="195" t="s">
        <v>3503</v>
      </c>
      <c r="G592" s="196"/>
      <c r="H592" s="166" t="s">
        <v>37</v>
      </c>
      <c r="I592" s="167">
        <v>2010</v>
      </c>
      <c r="J592" s="168">
        <v>88569</v>
      </c>
      <c r="K592" s="165"/>
      <c r="L592" s="165"/>
      <c r="M592" s="165"/>
      <c r="N592" s="2"/>
    </row>
    <row r="593" spans="1:14" ht="16.5" customHeight="1" x14ac:dyDescent="0.2">
      <c r="A593" s="166" t="s">
        <v>3504</v>
      </c>
      <c r="B593" s="166" t="s">
        <v>2542</v>
      </c>
      <c r="C593" s="166"/>
      <c r="D593" s="166" t="s">
        <v>28</v>
      </c>
      <c r="E593" s="154" t="s">
        <v>35</v>
      </c>
      <c r="F593" s="195" t="s">
        <v>2788</v>
      </c>
      <c r="G593" s="196"/>
      <c r="H593" s="166" t="s">
        <v>37</v>
      </c>
      <c r="I593" s="167">
        <v>2010</v>
      </c>
      <c r="J593" s="169">
        <v>1185059</v>
      </c>
      <c r="K593" s="165"/>
      <c r="L593" s="165"/>
      <c r="M593" s="165"/>
      <c r="N593" s="2"/>
    </row>
    <row r="594" spans="1:14" ht="16.5" customHeight="1" x14ac:dyDescent="0.2">
      <c r="A594" s="166" t="s">
        <v>3504</v>
      </c>
      <c r="B594" s="166" t="s">
        <v>2542</v>
      </c>
      <c r="C594" s="166"/>
      <c r="D594" s="166" t="s">
        <v>28</v>
      </c>
      <c r="E594" s="154" t="s">
        <v>35</v>
      </c>
      <c r="F594" s="195" t="s">
        <v>3503</v>
      </c>
      <c r="G594" s="196"/>
      <c r="H594" s="166" t="s">
        <v>37</v>
      </c>
      <c r="I594" s="167">
        <v>2010</v>
      </c>
      <c r="J594" s="169">
        <v>1653361</v>
      </c>
      <c r="K594" s="165"/>
      <c r="L594" s="165"/>
      <c r="M594" s="165"/>
      <c r="N594" s="2"/>
    </row>
    <row r="595" spans="1:14" ht="12.75" customHeight="1" x14ac:dyDescent="0.2">
      <c r="A595" s="166" t="s">
        <v>3505</v>
      </c>
      <c r="B595" s="166" t="s">
        <v>2695</v>
      </c>
      <c r="C595" s="166"/>
      <c r="D595" s="166" t="s">
        <v>28</v>
      </c>
      <c r="E595" s="154"/>
      <c r="F595" s="195" t="s">
        <v>3389</v>
      </c>
      <c r="G595" s="196"/>
      <c r="H595" s="166" t="s">
        <v>276</v>
      </c>
      <c r="I595" s="167">
        <v>2010</v>
      </c>
      <c r="J595" s="169">
        <v>2778269</v>
      </c>
      <c r="K595" s="165"/>
      <c r="L595" s="165"/>
      <c r="M595" s="165"/>
      <c r="N595" s="2"/>
    </row>
    <row r="596" spans="1:14" ht="12.75" customHeight="1" x14ac:dyDescent="0.2">
      <c r="A596" s="166" t="s">
        <v>3506</v>
      </c>
      <c r="B596" s="166" t="s">
        <v>3507</v>
      </c>
      <c r="C596" s="166"/>
      <c r="D596" s="166" t="s">
        <v>28</v>
      </c>
      <c r="E596" s="154"/>
      <c r="F596" s="195" t="s">
        <v>3508</v>
      </c>
      <c r="G596" s="196"/>
      <c r="H596" s="166" t="s">
        <v>276</v>
      </c>
      <c r="I596" s="167">
        <v>2010</v>
      </c>
      <c r="J596" s="169">
        <v>1040000</v>
      </c>
      <c r="K596" s="165"/>
      <c r="L596" s="165"/>
      <c r="M596" s="165"/>
      <c r="N596" s="2"/>
    </row>
    <row r="597" spans="1:14" ht="12.75" customHeight="1" x14ac:dyDescent="0.2">
      <c r="A597" s="166" t="s">
        <v>3509</v>
      </c>
      <c r="B597" s="166" t="s">
        <v>3510</v>
      </c>
      <c r="C597" s="166" t="s">
        <v>70</v>
      </c>
      <c r="D597" s="166" t="s">
        <v>28</v>
      </c>
      <c r="E597" s="154" t="s">
        <v>2537</v>
      </c>
      <c r="F597" s="195" t="s">
        <v>553</v>
      </c>
      <c r="G597" s="196"/>
      <c r="H597" s="166" t="s">
        <v>554</v>
      </c>
      <c r="I597" s="167">
        <v>2010</v>
      </c>
      <c r="J597" s="168">
        <v>208199</v>
      </c>
      <c r="K597" s="165" t="s">
        <v>72</v>
      </c>
      <c r="L597" s="165"/>
      <c r="M597" s="165"/>
      <c r="N597" s="2"/>
    </row>
    <row r="598" spans="1:14" ht="16.5" customHeight="1" x14ac:dyDescent="0.2">
      <c r="A598" s="166" t="s">
        <v>3511</v>
      </c>
      <c r="B598" s="166" t="s">
        <v>3512</v>
      </c>
      <c r="C598" s="166" t="s">
        <v>2545</v>
      </c>
      <c r="D598" s="166" t="s">
        <v>28</v>
      </c>
      <c r="E598" s="154"/>
      <c r="F598" s="195" t="s">
        <v>2928</v>
      </c>
      <c r="G598" s="196"/>
      <c r="H598" s="166" t="s">
        <v>37</v>
      </c>
      <c r="I598" s="167">
        <v>2010</v>
      </c>
      <c r="J598" s="168">
        <v>2023000</v>
      </c>
      <c r="K598" s="165"/>
      <c r="L598" s="165"/>
      <c r="M598" s="165"/>
      <c r="N598" s="2"/>
    </row>
    <row r="599" spans="1:14" ht="16.5" customHeight="1" x14ac:dyDescent="0.2">
      <c r="A599" s="166" t="s">
        <v>3511</v>
      </c>
      <c r="B599" s="166" t="s">
        <v>3512</v>
      </c>
      <c r="C599" s="166" t="s">
        <v>2545</v>
      </c>
      <c r="D599" s="166" t="s">
        <v>28</v>
      </c>
      <c r="E599" s="154"/>
      <c r="F599" s="195" t="s">
        <v>2929</v>
      </c>
      <c r="G599" s="196"/>
      <c r="H599" s="166" t="s">
        <v>37</v>
      </c>
      <c r="I599" s="167">
        <v>2010</v>
      </c>
      <c r="J599" s="169">
        <v>2654183</v>
      </c>
      <c r="K599" s="165"/>
      <c r="L599" s="165"/>
      <c r="M599" s="165"/>
      <c r="N599" s="2"/>
    </row>
    <row r="600" spans="1:14" ht="12.75" customHeight="1" x14ac:dyDescent="0.2">
      <c r="A600" s="166" t="s">
        <v>3513</v>
      </c>
      <c r="B600" s="166" t="s">
        <v>2838</v>
      </c>
      <c r="C600" s="166"/>
      <c r="D600" s="166" t="s">
        <v>28</v>
      </c>
      <c r="E600" s="154"/>
      <c r="F600" s="195" t="s">
        <v>2928</v>
      </c>
      <c r="G600" s="196"/>
      <c r="H600" s="166" t="s">
        <v>37</v>
      </c>
      <c r="I600" s="167">
        <v>2010</v>
      </c>
      <c r="J600" s="168">
        <v>107000</v>
      </c>
      <c r="K600" s="165"/>
      <c r="L600" s="165"/>
      <c r="M600" s="165"/>
      <c r="N600" s="2"/>
    </row>
    <row r="601" spans="1:14" ht="12.75" customHeight="1" x14ac:dyDescent="0.2">
      <c r="A601" s="166" t="s">
        <v>3513</v>
      </c>
      <c r="B601" s="166" t="s">
        <v>2838</v>
      </c>
      <c r="C601" s="166"/>
      <c r="D601" s="166" t="s">
        <v>28</v>
      </c>
      <c r="E601" s="154"/>
      <c r="F601" s="195" t="s">
        <v>2929</v>
      </c>
      <c r="G601" s="196"/>
      <c r="H601" s="166" t="s">
        <v>37</v>
      </c>
      <c r="I601" s="167">
        <v>2010</v>
      </c>
      <c r="J601" s="169">
        <v>1999528</v>
      </c>
      <c r="K601" s="165"/>
      <c r="L601" s="165"/>
      <c r="M601" s="165"/>
      <c r="N601" s="2"/>
    </row>
    <row r="602" spans="1:14" ht="12.75" customHeight="1" x14ac:dyDescent="0.2">
      <c r="A602" s="166" t="s">
        <v>3514</v>
      </c>
      <c r="B602" s="166" t="s">
        <v>2695</v>
      </c>
      <c r="C602" s="166"/>
      <c r="D602" s="166" t="s">
        <v>28</v>
      </c>
      <c r="E602" s="154"/>
      <c r="F602" s="195" t="s">
        <v>2928</v>
      </c>
      <c r="G602" s="196"/>
      <c r="H602" s="166" t="s">
        <v>37</v>
      </c>
      <c r="I602" s="167">
        <v>2010</v>
      </c>
      <c r="J602" s="169">
        <v>2061000</v>
      </c>
      <c r="K602" s="165"/>
      <c r="L602" s="165"/>
      <c r="M602" s="165"/>
      <c r="N602" s="2"/>
    </row>
    <row r="603" spans="1:14" ht="12.75" customHeight="1" x14ac:dyDescent="0.2">
      <c r="A603" s="166" t="s">
        <v>3514</v>
      </c>
      <c r="B603" s="166" t="s">
        <v>2695</v>
      </c>
      <c r="C603" s="166"/>
      <c r="D603" s="166" t="s">
        <v>28</v>
      </c>
      <c r="E603" s="154"/>
      <c r="F603" s="195" t="s">
        <v>2929</v>
      </c>
      <c r="G603" s="196"/>
      <c r="H603" s="166" t="s">
        <v>37</v>
      </c>
      <c r="I603" s="167">
        <v>2010</v>
      </c>
      <c r="J603" s="168">
        <v>646289</v>
      </c>
      <c r="K603" s="165"/>
      <c r="L603" s="165"/>
      <c r="M603" s="165"/>
      <c r="N603" s="2"/>
    </row>
    <row r="604" spans="1:14" ht="12.75" customHeight="1" x14ac:dyDescent="0.2">
      <c r="A604" s="166" t="s">
        <v>3515</v>
      </c>
      <c r="B604" s="166" t="s">
        <v>3262</v>
      </c>
      <c r="C604" s="166" t="s">
        <v>34</v>
      </c>
      <c r="D604" s="166" t="s">
        <v>28</v>
      </c>
      <c r="E604" s="154"/>
      <c r="F604" s="195" t="s">
        <v>3516</v>
      </c>
      <c r="G604" s="196"/>
      <c r="H604" s="166" t="s">
        <v>37</v>
      </c>
      <c r="I604" s="167">
        <v>2010</v>
      </c>
      <c r="J604" s="169">
        <v>5218157</v>
      </c>
      <c r="K604" s="165"/>
      <c r="L604" s="165"/>
      <c r="M604" s="165"/>
      <c r="N604" s="2"/>
    </row>
    <row r="605" spans="1:14" ht="12.75" customHeight="1" x14ac:dyDescent="0.2">
      <c r="A605" s="166" t="s">
        <v>3517</v>
      </c>
      <c r="B605" s="166" t="s">
        <v>3518</v>
      </c>
      <c r="C605" s="166"/>
      <c r="D605" s="166" t="s">
        <v>28</v>
      </c>
      <c r="E605" s="154"/>
      <c r="F605" s="195" t="s">
        <v>3444</v>
      </c>
      <c r="G605" s="196"/>
      <c r="H605" s="166" t="s">
        <v>117</v>
      </c>
      <c r="I605" s="167">
        <v>2010</v>
      </c>
      <c r="J605" s="169">
        <v>1963161</v>
      </c>
      <c r="K605" s="165"/>
      <c r="L605" s="165"/>
      <c r="M605" s="165"/>
      <c r="N605" s="2"/>
    </row>
    <row r="606" spans="1:14" ht="16.5" customHeight="1" x14ac:dyDescent="0.2">
      <c r="A606" s="166" t="s">
        <v>3519</v>
      </c>
      <c r="B606" s="166" t="s">
        <v>3520</v>
      </c>
      <c r="C606" s="166" t="s">
        <v>2545</v>
      </c>
      <c r="D606" s="166" t="s">
        <v>28</v>
      </c>
      <c r="E606" s="154"/>
      <c r="F606" s="195" t="s">
        <v>3521</v>
      </c>
      <c r="G606" s="196"/>
      <c r="H606" s="166" t="s">
        <v>117</v>
      </c>
      <c r="I606" s="167">
        <v>2010</v>
      </c>
      <c r="J606" s="169">
        <v>28879597</v>
      </c>
      <c r="K606" s="165"/>
      <c r="L606" s="165"/>
      <c r="M606" s="165"/>
      <c r="N606" s="2"/>
    </row>
    <row r="607" spans="1:14" ht="12.75" customHeight="1" x14ac:dyDescent="0.2">
      <c r="A607" s="166" t="s">
        <v>3522</v>
      </c>
      <c r="B607" s="166" t="s">
        <v>3523</v>
      </c>
      <c r="C607" s="166"/>
      <c r="D607" s="166" t="s">
        <v>28</v>
      </c>
      <c r="E607" s="154" t="s">
        <v>2537</v>
      </c>
      <c r="F607" s="195" t="s">
        <v>573</v>
      </c>
      <c r="G607" s="196"/>
      <c r="H607" s="166" t="s">
        <v>554</v>
      </c>
      <c r="I607" s="167">
        <v>2010</v>
      </c>
      <c r="J607" s="168">
        <v>51000</v>
      </c>
      <c r="K607" s="165"/>
      <c r="L607" s="165"/>
      <c r="M607" s="165"/>
      <c r="N607" s="2"/>
    </row>
    <row r="608" spans="1:14" ht="12.75" customHeight="1" x14ac:dyDescent="0.2">
      <c r="A608" s="166" t="s">
        <v>3522</v>
      </c>
      <c r="B608" s="166" t="s">
        <v>3523</v>
      </c>
      <c r="C608" s="166"/>
      <c r="D608" s="166" t="s">
        <v>28</v>
      </c>
      <c r="E608" s="154" t="s">
        <v>2537</v>
      </c>
      <c r="F608" s="195" t="s">
        <v>573</v>
      </c>
      <c r="G608" s="196"/>
      <c r="H608" s="166" t="s">
        <v>554</v>
      </c>
      <c r="I608" s="167">
        <v>2010</v>
      </c>
      <c r="J608" s="168">
        <v>40750</v>
      </c>
      <c r="K608" s="165"/>
      <c r="L608" s="165"/>
      <c r="M608" s="165"/>
      <c r="N608" s="2"/>
    </row>
    <row r="609" spans="1:14" ht="12.75" customHeight="1" x14ac:dyDescent="0.2">
      <c r="A609" s="166" t="s">
        <v>3524</v>
      </c>
      <c r="B609" s="166" t="s">
        <v>3525</v>
      </c>
      <c r="C609" s="166"/>
      <c r="D609" s="166" t="s">
        <v>28</v>
      </c>
      <c r="E609" s="154"/>
      <c r="F609" s="195" t="s">
        <v>3526</v>
      </c>
      <c r="G609" s="196"/>
      <c r="H609" s="166" t="s">
        <v>276</v>
      </c>
      <c r="I609" s="167">
        <v>2010</v>
      </c>
      <c r="J609" s="169">
        <v>1792051</v>
      </c>
      <c r="K609" s="165"/>
      <c r="L609" s="165"/>
      <c r="M609" s="165"/>
      <c r="N609" s="2"/>
    </row>
    <row r="610" spans="1:14" ht="12.75" customHeight="1" x14ac:dyDescent="0.2">
      <c r="A610" s="166" t="s">
        <v>3527</v>
      </c>
      <c r="B610" s="166" t="s">
        <v>3528</v>
      </c>
      <c r="C610" s="166"/>
      <c r="D610" s="166" t="s">
        <v>28</v>
      </c>
      <c r="E610" s="154"/>
      <c r="F610" s="195" t="s">
        <v>3526</v>
      </c>
      <c r="G610" s="196"/>
      <c r="H610" s="166" t="s">
        <v>276</v>
      </c>
      <c r="I610" s="167">
        <v>2010</v>
      </c>
      <c r="J610" s="169">
        <v>1030697</v>
      </c>
      <c r="K610" s="165"/>
      <c r="L610" s="165"/>
      <c r="M610" s="165"/>
      <c r="N610" s="2"/>
    </row>
    <row r="611" spans="1:14" ht="12.75" customHeight="1" x14ac:dyDescent="0.2">
      <c r="A611" s="166" t="s">
        <v>3529</v>
      </c>
      <c r="B611" s="166" t="s">
        <v>3530</v>
      </c>
      <c r="C611" s="166"/>
      <c r="D611" s="166" t="s">
        <v>28</v>
      </c>
      <c r="E611" s="154"/>
      <c r="F611" s="195" t="s">
        <v>3526</v>
      </c>
      <c r="G611" s="196"/>
      <c r="H611" s="166" t="s">
        <v>276</v>
      </c>
      <c r="I611" s="167">
        <v>2010</v>
      </c>
      <c r="J611" s="169">
        <v>1162880</v>
      </c>
      <c r="K611" s="165"/>
      <c r="L611" s="165"/>
      <c r="M611" s="165"/>
      <c r="N611" s="2"/>
    </row>
    <row r="612" spans="1:14" ht="12.75" customHeight="1" x14ac:dyDescent="0.2">
      <c r="A612" s="166" t="s">
        <v>3531</v>
      </c>
      <c r="B612" s="166" t="s">
        <v>3317</v>
      </c>
      <c r="C612" s="166"/>
      <c r="D612" s="166" t="s">
        <v>28</v>
      </c>
      <c r="E612" s="154"/>
      <c r="F612" s="195" t="s">
        <v>3526</v>
      </c>
      <c r="G612" s="196"/>
      <c r="H612" s="166" t="s">
        <v>276</v>
      </c>
      <c r="I612" s="167">
        <v>2010</v>
      </c>
      <c r="J612" s="169">
        <v>1948769</v>
      </c>
      <c r="K612" s="165"/>
      <c r="L612" s="165"/>
      <c r="M612" s="165"/>
      <c r="N612" s="2"/>
    </row>
    <row r="613" spans="1:14" ht="16.5" customHeight="1" x14ac:dyDescent="0.2">
      <c r="A613" s="166" t="s">
        <v>3532</v>
      </c>
      <c r="B613" s="166" t="s">
        <v>2542</v>
      </c>
      <c r="C613" s="166"/>
      <c r="D613" s="166" t="s">
        <v>28</v>
      </c>
      <c r="E613" s="154"/>
      <c r="F613" s="195" t="s">
        <v>2907</v>
      </c>
      <c r="G613" s="196"/>
      <c r="H613" s="166" t="s">
        <v>276</v>
      </c>
      <c r="I613" s="167">
        <v>2010</v>
      </c>
      <c r="J613" s="169">
        <v>1430172</v>
      </c>
      <c r="K613" s="165"/>
      <c r="L613" s="165"/>
      <c r="M613" s="165"/>
      <c r="N613" s="2"/>
    </row>
    <row r="614" spans="1:14" ht="12.75" customHeight="1" x14ac:dyDescent="0.2">
      <c r="A614" s="166" t="s">
        <v>3533</v>
      </c>
      <c r="B614" s="166" t="s">
        <v>3534</v>
      </c>
      <c r="C614" s="166"/>
      <c r="D614" s="166" t="s">
        <v>28</v>
      </c>
      <c r="E614" s="154"/>
      <c r="F614" s="195" t="s">
        <v>2907</v>
      </c>
      <c r="G614" s="196"/>
      <c r="H614" s="166" t="s">
        <v>276</v>
      </c>
      <c r="I614" s="167">
        <v>2010</v>
      </c>
      <c r="J614" s="169">
        <v>1847163</v>
      </c>
      <c r="K614" s="165"/>
      <c r="L614" s="165"/>
      <c r="M614" s="165"/>
      <c r="N614" s="2"/>
    </row>
    <row r="615" spans="1:14" ht="16.5" customHeight="1" x14ac:dyDescent="0.2">
      <c r="A615" s="166" t="s">
        <v>3535</v>
      </c>
      <c r="B615" s="166" t="s">
        <v>3536</v>
      </c>
      <c r="C615" s="166" t="s">
        <v>2545</v>
      </c>
      <c r="D615" s="166" t="s">
        <v>28</v>
      </c>
      <c r="E615" s="154"/>
      <c r="F615" s="195" t="s">
        <v>2907</v>
      </c>
      <c r="G615" s="196"/>
      <c r="H615" s="166" t="s">
        <v>276</v>
      </c>
      <c r="I615" s="167">
        <v>2010</v>
      </c>
      <c r="J615" s="169">
        <v>2333267</v>
      </c>
      <c r="K615" s="165"/>
      <c r="L615" s="165"/>
      <c r="M615" s="165"/>
      <c r="N615" s="2"/>
    </row>
    <row r="616" spans="1:14" ht="12.75" customHeight="1" x14ac:dyDescent="0.2">
      <c r="A616" s="166" t="s">
        <v>3537</v>
      </c>
      <c r="B616" s="166" t="s">
        <v>2682</v>
      </c>
      <c r="C616" s="166" t="s">
        <v>2545</v>
      </c>
      <c r="D616" s="166" t="s">
        <v>28</v>
      </c>
      <c r="E616" s="154"/>
      <c r="F616" s="195" t="s">
        <v>3538</v>
      </c>
      <c r="G616" s="196"/>
      <c r="H616" s="166" t="s">
        <v>117</v>
      </c>
      <c r="I616" s="167">
        <v>2010</v>
      </c>
      <c r="J616" s="169">
        <v>6757610</v>
      </c>
      <c r="K616" s="165"/>
      <c r="L616" s="165"/>
      <c r="M616" s="165"/>
      <c r="N616" s="2"/>
    </row>
    <row r="617" spans="1:14" ht="12.75" customHeight="1" x14ac:dyDescent="0.2">
      <c r="A617" s="166" t="s">
        <v>3539</v>
      </c>
      <c r="B617" s="166" t="s">
        <v>3540</v>
      </c>
      <c r="C617" s="166"/>
      <c r="D617" s="166" t="s">
        <v>28</v>
      </c>
      <c r="E617" s="154" t="s">
        <v>35</v>
      </c>
      <c r="F617" s="195" t="s">
        <v>3184</v>
      </c>
      <c r="G617" s="196"/>
      <c r="H617" s="166" t="s">
        <v>16</v>
      </c>
      <c r="I617" s="167">
        <v>2010</v>
      </c>
      <c r="J617" s="168">
        <v>873645</v>
      </c>
      <c r="K617" s="165"/>
      <c r="L617" s="165"/>
      <c r="M617" s="165"/>
      <c r="N617" s="2"/>
    </row>
    <row r="618" spans="1:14" ht="12.75" customHeight="1" x14ac:dyDescent="0.2">
      <c r="A618" s="166" t="s">
        <v>3541</v>
      </c>
      <c r="B618" s="166" t="s">
        <v>3542</v>
      </c>
      <c r="C618" s="166" t="s">
        <v>70</v>
      </c>
      <c r="D618" s="166" t="s">
        <v>28</v>
      </c>
      <c r="E618" s="154" t="s">
        <v>2537</v>
      </c>
      <c r="F618" s="195" t="s">
        <v>3543</v>
      </c>
      <c r="G618" s="196"/>
      <c r="H618" s="166" t="s">
        <v>16</v>
      </c>
      <c r="I618" s="167">
        <v>2010</v>
      </c>
      <c r="J618" s="168">
        <v>297677</v>
      </c>
      <c r="K618" s="165" t="s">
        <v>72</v>
      </c>
      <c r="L618" s="165"/>
      <c r="M618" s="165"/>
      <c r="N618" s="2"/>
    </row>
    <row r="619" spans="1:14" ht="12.75" customHeight="1" x14ac:dyDescent="0.2">
      <c r="A619" s="166" t="s">
        <v>3544</v>
      </c>
      <c r="B619" s="166" t="s">
        <v>2848</v>
      </c>
      <c r="C619" s="166"/>
      <c r="D619" s="166" t="s">
        <v>28</v>
      </c>
      <c r="E619" s="154"/>
      <c r="F619" s="195" t="s">
        <v>3545</v>
      </c>
      <c r="G619" s="196"/>
      <c r="H619" s="166" t="s">
        <v>276</v>
      </c>
      <c r="I619" s="167">
        <v>2010</v>
      </c>
      <c r="J619" s="169">
        <v>4799998</v>
      </c>
      <c r="K619" s="165"/>
      <c r="L619" s="165"/>
      <c r="M619" s="165"/>
      <c r="N619" s="2"/>
    </row>
    <row r="620" spans="1:14" ht="12.75" customHeight="1" x14ac:dyDescent="0.2">
      <c r="A620" s="166" t="s">
        <v>3546</v>
      </c>
      <c r="B620" s="166" t="s">
        <v>2838</v>
      </c>
      <c r="C620" s="166"/>
      <c r="D620" s="166" t="s">
        <v>28</v>
      </c>
      <c r="E620" s="154"/>
      <c r="F620" s="195" t="s">
        <v>3547</v>
      </c>
      <c r="G620" s="196"/>
      <c r="H620" s="166" t="s">
        <v>16</v>
      </c>
      <c r="I620" s="167">
        <v>2010</v>
      </c>
      <c r="J620" s="169">
        <v>14281341</v>
      </c>
      <c r="K620" s="165"/>
      <c r="L620" s="170">
        <f>J620+J1396+J1444</f>
        <v>14941000</v>
      </c>
      <c r="M620" s="170">
        <f>J1396</f>
        <v>549659</v>
      </c>
      <c r="N620" s="2"/>
    </row>
    <row r="621" spans="1:14" ht="12.75" customHeight="1" x14ac:dyDescent="0.2">
      <c r="A621" s="166" t="s">
        <v>3548</v>
      </c>
      <c r="B621" s="166" t="s">
        <v>2979</v>
      </c>
      <c r="C621" s="166" t="s">
        <v>34</v>
      </c>
      <c r="D621" s="166" t="s">
        <v>28</v>
      </c>
      <c r="E621" s="154"/>
      <c r="F621" s="195" t="s">
        <v>2724</v>
      </c>
      <c r="G621" s="196"/>
      <c r="H621" s="166" t="s">
        <v>37</v>
      </c>
      <c r="I621" s="167">
        <v>2010</v>
      </c>
      <c r="J621" s="168">
        <v>660753</v>
      </c>
      <c r="K621" s="165"/>
      <c r="L621" s="165"/>
      <c r="M621" s="165"/>
      <c r="N621" s="2"/>
    </row>
    <row r="622" spans="1:14" ht="12.75" customHeight="1" x14ac:dyDescent="0.2">
      <c r="A622" s="166" t="s">
        <v>3549</v>
      </c>
      <c r="B622" s="166" t="s">
        <v>3550</v>
      </c>
      <c r="C622" s="166"/>
      <c r="D622" s="166" t="s">
        <v>28</v>
      </c>
      <c r="E622" s="154"/>
      <c r="F622" s="195" t="s">
        <v>3396</v>
      </c>
      <c r="G622" s="196"/>
      <c r="H622" s="166" t="s">
        <v>276</v>
      </c>
      <c r="I622" s="167">
        <v>2010</v>
      </c>
      <c r="J622" s="168">
        <v>48305</v>
      </c>
      <c r="K622" s="165"/>
      <c r="L622" s="165"/>
      <c r="M622" s="165"/>
      <c r="N622" s="2"/>
    </row>
    <row r="623" spans="1:14" ht="12.75" customHeight="1" x14ac:dyDescent="0.2">
      <c r="A623" s="166" t="s">
        <v>3551</v>
      </c>
      <c r="B623" s="166" t="s">
        <v>3145</v>
      </c>
      <c r="C623" s="166"/>
      <c r="D623" s="166" t="s">
        <v>28</v>
      </c>
      <c r="E623" s="154" t="s">
        <v>2537</v>
      </c>
      <c r="F623" s="195" t="s">
        <v>2540</v>
      </c>
      <c r="G623" s="196"/>
      <c r="H623" s="166" t="s">
        <v>78</v>
      </c>
      <c r="I623" s="167">
        <v>2010</v>
      </c>
      <c r="J623" s="168">
        <v>883223</v>
      </c>
      <c r="K623" s="165"/>
      <c r="L623" s="165"/>
      <c r="M623" s="165"/>
      <c r="N623" s="2"/>
    </row>
    <row r="624" spans="1:14" ht="12.75" customHeight="1" x14ac:dyDescent="0.2">
      <c r="A624" s="166" t="s">
        <v>3552</v>
      </c>
      <c r="B624" s="166" t="s">
        <v>3145</v>
      </c>
      <c r="C624" s="166"/>
      <c r="D624" s="166" t="s">
        <v>28</v>
      </c>
      <c r="E624" s="154" t="s">
        <v>2537</v>
      </c>
      <c r="F624" s="195" t="s">
        <v>2540</v>
      </c>
      <c r="G624" s="196"/>
      <c r="H624" s="166" t="s">
        <v>78</v>
      </c>
      <c r="I624" s="167">
        <v>2010</v>
      </c>
      <c r="J624" s="168">
        <v>489541</v>
      </c>
      <c r="K624" s="165"/>
      <c r="L624" s="165"/>
      <c r="M624" s="165"/>
      <c r="N624" s="2"/>
    </row>
    <row r="625" spans="1:14" ht="12.75" customHeight="1" x14ac:dyDescent="0.2">
      <c r="A625" s="166" t="s">
        <v>3553</v>
      </c>
      <c r="B625" s="166" t="s">
        <v>2695</v>
      </c>
      <c r="C625" s="166" t="s">
        <v>70</v>
      </c>
      <c r="D625" s="166" t="s">
        <v>28</v>
      </c>
      <c r="E625" s="154" t="s">
        <v>2537</v>
      </c>
      <c r="F625" s="195" t="s">
        <v>2977</v>
      </c>
      <c r="G625" s="196"/>
      <c r="H625" s="166" t="s">
        <v>16</v>
      </c>
      <c r="I625" s="167">
        <v>2010</v>
      </c>
      <c r="J625" s="168">
        <v>339618</v>
      </c>
      <c r="K625" s="165" t="s">
        <v>72</v>
      </c>
      <c r="L625" s="165"/>
      <c r="M625" s="165"/>
      <c r="N625" s="2"/>
    </row>
    <row r="626" spans="1:14" ht="16.5" customHeight="1" x14ac:dyDescent="0.2">
      <c r="A626" s="166" t="s">
        <v>3554</v>
      </c>
      <c r="B626" s="166" t="s">
        <v>3555</v>
      </c>
      <c r="C626" s="166" t="s">
        <v>2545</v>
      </c>
      <c r="D626" s="166" t="s">
        <v>28</v>
      </c>
      <c r="E626" s="154"/>
      <c r="F626" s="195" t="s">
        <v>2872</v>
      </c>
      <c r="G626" s="196"/>
      <c r="H626" s="166" t="s">
        <v>117</v>
      </c>
      <c r="I626" s="167">
        <v>2010</v>
      </c>
      <c r="J626" s="169">
        <v>11650000</v>
      </c>
      <c r="K626" s="165"/>
      <c r="L626" s="165"/>
      <c r="M626" s="165"/>
      <c r="N626" s="2"/>
    </row>
    <row r="627" spans="1:14" ht="12.75" customHeight="1" x14ac:dyDescent="0.2">
      <c r="A627" s="166" t="s">
        <v>3556</v>
      </c>
      <c r="B627" s="166" t="s">
        <v>2695</v>
      </c>
      <c r="C627" s="166"/>
      <c r="D627" s="166" t="s">
        <v>28</v>
      </c>
      <c r="E627" s="154" t="s">
        <v>166</v>
      </c>
      <c r="F627" s="195" t="s">
        <v>2795</v>
      </c>
      <c r="G627" s="196"/>
      <c r="H627" s="166" t="s">
        <v>37</v>
      </c>
      <c r="I627" s="167">
        <v>2010</v>
      </c>
      <c r="J627" s="169">
        <v>1415559</v>
      </c>
      <c r="K627" s="165"/>
      <c r="L627" s="165"/>
      <c r="M627" s="165"/>
      <c r="N627" s="2"/>
    </row>
    <row r="628" spans="1:14" ht="12.75" customHeight="1" x14ac:dyDescent="0.2">
      <c r="A628" s="166" t="s">
        <v>3556</v>
      </c>
      <c r="B628" s="166" t="s">
        <v>2695</v>
      </c>
      <c r="C628" s="166"/>
      <c r="D628" s="166" t="s">
        <v>28</v>
      </c>
      <c r="E628" s="154"/>
      <c r="F628" s="195" t="s">
        <v>2792</v>
      </c>
      <c r="G628" s="196"/>
      <c r="H628" s="166" t="s">
        <v>37</v>
      </c>
      <c r="I628" s="167">
        <v>2010</v>
      </c>
      <c r="J628" s="168">
        <v>914771</v>
      </c>
      <c r="K628" s="165"/>
      <c r="L628" s="165"/>
      <c r="M628" s="165"/>
      <c r="N628" s="2"/>
    </row>
    <row r="629" spans="1:14" ht="12.75" customHeight="1" x14ac:dyDescent="0.2">
      <c r="A629" s="166" t="s">
        <v>3557</v>
      </c>
      <c r="B629" s="166" t="s">
        <v>3317</v>
      </c>
      <c r="C629" s="166"/>
      <c r="D629" s="166" t="s">
        <v>28</v>
      </c>
      <c r="E629" s="154"/>
      <c r="F629" s="195" t="s">
        <v>1273</v>
      </c>
      <c r="G629" s="196"/>
      <c r="H629" s="166" t="s">
        <v>16</v>
      </c>
      <c r="I629" s="167">
        <v>2010</v>
      </c>
      <c r="J629" s="169">
        <v>6604359</v>
      </c>
      <c r="K629" s="165"/>
      <c r="L629" s="170">
        <f>J629+J630+J1376+J1487+J1913</f>
        <v>8518248</v>
      </c>
      <c r="M629" s="170">
        <f>J1376+J1913</f>
        <v>477778</v>
      </c>
      <c r="N629" s="2"/>
    </row>
    <row r="630" spans="1:14" ht="12.75" customHeight="1" x14ac:dyDescent="0.2">
      <c r="A630" s="166" t="s">
        <v>1279</v>
      </c>
      <c r="B630" s="166" t="s">
        <v>3558</v>
      </c>
      <c r="C630" s="166" t="s">
        <v>34</v>
      </c>
      <c r="D630" s="166" t="s">
        <v>28</v>
      </c>
      <c r="E630" s="154"/>
      <c r="F630" s="195" t="s">
        <v>1273</v>
      </c>
      <c r="G630" s="196"/>
      <c r="H630" s="166" t="s">
        <v>16</v>
      </c>
      <c r="I630" s="167">
        <v>2010</v>
      </c>
      <c r="J630" s="169">
        <v>1400000</v>
      </c>
      <c r="K630" s="165"/>
      <c r="L630" s="165"/>
      <c r="M630" s="165"/>
      <c r="N630" s="2"/>
    </row>
    <row r="631" spans="1:14" ht="12.75" customHeight="1" x14ac:dyDescent="0.2">
      <c r="A631" s="166" t="s">
        <v>3559</v>
      </c>
      <c r="B631" s="166" t="s">
        <v>3230</v>
      </c>
      <c r="C631" s="166"/>
      <c r="D631" s="166" t="s">
        <v>28</v>
      </c>
      <c r="E631" s="154" t="s">
        <v>35</v>
      </c>
      <c r="F631" s="195" t="s">
        <v>3560</v>
      </c>
      <c r="G631" s="196"/>
      <c r="H631" s="166" t="s">
        <v>78</v>
      </c>
      <c r="I631" s="167">
        <v>2010</v>
      </c>
      <c r="J631" s="169">
        <v>6941657</v>
      </c>
      <c r="K631" s="165"/>
      <c r="L631" s="170">
        <f>J631+J783+J837</f>
        <v>7420000</v>
      </c>
      <c r="M631" s="170">
        <f>J783+J837</f>
        <v>478343</v>
      </c>
      <c r="N631" s="2"/>
    </row>
    <row r="632" spans="1:14" ht="12.75" customHeight="1" x14ac:dyDescent="0.2">
      <c r="A632" s="166" t="s">
        <v>3561</v>
      </c>
      <c r="B632" s="166" t="s">
        <v>2539</v>
      </c>
      <c r="C632" s="166"/>
      <c r="D632" s="166" t="s">
        <v>28</v>
      </c>
      <c r="E632" s="154"/>
      <c r="F632" s="195" t="s">
        <v>2568</v>
      </c>
      <c r="G632" s="196"/>
      <c r="H632" s="166" t="s">
        <v>16</v>
      </c>
      <c r="I632" s="167">
        <v>2010</v>
      </c>
      <c r="J632" s="169">
        <v>9036694</v>
      </c>
      <c r="K632" s="165"/>
      <c r="L632" s="165"/>
      <c r="M632" s="165"/>
      <c r="N632" s="2"/>
    </row>
    <row r="633" spans="1:14" ht="12.75" customHeight="1" x14ac:dyDescent="0.2">
      <c r="A633" s="166" t="s">
        <v>3562</v>
      </c>
      <c r="B633" s="166" t="s">
        <v>2819</v>
      </c>
      <c r="C633" s="166" t="s">
        <v>2545</v>
      </c>
      <c r="D633" s="166" t="s">
        <v>28</v>
      </c>
      <c r="E633" s="154" t="s">
        <v>35</v>
      </c>
      <c r="F633" s="195" t="s">
        <v>2918</v>
      </c>
      <c r="G633" s="196"/>
      <c r="H633" s="166" t="s">
        <v>16</v>
      </c>
      <c r="I633" s="167">
        <v>2010</v>
      </c>
      <c r="J633" s="169">
        <v>1704612</v>
      </c>
      <c r="K633" s="165"/>
      <c r="L633" s="165"/>
      <c r="M633" s="165"/>
      <c r="N633" s="2"/>
    </row>
    <row r="634" spans="1:14" ht="16.5" customHeight="1" x14ac:dyDescent="0.2">
      <c r="A634" s="166" t="s">
        <v>3562</v>
      </c>
      <c r="B634" s="166" t="s">
        <v>2671</v>
      </c>
      <c r="C634" s="166" t="s">
        <v>2545</v>
      </c>
      <c r="D634" s="166" t="s">
        <v>28</v>
      </c>
      <c r="E634" s="154" t="s">
        <v>35</v>
      </c>
      <c r="F634" s="195" t="s">
        <v>2918</v>
      </c>
      <c r="G634" s="196"/>
      <c r="H634" s="166" t="s">
        <v>16</v>
      </c>
      <c r="I634" s="167">
        <v>2010</v>
      </c>
      <c r="J634" s="169">
        <v>6825000</v>
      </c>
      <c r="K634" s="165"/>
      <c r="L634" s="165"/>
      <c r="M634" s="165"/>
      <c r="N634" s="2"/>
    </row>
    <row r="635" spans="1:14" ht="12.75" customHeight="1" x14ac:dyDescent="0.2">
      <c r="A635" s="166" t="s">
        <v>3563</v>
      </c>
      <c r="B635" s="166" t="s">
        <v>3054</v>
      </c>
      <c r="C635" s="166" t="s">
        <v>2545</v>
      </c>
      <c r="D635" s="166" t="s">
        <v>28</v>
      </c>
      <c r="E635" s="154" t="s">
        <v>14</v>
      </c>
      <c r="F635" s="195" t="s">
        <v>2620</v>
      </c>
      <c r="G635" s="196"/>
      <c r="H635" s="166" t="s">
        <v>117</v>
      </c>
      <c r="I635" s="167">
        <v>2010</v>
      </c>
      <c r="J635" s="169">
        <v>15250000</v>
      </c>
      <c r="K635" s="165"/>
      <c r="L635" s="165"/>
      <c r="M635" s="165"/>
      <c r="N635" s="2"/>
    </row>
    <row r="636" spans="1:14" ht="12.75" customHeight="1" x14ac:dyDescent="0.2">
      <c r="A636" s="166" t="s">
        <v>3564</v>
      </c>
      <c r="B636" s="166" t="s">
        <v>3507</v>
      </c>
      <c r="C636" s="166"/>
      <c r="D636" s="166" t="s">
        <v>28</v>
      </c>
      <c r="E636" s="154" t="s">
        <v>14</v>
      </c>
      <c r="F636" s="195" t="s">
        <v>3565</v>
      </c>
      <c r="G636" s="196"/>
      <c r="H636" s="166" t="s">
        <v>16</v>
      </c>
      <c r="I636" s="167">
        <v>2010</v>
      </c>
      <c r="J636" s="169">
        <v>1951502</v>
      </c>
      <c r="K636" s="165"/>
      <c r="L636" s="170">
        <f>J636+J1410</f>
        <v>2000000</v>
      </c>
      <c r="M636" s="170">
        <f>J1410</f>
        <v>48498</v>
      </c>
      <c r="N636" s="2"/>
    </row>
    <row r="637" spans="1:14" ht="16.5" customHeight="1" x14ac:dyDescent="0.2">
      <c r="A637" s="166" t="s">
        <v>3566</v>
      </c>
      <c r="B637" s="166" t="s">
        <v>3167</v>
      </c>
      <c r="C637" s="166" t="s">
        <v>34</v>
      </c>
      <c r="D637" s="166" t="s">
        <v>28</v>
      </c>
      <c r="E637" s="154" t="s">
        <v>2537</v>
      </c>
      <c r="F637" s="195" t="s">
        <v>3000</v>
      </c>
      <c r="G637" s="196"/>
      <c r="H637" s="166" t="s">
        <v>276</v>
      </c>
      <c r="I637" s="167">
        <v>2010</v>
      </c>
      <c r="J637" s="168">
        <v>453677</v>
      </c>
      <c r="K637" s="165"/>
      <c r="L637" s="165"/>
      <c r="M637" s="165"/>
      <c r="N637" s="2"/>
    </row>
    <row r="638" spans="1:14" ht="12.75" customHeight="1" x14ac:dyDescent="0.2">
      <c r="A638" s="166" t="s">
        <v>3567</v>
      </c>
      <c r="B638" s="166" t="s">
        <v>3477</v>
      </c>
      <c r="C638" s="166"/>
      <c r="D638" s="166" t="s">
        <v>28</v>
      </c>
      <c r="E638" s="154" t="s">
        <v>2537</v>
      </c>
      <c r="F638" s="195" t="s">
        <v>282</v>
      </c>
      <c r="G638" s="196"/>
      <c r="H638" s="166" t="s">
        <v>117</v>
      </c>
      <c r="I638" s="167">
        <v>2010</v>
      </c>
      <c r="J638" s="168">
        <v>841170</v>
      </c>
      <c r="K638" s="165"/>
      <c r="L638" s="165"/>
      <c r="M638" s="165"/>
      <c r="N638" s="2"/>
    </row>
    <row r="639" spans="1:14" ht="16.5" customHeight="1" x14ac:dyDescent="0.2">
      <c r="A639" s="166" t="s">
        <v>3568</v>
      </c>
      <c r="B639" s="166" t="s">
        <v>3167</v>
      </c>
      <c r="C639" s="166" t="s">
        <v>34</v>
      </c>
      <c r="D639" s="166" t="s">
        <v>28</v>
      </c>
      <c r="E639" s="154" t="s">
        <v>2537</v>
      </c>
      <c r="F639" s="195" t="s">
        <v>3110</v>
      </c>
      <c r="G639" s="196"/>
      <c r="H639" s="166" t="s">
        <v>276</v>
      </c>
      <c r="I639" s="167">
        <v>2010</v>
      </c>
      <c r="J639" s="168">
        <v>391929</v>
      </c>
      <c r="K639" s="165"/>
      <c r="L639" s="165"/>
      <c r="M639" s="165"/>
      <c r="N639" s="2"/>
    </row>
    <row r="640" spans="1:14" ht="12.75" customHeight="1" x14ac:dyDescent="0.2">
      <c r="A640" s="166" t="s">
        <v>3569</v>
      </c>
      <c r="B640" s="166" t="s">
        <v>3570</v>
      </c>
      <c r="C640" s="166"/>
      <c r="D640" s="166" t="s">
        <v>28</v>
      </c>
      <c r="E640" s="154" t="s">
        <v>2537</v>
      </c>
      <c r="F640" s="195" t="s">
        <v>1788</v>
      </c>
      <c r="G640" s="196"/>
      <c r="H640" s="166" t="s">
        <v>1773</v>
      </c>
      <c r="I640" s="167">
        <v>2010</v>
      </c>
      <c r="J640" s="168">
        <v>372103</v>
      </c>
      <c r="K640" s="165"/>
      <c r="L640" s="165"/>
      <c r="M640" s="165"/>
      <c r="N640" s="2"/>
    </row>
    <row r="641" spans="1:14" ht="12.75" customHeight="1" x14ac:dyDescent="0.2">
      <c r="A641" s="166" t="s">
        <v>3571</v>
      </c>
      <c r="B641" s="166" t="s">
        <v>2695</v>
      </c>
      <c r="C641" s="166"/>
      <c r="D641" s="166" t="s">
        <v>28</v>
      </c>
      <c r="E641" s="154"/>
      <c r="F641" s="195" t="s">
        <v>2219</v>
      </c>
      <c r="G641" s="196"/>
      <c r="H641" s="166" t="s">
        <v>16</v>
      </c>
      <c r="I641" s="167">
        <v>2010</v>
      </c>
      <c r="J641" s="169">
        <v>1987120</v>
      </c>
      <c r="K641" s="165"/>
      <c r="L641" s="165"/>
      <c r="M641" s="165"/>
      <c r="N641" s="2"/>
    </row>
    <row r="642" spans="1:14" ht="12.75" customHeight="1" x14ac:dyDescent="0.2">
      <c r="A642" s="166" t="s">
        <v>3572</v>
      </c>
      <c r="B642" s="166" t="s">
        <v>3542</v>
      </c>
      <c r="C642" s="166"/>
      <c r="D642" s="166" t="s">
        <v>28</v>
      </c>
      <c r="E642" s="154"/>
      <c r="F642" s="195" t="s">
        <v>3573</v>
      </c>
      <c r="G642" s="196"/>
      <c r="H642" s="166" t="s">
        <v>16</v>
      </c>
      <c r="I642" s="167">
        <v>2010</v>
      </c>
      <c r="J642" s="169">
        <v>7100000</v>
      </c>
      <c r="K642" s="165"/>
      <c r="L642" s="170">
        <f>J642+J1370+J1429</f>
        <v>7786000</v>
      </c>
      <c r="M642" s="170">
        <f>J1370+J1429</f>
        <v>686000</v>
      </c>
      <c r="N642" s="2"/>
    </row>
    <row r="643" spans="1:14" ht="16.5" customHeight="1" x14ac:dyDescent="0.2">
      <c r="A643" s="166" t="s">
        <v>3574</v>
      </c>
      <c r="B643" s="166" t="s">
        <v>3167</v>
      </c>
      <c r="C643" s="166" t="s">
        <v>34</v>
      </c>
      <c r="D643" s="166" t="s">
        <v>28</v>
      </c>
      <c r="E643" s="154" t="s">
        <v>14</v>
      </c>
      <c r="F643" s="195" t="s">
        <v>3241</v>
      </c>
      <c r="G643" s="196"/>
      <c r="H643" s="166" t="s">
        <v>16</v>
      </c>
      <c r="I643" s="167">
        <v>2010</v>
      </c>
      <c r="J643" s="169">
        <v>17973533</v>
      </c>
      <c r="K643" s="165"/>
      <c r="L643" s="165"/>
      <c r="M643" s="165"/>
      <c r="N643" s="2"/>
    </row>
    <row r="644" spans="1:14" ht="16.5" customHeight="1" x14ac:dyDescent="0.2">
      <c r="A644" s="166" t="s">
        <v>3575</v>
      </c>
      <c r="B644" s="166" t="s">
        <v>3423</v>
      </c>
      <c r="C644" s="166" t="s">
        <v>34</v>
      </c>
      <c r="D644" s="166" t="s">
        <v>28</v>
      </c>
      <c r="E644" s="154" t="s">
        <v>2537</v>
      </c>
      <c r="F644" s="195" t="s">
        <v>2890</v>
      </c>
      <c r="G644" s="196"/>
      <c r="H644" s="166" t="s">
        <v>78</v>
      </c>
      <c r="I644" s="167">
        <v>2010</v>
      </c>
      <c r="J644" s="168">
        <v>420000</v>
      </c>
      <c r="K644" s="165"/>
      <c r="L644" s="165"/>
      <c r="M644" s="165"/>
      <c r="N644" s="2"/>
    </row>
    <row r="645" spans="1:14" ht="12.75" customHeight="1" x14ac:dyDescent="0.2">
      <c r="A645" s="166" t="s">
        <v>3576</v>
      </c>
      <c r="B645" s="166" t="s">
        <v>3577</v>
      </c>
      <c r="C645" s="166" t="s">
        <v>2545</v>
      </c>
      <c r="D645" s="166" t="s">
        <v>28</v>
      </c>
      <c r="E645" s="154" t="s">
        <v>14</v>
      </c>
      <c r="F645" s="195" t="s">
        <v>2620</v>
      </c>
      <c r="G645" s="196"/>
      <c r="H645" s="166" t="s">
        <v>117</v>
      </c>
      <c r="I645" s="167">
        <v>2010</v>
      </c>
      <c r="J645" s="169">
        <v>15250000</v>
      </c>
      <c r="K645" s="165"/>
      <c r="L645" s="165"/>
      <c r="M645" s="165"/>
      <c r="N645" s="2"/>
    </row>
    <row r="646" spans="1:14" ht="16.5" customHeight="1" x14ac:dyDescent="0.2">
      <c r="A646" s="166" t="s">
        <v>3578</v>
      </c>
      <c r="B646" s="166" t="s">
        <v>3423</v>
      </c>
      <c r="C646" s="166" t="s">
        <v>34</v>
      </c>
      <c r="D646" s="166" t="s">
        <v>28</v>
      </c>
      <c r="E646" s="154"/>
      <c r="F646" s="195" t="s">
        <v>2606</v>
      </c>
      <c r="G646" s="196"/>
      <c r="H646" s="166" t="s">
        <v>78</v>
      </c>
      <c r="I646" s="167">
        <v>2010</v>
      </c>
      <c r="J646" s="168">
        <v>648000</v>
      </c>
      <c r="K646" s="165"/>
      <c r="L646" s="165"/>
      <c r="M646" s="165"/>
      <c r="N646" s="2"/>
    </row>
    <row r="647" spans="1:14" ht="12.75" customHeight="1" x14ac:dyDescent="0.2">
      <c r="A647" s="166" t="s">
        <v>3579</v>
      </c>
      <c r="B647" s="166" t="s">
        <v>3580</v>
      </c>
      <c r="C647" s="166"/>
      <c r="D647" s="166" t="s">
        <v>28</v>
      </c>
      <c r="E647" s="154" t="s">
        <v>2537</v>
      </c>
      <c r="F647" s="195" t="s">
        <v>282</v>
      </c>
      <c r="G647" s="196"/>
      <c r="H647" s="166" t="s">
        <v>117</v>
      </c>
      <c r="I647" s="167">
        <v>2010</v>
      </c>
      <c r="J647" s="168">
        <v>677131</v>
      </c>
      <c r="K647" s="165"/>
      <c r="L647" s="165"/>
      <c r="M647" s="165"/>
      <c r="N647" s="2"/>
    </row>
    <row r="648" spans="1:14" ht="16.5" customHeight="1" x14ac:dyDescent="0.2">
      <c r="A648" s="166" t="s">
        <v>3581</v>
      </c>
      <c r="B648" s="166" t="s">
        <v>2571</v>
      </c>
      <c r="C648" s="166" t="s">
        <v>70</v>
      </c>
      <c r="D648" s="166" t="s">
        <v>28</v>
      </c>
      <c r="E648" s="154" t="s">
        <v>2537</v>
      </c>
      <c r="F648" s="195" t="s">
        <v>2977</v>
      </c>
      <c r="G648" s="196"/>
      <c r="H648" s="166" t="s">
        <v>16</v>
      </c>
      <c r="I648" s="167">
        <v>2010</v>
      </c>
      <c r="J648" s="168">
        <v>472198</v>
      </c>
      <c r="K648" s="165" t="s">
        <v>72</v>
      </c>
      <c r="L648" s="165"/>
      <c r="M648" s="165"/>
      <c r="N648" s="2"/>
    </row>
    <row r="649" spans="1:14" ht="12.75" customHeight="1" x14ac:dyDescent="0.2">
      <c r="A649" s="166" t="s">
        <v>3582</v>
      </c>
      <c r="B649" s="166" t="s">
        <v>2780</v>
      </c>
      <c r="C649" s="166"/>
      <c r="D649" s="166" t="s">
        <v>28</v>
      </c>
      <c r="E649" s="154"/>
      <c r="F649" s="195" t="s">
        <v>2219</v>
      </c>
      <c r="G649" s="196"/>
      <c r="H649" s="166" t="s">
        <v>16</v>
      </c>
      <c r="I649" s="167">
        <v>2010</v>
      </c>
      <c r="J649" s="168">
        <v>951675</v>
      </c>
      <c r="K649" s="165"/>
      <c r="L649" s="165"/>
      <c r="M649" s="165"/>
      <c r="N649" s="2"/>
    </row>
    <row r="650" spans="1:14" ht="12.75" customHeight="1" x14ac:dyDescent="0.2">
      <c r="A650" s="166" t="s">
        <v>3583</v>
      </c>
      <c r="B650" s="166" t="s">
        <v>3584</v>
      </c>
      <c r="C650" s="166"/>
      <c r="D650" s="166" t="s">
        <v>28</v>
      </c>
      <c r="E650" s="154" t="s">
        <v>14</v>
      </c>
      <c r="F650" s="195" t="s">
        <v>3464</v>
      </c>
      <c r="G650" s="196"/>
      <c r="H650" s="166" t="s">
        <v>117</v>
      </c>
      <c r="I650" s="167">
        <v>2010</v>
      </c>
      <c r="J650" s="169">
        <v>18038126</v>
      </c>
      <c r="K650" s="165"/>
      <c r="L650" s="165"/>
      <c r="M650" s="165"/>
      <c r="N650" s="2"/>
    </row>
    <row r="651" spans="1:14" ht="12.75" customHeight="1" x14ac:dyDescent="0.2">
      <c r="A651" s="166" t="s">
        <v>3585</v>
      </c>
      <c r="B651" s="166" t="s">
        <v>2695</v>
      </c>
      <c r="C651" s="166"/>
      <c r="D651" s="166" t="s">
        <v>28</v>
      </c>
      <c r="E651" s="154"/>
      <c r="F651" s="195" t="s">
        <v>3432</v>
      </c>
      <c r="G651" s="196"/>
      <c r="H651" s="166" t="s">
        <v>37</v>
      </c>
      <c r="I651" s="167">
        <v>2010</v>
      </c>
      <c r="J651" s="168">
        <v>650000</v>
      </c>
      <c r="K651" s="165"/>
      <c r="L651" s="165"/>
      <c r="M651" s="165"/>
      <c r="N651" s="2"/>
    </row>
    <row r="652" spans="1:14" ht="12.75" customHeight="1" x14ac:dyDescent="0.2">
      <c r="A652" s="166" t="s">
        <v>3586</v>
      </c>
      <c r="B652" s="166" t="s">
        <v>3587</v>
      </c>
      <c r="C652" s="166"/>
      <c r="D652" s="166" t="s">
        <v>28</v>
      </c>
      <c r="E652" s="154"/>
      <c r="F652" s="195" t="s">
        <v>3432</v>
      </c>
      <c r="G652" s="196"/>
      <c r="H652" s="166" t="s">
        <v>37</v>
      </c>
      <c r="I652" s="167">
        <v>2010</v>
      </c>
      <c r="J652" s="168">
        <v>750000</v>
      </c>
      <c r="K652" s="165"/>
      <c r="L652" s="165"/>
      <c r="M652" s="165"/>
      <c r="N652" s="2"/>
    </row>
    <row r="653" spans="1:14" ht="12.75" customHeight="1" x14ac:dyDescent="0.2">
      <c r="A653" s="166" t="s">
        <v>3588</v>
      </c>
      <c r="B653" s="166" t="s">
        <v>2770</v>
      </c>
      <c r="C653" s="166" t="s">
        <v>70</v>
      </c>
      <c r="D653" s="166" t="s">
        <v>28</v>
      </c>
      <c r="E653" s="154" t="s">
        <v>2537</v>
      </c>
      <c r="F653" s="195" t="s">
        <v>3543</v>
      </c>
      <c r="G653" s="196"/>
      <c r="H653" s="166" t="s">
        <v>16</v>
      </c>
      <c r="I653" s="167">
        <v>2010</v>
      </c>
      <c r="J653" s="168">
        <v>668868</v>
      </c>
      <c r="K653" s="165" t="s">
        <v>72</v>
      </c>
      <c r="L653" s="165"/>
      <c r="M653" s="165"/>
      <c r="N653" s="2"/>
    </row>
    <row r="654" spans="1:14" ht="12.75" customHeight="1" x14ac:dyDescent="0.2">
      <c r="A654" s="166" t="s">
        <v>3589</v>
      </c>
      <c r="B654" s="166" t="s">
        <v>2778</v>
      </c>
      <c r="C654" s="166" t="s">
        <v>34</v>
      </c>
      <c r="D654" s="166" t="s">
        <v>28</v>
      </c>
      <c r="E654" s="154"/>
      <c r="F654" s="195" t="s">
        <v>3415</v>
      </c>
      <c r="G654" s="196"/>
      <c r="H654" s="166" t="s">
        <v>37</v>
      </c>
      <c r="I654" s="167">
        <v>2010</v>
      </c>
      <c r="J654" s="169">
        <v>1826841</v>
      </c>
      <c r="K654" s="165"/>
      <c r="L654" s="165"/>
      <c r="M654" s="165"/>
      <c r="N654" s="2"/>
    </row>
    <row r="655" spans="1:14" ht="12.75" customHeight="1" x14ac:dyDescent="0.2">
      <c r="A655" s="166" t="s">
        <v>3590</v>
      </c>
      <c r="B655" s="166" t="s">
        <v>2831</v>
      </c>
      <c r="C655" s="166" t="s">
        <v>2545</v>
      </c>
      <c r="D655" s="166" t="s">
        <v>28</v>
      </c>
      <c r="E655" s="154"/>
      <c r="F655" s="195" t="s">
        <v>2653</v>
      </c>
      <c r="G655" s="196"/>
      <c r="H655" s="166" t="s">
        <v>117</v>
      </c>
      <c r="I655" s="167">
        <v>2010</v>
      </c>
      <c r="J655" s="169">
        <v>1900000</v>
      </c>
      <c r="K655" s="165"/>
      <c r="L655" s="165"/>
      <c r="M655" s="165"/>
      <c r="N655" s="2"/>
    </row>
    <row r="656" spans="1:14" ht="12.75" customHeight="1" x14ac:dyDescent="0.2">
      <c r="A656" s="166" t="s">
        <v>3591</v>
      </c>
      <c r="B656" s="166" t="s">
        <v>3592</v>
      </c>
      <c r="C656" s="166"/>
      <c r="D656" s="166" t="s">
        <v>28</v>
      </c>
      <c r="E656" s="154"/>
      <c r="F656" s="195" t="s">
        <v>2653</v>
      </c>
      <c r="G656" s="196"/>
      <c r="H656" s="166" t="s">
        <v>117</v>
      </c>
      <c r="I656" s="167">
        <v>2010</v>
      </c>
      <c r="J656" s="169">
        <v>1900000</v>
      </c>
      <c r="K656" s="165"/>
      <c r="L656" s="165"/>
      <c r="M656" s="165"/>
      <c r="N656" s="2"/>
    </row>
    <row r="657" spans="1:14" ht="12.75" customHeight="1" x14ac:dyDescent="0.2">
      <c r="A657" s="166" t="s">
        <v>3593</v>
      </c>
      <c r="B657" s="166" t="s">
        <v>2658</v>
      </c>
      <c r="C657" s="166" t="s">
        <v>2545</v>
      </c>
      <c r="D657" s="166" t="s">
        <v>28</v>
      </c>
      <c r="E657" s="154"/>
      <c r="F657" s="195" t="s">
        <v>3594</v>
      </c>
      <c r="G657" s="196"/>
      <c r="H657" s="166" t="s">
        <v>276</v>
      </c>
      <c r="I657" s="167">
        <v>2010</v>
      </c>
      <c r="J657" s="168">
        <v>498149</v>
      </c>
      <c r="K657" s="165"/>
      <c r="L657" s="165"/>
      <c r="M657" s="165"/>
      <c r="N657" s="2"/>
    </row>
    <row r="658" spans="1:14" ht="12.75" customHeight="1" x14ac:dyDescent="0.2">
      <c r="A658" s="166" t="s">
        <v>3595</v>
      </c>
      <c r="B658" s="166" t="s">
        <v>3308</v>
      </c>
      <c r="C658" s="166"/>
      <c r="D658" s="166" t="s">
        <v>28</v>
      </c>
      <c r="E658" s="154"/>
      <c r="F658" s="195" t="s">
        <v>3415</v>
      </c>
      <c r="G658" s="196"/>
      <c r="H658" s="166" t="s">
        <v>37</v>
      </c>
      <c r="I658" s="167">
        <v>2010</v>
      </c>
      <c r="J658" s="168">
        <v>184159</v>
      </c>
      <c r="K658" s="165"/>
      <c r="L658" s="165"/>
      <c r="M658" s="165"/>
      <c r="N658" s="2"/>
    </row>
    <row r="659" spans="1:14" ht="12.75" customHeight="1" x14ac:dyDescent="0.2">
      <c r="A659" s="166" t="s">
        <v>3596</v>
      </c>
      <c r="B659" s="166" t="s">
        <v>3597</v>
      </c>
      <c r="C659" s="166" t="s">
        <v>34</v>
      </c>
      <c r="D659" s="166" t="s">
        <v>28</v>
      </c>
      <c r="E659" s="154"/>
      <c r="F659" s="195" t="s">
        <v>3415</v>
      </c>
      <c r="G659" s="196"/>
      <c r="H659" s="166" t="s">
        <v>37</v>
      </c>
      <c r="I659" s="167">
        <v>2010</v>
      </c>
      <c r="J659" s="169">
        <v>2156000</v>
      </c>
      <c r="K659" s="165"/>
      <c r="L659" s="165"/>
      <c r="M659" s="165"/>
      <c r="N659" s="2"/>
    </row>
    <row r="660" spans="1:14" ht="12.75" customHeight="1" x14ac:dyDescent="0.2">
      <c r="A660" s="166" t="s">
        <v>3598</v>
      </c>
      <c r="B660" s="166" t="s">
        <v>2658</v>
      </c>
      <c r="C660" s="166" t="s">
        <v>2545</v>
      </c>
      <c r="D660" s="166" t="s">
        <v>28</v>
      </c>
      <c r="E660" s="154"/>
      <c r="F660" s="195" t="s">
        <v>3594</v>
      </c>
      <c r="G660" s="196"/>
      <c r="H660" s="166" t="s">
        <v>276</v>
      </c>
      <c r="I660" s="167">
        <v>2010</v>
      </c>
      <c r="J660" s="168">
        <v>151313</v>
      </c>
      <c r="K660" s="165"/>
      <c r="L660" s="165"/>
      <c r="M660" s="165"/>
      <c r="N660" s="2"/>
    </row>
    <row r="661" spans="1:14" ht="12.75" customHeight="1" x14ac:dyDescent="0.2">
      <c r="A661" s="166" t="s">
        <v>3599</v>
      </c>
      <c r="B661" s="166" t="s">
        <v>2695</v>
      </c>
      <c r="C661" s="166" t="s">
        <v>70</v>
      </c>
      <c r="D661" s="166" t="s">
        <v>28</v>
      </c>
      <c r="E661" s="154" t="s">
        <v>2537</v>
      </c>
      <c r="F661" s="195" t="s">
        <v>3000</v>
      </c>
      <c r="G661" s="196"/>
      <c r="H661" s="166" t="s">
        <v>276</v>
      </c>
      <c r="I661" s="167">
        <v>2010</v>
      </c>
      <c r="J661" s="168">
        <v>726508</v>
      </c>
      <c r="K661" s="165" t="s">
        <v>72</v>
      </c>
      <c r="L661" s="165"/>
      <c r="M661" s="165"/>
      <c r="N661" s="2"/>
    </row>
    <row r="662" spans="1:14" ht="12.75" customHeight="1" x14ac:dyDescent="0.2">
      <c r="A662" s="166" t="s">
        <v>3600</v>
      </c>
      <c r="B662" s="166" t="s">
        <v>3601</v>
      </c>
      <c r="C662" s="166"/>
      <c r="D662" s="166" t="s">
        <v>28</v>
      </c>
      <c r="E662" s="154"/>
      <c r="F662" s="195" t="s">
        <v>2613</v>
      </c>
      <c r="G662" s="196"/>
      <c r="H662" s="166" t="s">
        <v>117</v>
      </c>
      <c r="I662" s="167">
        <v>2010</v>
      </c>
      <c r="J662" s="168">
        <v>63043</v>
      </c>
      <c r="K662" s="165"/>
      <c r="L662" s="165"/>
      <c r="M662" s="165"/>
      <c r="N662" s="2"/>
    </row>
    <row r="663" spans="1:14" ht="16.5" customHeight="1" x14ac:dyDescent="0.2">
      <c r="A663" s="166" t="s">
        <v>3602</v>
      </c>
      <c r="B663" s="166" t="s">
        <v>3603</v>
      </c>
      <c r="C663" s="166" t="s">
        <v>70</v>
      </c>
      <c r="D663" s="166" t="s">
        <v>28</v>
      </c>
      <c r="E663" s="154" t="s">
        <v>2537</v>
      </c>
      <c r="F663" s="195" t="s">
        <v>2383</v>
      </c>
      <c r="G663" s="196"/>
      <c r="H663" s="166" t="s">
        <v>117</v>
      </c>
      <c r="I663" s="167">
        <v>2010</v>
      </c>
      <c r="J663" s="168">
        <v>277604</v>
      </c>
      <c r="K663" s="165" t="s">
        <v>72</v>
      </c>
      <c r="L663" s="165"/>
      <c r="M663" s="165"/>
      <c r="N663" s="2"/>
    </row>
    <row r="664" spans="1:14" ht="16.5" customHeight="1" x14ac:dyDescent="0.2">
      <c r="A664" s="166" t="s">
        <v>3604</v>
      </c>
      <c r="B664" s="166" t="s">
        <v>2671</v>
      </c>
      <c r="C664" s="166" t="s">
        <v>2545</v>
      </c>
      <c r="D664" s="166" t="s">
        <v>28</v>
      </c>
      <c r="E664" s="154"/>
      <c r="F664" s="195" t="s">
        <v>116</v>
      </c>
      <c r="G664" s="196"/>
      <c r="H664" s="166" t="s">
        <v>117</v>
      </c>
      <c r="I664" s="167">
        <v>2010</v>
      </c>
      <c r="J664" s="169">
        <v>1955860</v>
      </c>
      <c r="K664" s="165"/>
      <c r="L664" s="165"/>
      <c r="M664" s="165"/>
      <c r="N664" s="2"/>
    </row>
    <row r="665" spans="1:14" ht="12.75" customHeight="1" x14ac:dyDescent="0.2">
      <c r="A665" s="166" t="s">
        <v>3605</v>
      </c>
      <c r="B665" s="166" t="s">
        <v>2544</v>
      </c>
      <c r="C665" s="166" t="s">
        <v>2545</v>
      </c>
      <c r="D665" s="166" t="s">
        <v>28</v>
      </c>
      <c r="E665" s="154" t="s">
        <v>2537</v>
      </c>
      <c r="F665" s="195" t="s">
        <v>2549</v>
      </c>
      <c r="G665" s="196"/>
      <c r="H665" s="166" t="s">
        <v>78</v>
      </c>
      <c r="I665" s="167">
        <v>2010</v>
      </c>
      <c r="J665" s="168">
        <v>995344</v>
      </c>
      <c r="K665" s="165"/>
      <c r="L665" s="165"/>
      <c r="M665" s="165"/>
      <c r="N665" s="2"/>
    </row>
    <row r="666" spans="1:14" ht="12.75" customHeight="1" x14ac:dyDescent="0.2">
      <c r="A666" s="166" t="s">
        <v>3606</v>
      </c>
      <c r="B666" s="166" t="s">
        <v>2578</v>
      </c>
      <c r="C666" s="166" t="s">
        <v>34</v>
      </c>
      <c r="D666" s="166" t="s">
        <v>28</v>
      </c>
      <c r="E666" s="154"/>
      <c r="F666" s="195" t="s">
        <v>2565</v>
      </c>
      <c r="G666" s="196"/>
      <c r="H666" s="166" t="s">
        <v>78</v>
      </c>
      <c r="I666" s="167">
        <v>2010</v>
      </c>
      <c r="J666" s="168">
        <v>149000</v>
      </c>
      <c r="K666" s="165"/>
      <c r="L666" s="165"/>
      <c r="M666" s="165"/>
      <c r="N666" s="2"/>
    </row>
    <row r="667" spans="1:14" ht="12.75" customHeight="1" x14ac:dyDescent="0.2">
      <c r="A667" s="166" t="s">
        <v>3607</v>
      </c>
      <c r="B667" s="166" t="s">
        <v>3608</v>
      </c>
      <c r="C667" s="166"/>
      <c r="D667" s="166" t="s">
        <v>28</v>
      </c>
      <c r="E667" s="154" t="s">
        <v>2537</v>
      </c>
      <c r="F667" s="195" t="s">
        <v>282</v>
      </c>
      <c r="G667" s="196"/>
      <c r="H667" s="166" t="s">
        <v>117</v>
      </c>
      <c r="I667" s="167">
        <v>2010</v>
      </c>
      <c r="J667" s="168">
        <v>369677</v>
      </c>
      <c r="K667" s="165"/>
      <c r="L667" s="165"/>
      <c r="M667" s="165"/>
      <c r="N667" s="2"/>
    </row>
    <row r="668" spans="1:14" ht="16.5" customHeight="1" x14ac:dyDescent="0.2">
      <c r="A668" s="166" t="s">
        <v>3609</v>
      </c>
      <c r="B668" s="166" t="s">
        <v>2542</v>
      </c>
      <c r="C668" s="166"/>
      <c r="D668" s="166" t="s">
        <v>28</v>
      </c>
      <c r="E668" s="154"/>
      <c r="F668" s="195" t="s">
        <v>116</v>
      </c>
      <c r="G668" s="196"/>
      <c r="H668" s="166" t="s">
        <v>117</v>
      </c>
      <c r="I668" s="167">
        <v>2010</v>
      </c>
      <c r="J668" s="169">
        <v>1998744</v>
      </c>
      <c r="K668" s="165"/>
      <c r="L668" s="165"/>
      <c r="M668" s="165"/>
      <c r="N668" s="2"/>
    </row>
    <row r="669" spans="1:14" ht="12.75" customHeight="1" x14ac:dyDescent="0.2">
      <c r="A669" s="166" t="s">
        <v>3610</v>
      </c>
      <c r="B669" s="166" t="s">
        <v>3611</v>
      </c>
      <c r="C669" s="166"/>
      <c r="D669" s="166" t="s">
        <v>28</v>
      </c>
      <c r="E669" s="154"/>
      <c r="F669" s="195" t="s">
        <v>116</v>
      </c>
      <c r="G669" s="196"/>
      <c r="H669" s="166" t="s">
        <v>117</v>
      </c>
      <c r="I669" s="167">
        <v>2010</v>
      </c>
      <c r="J669" s="168">
        <v>499085</v>
      </c>
      <c r="K669" s="165"/>
      <c r="L669" s="165"/>
      <c r="M669" s="165"/>
      <c r="N669" s="2"/>
    </row>
    <row r="670" spans="1:14" ht="16.5" customHeight="1" x14ac:dyDescent="0.2">
      <c r="A670" s="166" t="s">
        <v>3612</v>
      </c>
      <c r="B670" s="166" t="s">
        <v>3191</v>
      </c>
      <c r="C670" s="166" t="s">
        <v>2545</v>
      </c>
      <c r="D670" s="166" t="s">
        <v>28</v>
      </c>
      <c r="E670" s="154" t="s">
        <v>14</v>
      </c>
      <c r="F670" s="195" t="s">
        <v>3613</v>
      </c>
      <c r="G670" s="196"/>
      <c r="H670" s="166" t="s">
        <v>259</v>
      </c>
      <c r="I670" s="167">
        <v>2010</v>
      </c>
      <c r="J670" s="169">
        <v>5287279</v>
      </c>
      <c r="K670" s="165"/>
      <c r="L670" s="170">
        <f>J670+J1389+J1428</f>
        <v>5820000</v>
      </c>
      <c r="M670" s="170">
        <f>J1389+J1428</f>
        <v>532721</v>
      </c>
      <c r="N670" s="2"/>
    </row>
    <row r="671" spans="1:14" ht="12.75" customHeight="1" x14ac:dyDescent="0.2">
      <c r="A671" s="166" t="s">
        <v>3614</v>
      </c>
      <c r="B671" s="166" t="s">
        <v>3615</v>
      </c>
      <c r="C671" s="166"/>
      <c r="D671" s="166" t="s">
        <v>28</v>
      </c>
      <c r="E671" s="154" t="s">
        <v>35</v>
      </c>
      <c r="F671" s="195" t="s">
        <v>2810</v>
      </c>
      <c r="G671" s="196"/>
      <c r="H671" s="166" t="s">
        <v>16</v>
      </c>
      <c r="I671" s="167">
        <v>2010</v>
      </c>
      <c r="J671" s="169">
        <v>1697138</v>
      </c>
      <c r="K671" s="165"/>
      <c r="L671" s="165"/>
      <c r="M671" s="165"/>
      <c r="N671" s="2"/>
    </row>
    <row r="672" spans="1:14" ht="12.75" customHeight="1" x14ac:dyDescent="0.2">
      <c r="A672" s="166" t="s">
        <v>3616</v>
      </c>
      <c r="B672" s="166" t="s">
        <v>3617</v>
      </c>
      <c r="C672" s="166"/>
      <c r="D672" s="166" t="s">
        <v>28</v>
      </c>
      <c r="E672" s="154"/>
      <c r="F672" s="195" t="s">
        <v>2219</v>
      </c>
      <c r="G672" s="196"/>
      <c r="H672" s="166" t="s">
        <v>16</v>
      </c>
      <c r="I672" s="167">
        <v>2010</v>
      </c>
      <c r="J672" s="169">
        <v>1915691</v>
      </c>
      <c r="K672" s="165"/>
      <c r="L672" s="165"/>
      <c r="M672" s="165"/>
      <c r="N672" s="2"/>
    </row>
    <row r="673" spans="1:14" ht="12.75" customHeight="1" x14ac:dyDescent="0.2">
      <c r="A673" s="166" t="s">
        <v>3618</v>
      </c>
      <c r="B673" s="166" t="s">
        <v>3617</v>
      </c>
      <c r="C673" s="166"/>
      <c r="D673" s="166" t="s">
        <v>28</v>
      </c>
      <c r="E673" s="154"/>
      <c r="F673" s="195" t="s">
        <v>2219</v>
      </c>
      <c r="G673" s="196"/>
      <c r="H673" s="166" t="s">
        <v>276</v>
      </c>
      <c r="I673" s="167">
        <v>2010</v>
      </c>
      <c r="J673" s="169">
        <v>1410138</v>
      </c>
      <c r="K673" s="165"/>
      <c r="L673" s="165"/>
      <c r="M673" s="165"/>
      <c r="N673" s="2"/>
    </row>
    <row r="674" spans="1:14" ht="12.75" customHeight="1" x14ac:dyDescent="0.2">
      <c r="A674" s="166" t="s">
        <v>3619</v>
      </c>
      <c r="B674" s="166" t="s">
        <v>3620</v>
      </c>
      <c r="C674" s="166"/>
      <c r="D674" s="166" t="s">
        <v>28</v>
      </c>
      <c r="E674" s="154"/>
      <c r="F674" s="195" t="s">
        <v>2603</v>
      </c>
      <c r="G674" s="196"/>
      <c r="H674" s="166" t="s">
        <v>276</v>
      </c>
      <c r="I674" s="167">
        <v>2010</v>
      </c>
      <c r="J674" s="168">
        <v>449983</v>
      </c>
      <c r="K674" s="165"/>
      <c r="L674" s="165"/>
      <c r="M674" s="165"/>
      <c r="N674" s="2"/>
    </row>
    <row r="675" spans="1:14" ht="16.5" customHeight="1" x14ac:dyDescent="0.2">
      <c r="A675" s="166" t="s">
        <v>3621</v>
      </c>
      <c r="B675" s="166" t="s">
        <v>2706</v>
      </c>
      <c r="C675" s="166" t="s">
        <v>2545</v>
      </c>
      <c r="D675" s="166" t="s">
        <v>28</v>
      </c>
      <c r="E675" s="154" t="s">
        <v>2537</v>
      </c>
      <c r="F675" s="195" t="s">
        <v>3363</v>
      </c>
      <c r="G675" s="196"/>
      <c r="H675" s="166" t="s">
        <v>16</v>
      </c>
      <c r="I675" s="167">
        <v>2010</v>
      </c>
      <c r="J675" s="168">
        <v>955336</v>
      </c>
      <c r="K675" s="165"/>
      <c r="L675" s="165"/>
      <c r="M675" s="165"/>
      <c r="N675" s="2"/>
    </row>
    <row r="676" spans="1:14" ht="12.75" customHeight="1" x14ac:dyDescent="0.2">
      <c r="A676" s="166" t="s">
        <v>538</v>
      </c>
      <c r="B676" s="166" t="s">
        <v>3622</v>
      </c>
      <c r="C676" s="166"/>
      <c r="D676" s="166" t="s">
        <v>28</v>
      </c>
      <c r="E676" s="154"/>
      <c r="F676" s="195" t="s">
        <v>3623</v>
      </c>
      <c r="G676" s="196"/>
      <c r="H676" s="166" t="s">
        <v>541</v>
      </c>
      <c r="I676" s="167">
        <v>2010</v>
      </c>
      <c r="J676" s="169">
        <v>1274510</v>
      </c>
      <c r="K676" s="165"/>
      <c r="L676" s="165"/>
      <c r="M676" s="165"/>
      <c r="N676" s="2"/>
    </row>
    <row r="677" spans="1:14" ht="12.75" customHeight="1" x14ac:dyDescent="0.2">
      <c r="A677" s="166" t="s">
        <v>538</v>
      </c>
      <c r="B677" s="166" t="s">
        <v>3622</v>
      </c>
      <c r="C677" s="166"/>
      <c r="D677" s="166" t="s">
        <v>28</v>
      </c>
      <c r="E677" s="154"/>
      <c r="F677" s="195" t="s">
        <v>3624</v>
      </c>
      <c r="G677" s="196"/>
      <c r="H677" s="166" t="s">
        <v>541</v>
      </c>
      <c r="I677" s="167">
        <v>2010</v>
      </c>
      <c r="J677" s="169">
        <v>1587380</v>
      </c>
      <c r="K677" s="165"/>
      <c r="L677" s="165"/>
      <c r="M677" s="165"/>
      <c r="N677" s="2"/>
    </row>
    <row r="678" spans="1:14" ht="12.75" customHeight="1" x14ac:dyDescent="0.2">
      <c r="A678" s="166" t="s">
        <v>3625</v>
      </c>
      <c r="B678" s="166" t="s">
        <v>2539</v>
      </c>
      <c r="C678" s="166"/>
      <c r="D678" s="166" t="s">
        <v>28</v>
      </c>
      <c r="E678" s="154"/>
      <c r="F678" s="195" t="s">
        <v>3487</v>
      </c>
      <c r="G678" s="196"/>
      <c r="H678" s="166" t="s">
        <v>259</v>
      </c>
      <c r="I678" s="167">
        <v>2010</v>
      </c>
      <c r="J678" s="168">
        <v>99572</v>
      </c>
      <c r="K678" s="165"/>
      <c r="L678" s="165"/>
      <c r="M678" s="165"/>
      <c r="N678" s="2"/>
    </row>
    <row r="679" spans="1:14" ht="12.75" customHeight="1" x14ac:dyDescent="0.2">
      <c r="A679" s="166" t="s">
        <v>3626</v>
      </c>
      <c r="B679" s="166" t="s">
        <v>3627</v>
      </c>
      <c r="C679" s="166" t="s">
        <v>70</v>
      </c>
      <c r="D679" s="166" t="s">
        <v>28</v>
      </c>
      <c r="E679" s="154" t="s">
        <v>2537</v>
      </c>
      <c r="F679" s="195" t="s">
        <v>3363</v>
      </c>
      <c r="G679" s="196"/>
      <c r="H679" s="166" t="s">
        <v>16</v>
      </c>
      <c r="I679" s="167">
        <v>2010</v>
      </c>
      <c r="J679" s="168">
        <v>65000</v>
      </c>
      <c r="K679" s="165" t="s">
        <v>72</v>
      </c>
      <c r="L679" s="165"/>
      <c r="M679" s="165"/>
      <c r="N679" s="2"/>
    </row>
    <row r="680" spans="1:14" ht="12.75" customHeight="1" x14ac:dyDescent="0.2">
      <c r="A680" s="166" t="s">
        <v>3628</v>
      </c>
      <c r="B680" s="166" t="s">
        <v>2979</v>
      </c>
      <c r="C680" s="166" t="s">
        <v>34</v>
      </c>
      <c r="D680" s="166" t="s">
        <v>28</v>
      </c>
      <c r="E680" s="154" t="s">
        <v>2537</v>
      </c>
      <c r="F680" s="195" t="s">
        <v>3000</v>
      </c>
      <c r="G680" s="196"/>
      <c r="H680" s="166" t="s">
        <v>276</v>
      </c>
      <c r="I680" s="167">
        <v>2010</v>
      </c>
      <c r="J680" s="168">
        <v>300000</v>
      </c>
      <c r="K680" s="165"/>
      <c r="L680" s="165"/>
      <c r="M680" s="165"/>
      <c r="N680" s="2"/>
    </row>
    <row r="681" spans="1:14" ht="12.75" customHeight="1" x14ac:dyDescent="0.2">
      <c r="A681" s="166" t="s">
        <v>3629</v>
      </c>
      <c r="B681" s="166" t="s">
        <v>3410</v>
      </c>
      <c r="C681" s="166" t="s">
        <v>34</v>
      </c>
      <c r="D681" s="166" t="s">
        <v>28</v>
      </c>
      <c r="E681" s="154" t="s">
        <v>2537</v>
      </c>
      <c r="F681" s="195" t="s">
        <v>3630</v>
      </c>
      <c r="G681" s="196"/>
      <c r="H681" s="166" t="s">
        <v>37</v>
      </c>
      <c r="I681" s="167">
        <v>2010</v>
      </c>
      <c r="J681" s="168">
        <v>950000</v>
      </c>
      <c r="K681" s="165"/>
      <c r="L681" s="165"/>
      <c r="M681" s="165"/>
      <c r="N681" s="2"/>
    </row>
    <row r="682" spans="1:14" ht="16.5" customHeight="1" x14ac:dyDescent="0.2">
      <c r="A682" s="166" t="s">
        <v>3631</v>
      </c>
      <c r="B682" s="166" t="s">
        <v>3632</v>
      </c>
      <c r="C682" s="166" t="s">
        <v>70</v>
      </c>
      <c r="D682" s="166" t="s">
        <v>28</v>
      </c>
      <c r="E682" s="154" t="s">
        <v>2537</v>
      </c>
      <c r="F682" s="195" t="s">
        <v>3000</v>
      </c>
      <c r="G682" s="196"/>
      <c r="H682" s="166" t="s">
        <v>276</v>
      </c>
      <c r="I682" s="167">
        <v>2010</v>
      </c>
      <c r="J682" s="168">
        <v>249356</v>
      </c>
      <c r="K682" s="165" t="s">
        <v>72</v>
      </c>
      <c r="L682" s="165"/>
      <c r="M682" s="165"/>
      <c r="N682" s="2"/>
    </row>
    <row r="683" spans="1:14" ht="16.5" customHeight="1" x14ac:dyDescent="0.2">
      <c r="A683" s="166" t="s">
        <v>3633</v>
      </c>
      <c r="B683" s="166" t="s">
        <v>3634</v>
      </c>
      <c r="C683" s="166" t="s">
        <v>2545</v>
      </c>
      <c r="D683" s="166" t="s">
        <v>28</v>
      </c>
      <c r="E683" s="154" t="s">
        <v>2537</v>
      </c>
      <c r="F683" s="195" t="s">
        <v>3000</v>
      </c>
      <c r="G683" s="196"/>
      <c r="H683" s="166" t="s">
        <v>276</v>
      </c>
      <c r="I683" s="167">
        <v>2010</v>
      </c>
      <c r="J683" s="168">
        <v>249667</v>
      </c>
      <c r="K683" s="165"/>
      <c r="L683" s="165"/>
      <c r="M683" s="165"/>
      <c r="N683" s="2"/>
    </row>
    <row r="684" spans="1:14" ht="16.5" customHeight="1" x14ac:dyDescent="0.2">
      <c r="A684" s="166" t="s">
        <v>3635</v>
      </c>
      <c r="B684" s="166" t="s">
        <v>3536</v>
      </c>
      <c r="C684" s="166" t="s">
        <v>2545</v>
      </c>
      <c r="D684" s="166" t="s">
        <v>28</v>
      </c>
      <c r="E684" s="154" t="s">
        <v>2537</v>
      </c>
      <c r="F684" s="195" t="s">
        <v>3110</v>
      </c>
      <c r="G684" s="196"/>
      <c r="H684" s="166" t="s">
        <v>276</v>
      </c>
      <c r="I684" s="167">
        <v>2010</v>
      </c>
      <c r="J684" s="168">
        <v>151500</v>
      </c>
      <c r="K684" s="165"/>
      <c r="L684" s="165"/>
      <c r="M684" s="165"/>
      <c r="N684" s="2"/>
    </row>
    <row r="685" spans="1:14" ht="12.75" customHeight="1" x14ac:dyDescent="0.2">
      <c r="A685" s="166" t="s">
        <v>3636</v>
      </c>
      <c r="B685" s="166" t="s">
        <v>2682</v>
      </c>
      <c r="C685" s="166" t="s">
        <v>2545</v>
      </c>
      <c r="D685" s="166" t="s">
        <v>28</v>
      </c>
      <c r="E685" s="154" t="s">
        <v>14</v>
      </c>
      <c r="F685" s="195" t="s">
        <v>2627</v>
      </c>
      <c r="G685" s="196"/>
      <c r="H685" s="166" t="s">
        <v>117</v>
      </c>
      <c r="I685" s="167">
        <v>2010</v>
      </c>
      <c r="J685" s="169">
        <v>1532163</v>
      </c>
      <c r="K685" s="165"/>
      <c r="L685" s="165"/>
      <c r="M685" s="165"/>
      <c r="N685" s="2"/>
    </row>
    <row r="686" spans="1:14" ht="12.75" customHeight="1" x14ac:dyDescent="0.2">
      <c r="A686" s="166" t="s">
        <v>3637</v>
      </c>
      <c r="B686" s="166" t="s">
        <v>3638</v>
      </c>
      <c r="C686" s="166" t="s">
        <v>2545</v>
      </c>
      <c r="D686" s="166" t="s">
        <v>28</v>
      </c>
      <c r="E686" s="154" t="s">
        <v>14</v>
      </c>
      <c r="F686" s="195" t="s">
        <v>2627</v>
      </c>
      <c r="G686" s="196"/>
      <c r="H686" s="166" t="s">
        <v>117</v>
      </c>
      <c r="I686" s="167">
        <v>2010</v>
      </c>
      <c r="J686" s="169">
        <v>1500000</v>
      </c>
      <c r="K686" s="165"/>
      <c r="L686" s="165"/>
      <c r="M686" s="165"/>
      <c r="N686" s="2"/>
    </row>
    <row r="687" spans="1:14" ht="16.5" customHeight="1" x14ac:dyDescent="0.2">
      <c r="A687" s="166" t="s">
        <v>3639</v>
      </c>
      <c r="B687" s="166" t="s">
        <v>3640</v>
      </c>
      <c r="C687" s="166" t="s">
        <v>2545</v>
      </c>
      <c r="D687" s="166" t="s">
        <v>28</v>
      </c>
      <c r="E687" s="154" t="s">
        <v>2537</v>
      </c>
      <c r="F687" s="195" t="s">
        <v>2111</v>
      </c>
      <c r="G687" s="196"/>
      <c r="H687" s="166" t="s">
        <v>117</v>
      </c>
      <c r="I687" s="167">
        <v>2010</v>
      </c>
      <c r="J687" s="168">
        <v>93414</v>
      </c>
      <c r="K687" s="165"/>
      <c r="L687" s="165"/>
      <c r="M687" s="165"/>
      <c r="N687" s="2"/>
    </row>
    <row r="688" spans="1:14" ht="16.5" customHeight="1" x14ac:dyDescent="0.2">
      <c r="A688" s="166" t="s">
        <v>3641</v>
      </c>
      <c r="B688" s="166" t="s">
        <v>3642</v>
      </c>
      <c r="C688" s="166"/>
      <c r="D688" s="166" t="s">
        <v>28</v>
      </c>
      <c r="E688" s="154"/>
      <c r="F688" s="195" t="s">
        <v>3643</v>
      </c>
      <c r="G688" s="196"/>
      <c r="H688" s="166" t="s">
        <v>117</v>
      </c>
      <c r="I688" s="167">
        <v>2010</v>
      </c>
      <c r="J688" s="169">
        <v>1423228</v>
      </c>
      <c r="K688" s="165"/>
      <c r="L688" s="165"/>
      <c r="M688" s="165"/>
      <c r="N688" s="2"/>
    </row>
    <row r="689" spans="1:14" ht="16.5" customHeight="1" x14ac:dyDescent="0.2">
      <c r="A689" s="166" t="s">
        <v>3644</v>
      </c>
      <c r="B689" s="166" t="s">
        <v>2542</v>
      </c>
      <c r="C689" s="166"/>
      <c r="D689" s="166" t="s">
        <v>28</v>
      </c>
      <c r="E689" s="154" t="s">
        <v>2537</v>
      </c>
      <c r="F689" s="195" t="s">
        <v>3645</v>
      </c>
      <c r="G689" s="196"/>
      <c r="H689" s="166" t="s">
        <v>117</v>
      </c>
      <c r="I689" s="167">
        <v>2010</v>
      </c>
      <c r="J689" s="168">
        <v>922590</v>
      </c>
      <c r="K689" s="165"/>
      <c r="L689" s="165"/>
      <c r="M689" s="165"/>
      <c r="N689" s="2"/>
    </row>
    <row r="690" spans="1:14" ht="16.5" customHeight="1" x14ac:dyDescent="0.2">
      <c r="A690" s="166" t="s">
        <v>3644</v>
      </c>
      <c r="B690" s="166" t="s">
        <v>2542</v>
      </c>
      <c r="C690" s="166" t="s">
        <v>70</v>
      </c>
      <c r="D690" s="166" t="s">
        <v>28</v>
      </c>
      <c r="E690" s="154" t="s">
        <v>2537</v>
      </c>
      <c r="F690" s="195" t="s">
        <v>2380</v>
      </c>
      <c r="G690" s="196"/>
      <c r="H690" s="166" t="s">
        <v>117</v>
      </c>
      <c r="I690" s="167">
        <v>2010</v>
      </c>
      <c r="J690" s="168">
        <v>77217</v>
      </c>
      <c r="K690" s="165" t="s">
        <v>72</v>
      </c>
      <c r="L690" s="165"/>
      <c r="M690" s="165"/>
      <c r="N690" s="2"/>
    </row>
    <row r="691" spans="1:14" ht="12.75" customHeight="1" x14ac:dyDescent="0.2">
      <c r="A691" s="166" t="s">
        <v>3646</v>
      </c>
      <c r="B691" s="166" t="s">
        <v>3647</v>
      </c>
      <c r="C691" s="166"/>
      <c r="D691" s="166" t="s">
        <v>28</v>
      </c>
      <c r="E691" s="154"/>
      <c r="F691" s="195" t="s">
        <v>116</v>
      </c>
      <c r="G691" s="196"/>
      <c r="H691" s="166" t="s">
        <v>117</v>
      </c>
      <c r="I691" s="167">
        <v>2010</v>
      </c>
      <c r="J691" s="168">
        <v>504842</v>
      </c>
      <c r="K691" s="165"/>
      <c r="L691" s="165"/>
      <c r="M691" s="165"/>
      <c r="N691" s="2"/>
    </row>
    <row r="692" spans="1:14" ht="12.75" customHeight="1" x14ac:dyDescent="0.2">
      <c r="A692" s="166" t="s">
        <v>3648</v>
      </c>
      <c r="B692" s="166" t="s">
        <v>3649</v>
      </c>
      <c r="C692" s="166"/>
      <c r="D692" s="166" t="s">
        <v>28</v>
      </c>
      <c r="E692" s="154"/>
      <c r="F692" s="195" t="s">
        <v>2565</v>
      </c>
      <c r="G692" s="196"/>
      <c r="H692" s="166" t="s">
        <v>78</v>
      </c>
      <c r="I692" s="167">
        <v>2010</v>
      </c>
      <c r="J692" s="168">
        <v>150000</v>
      </c>
      <c r="K692" s="165"/>
      <c r="L692" s="165"/>
      <c r="M692" s="165"/>
      <c r="N692" s="2"/>
    </row>
    <row r="693" spans="1:14" ht="12.75" customHeight="1" x14ac:dyDescent="0.2">
      <c r="A693" s="166" t="s">
        <v>3650</v>
      </c>
      <c r="B693" s="166" t="s">
        <v>3542</v>
      </c>
      <c r="C693" s="166"/>
      <c r="D693" s="166" t="s">
        <v>28</v>
      </c>
      <c r="E693" s="154"/>
      <c r="F693" s="195" t="s">
        <v>116</v>
      </c>
      <c r="G693" s="196"/>
      <c r="H693" s="166" t="s">
        <v>117</v>
      </c>
      <c r="I693" s="167">
        <v>2010</v>
      </c>
      <c r="J693" s="169">
        <v>1992016</v>
      </c>
      <c r="K693" s="165"/>
      <c r="L693" s="165"/>
      <c r="M693" s="165"/>
      <c r="N693" s="2"/>
    </row>
    <row r="694" spans="1:14" ht="12.75" customHeight="1" x14ac:dyDescent="0.2">
      <c r="A694" s="166" t="s">
        <v>3651</v>
      </c>
      <c r="B694" s="166" t="s">
        <v>3652</v>
      </c>
      <c r="C694" s="166"/>
      <c r="D694" s="166" t="s">
        <v>28</v>
      </c>
      <c r="E694" s="154"/>
      <c r="F694" s="195" t="s">
        <v>3653</v>
      </c>
      <c r="G694" s="196"/>
      <c r="H694" s="166" t="s">
        <v>117</v>
      </c>
      <c r="I694" s="167">
        <v>2010</v>
      </c>
      <c r="J694" s="168">
        <v>50000</v>
      </c>
      <c r="K694" s="165"/>
      <c r="L694" s="165"/>
      <c r="M694" s="165"/>
      <c r="N694" s="2"/>
    </row>
    <row r="695" spans="1:14" ht="12.75" customHeight="1" x14ac:dyDescent="0.2">
      <c r="A695" s="166" t="s">
        <v>3654</v>
      </c>
      <c r="B695" s="166" t="s">
        <v>2849</v>
      </c>
      <c r="C695" s="166" t="s">
        <v>2545</v>
      </c>
      <c r="D695" s="166" t="s">
        <v>28</v>
      </c>
      <c r="E695" s="154"/>
      <c r="F695" s="195" t="s">
        <v>463</v>
      </c>
      <c r="G695" s="196"/>
      <c r="H695" s="166" t="s">
        <v>78</v>
      </c>
      <c r="I695" s="167">
        <v>2010</v>
      </c>
      <c r="J695" s="168">
        <v>982633</v>
      </c>
      <c r="K695" s="165"/>
      <c r="L695" s="165"/>
      <c r="M695" s="165"/>
      <c r="N695" s="2"/>
    </row>
    <row r="696" spans="1:14" ht="12.75" customHeight="1" x14ac:dyDescent="0.2">
      <c r="A696" s="166" t="s">
        <v>3655</v>
      </c>
      <c r="B696" s="166" t="s">
        <v>3656</v>
      </c>
      <c r="C696" s="166"/>
      <c r="D696" s="166" t="s">
        <v>28</v>
      </c>
      <c r="E696" s="154" t="s">
        <v>2537</v>
      </c>
      <c r="F696" s="195" t="s">
        <v>2574</v>
      </c>
      <c r="G696" s="196"/>
      <c r="H696" s="166" t="s">
        <v>37</v>
      </c>
      <c r="I696" s="167">
        <v>2010</v>
      </c>
      <c r="J696" s="168">
        <v>999999</v>
      </c>
      <c r="K696" s="165"/>
      <c r="L696" s="165"/>
      <c r="M696" s="165"/>
      <c r="N696" s="2"/>
    </row>
    <row r="697" spans="1:14" ht="16.5" customHeight="1" x14ac:dyDescent="0.2">
      <c r="A697" s="166" t="s">
        <v>3657</v>
      </c>
      <c r="B697" s="166" t="s">
        <v>3658</v>
      </c>
      <c r="C697" s="166" t="s">
        <v>70</v>
      </c>
      <c r="D697" s="166" t="s">
        <v>28</v>
      </c>
      <c r="E697" s="154" t="s">
        <v>2537</v>
      </c>
      <c r="F697" s="195" t="s">
        <v>3363</v>
      </c>
      <c r="G697" s="196"/>
      <c r="H697" s="166" t="s">
        <v>16</v>
      </c>
      <c r="I697" s="167">
        <v>2010</v>
      </c>
      <c r="J697" s="168">
        <v>214118</v>
      </c>
      <c r="K697" s="165" t="s">
        <v>72</v>
      </c>
      <c r="L697" s="165"/>
      <c r="M697" s="165"/>
      <c r="N697" s="2"/>
    </row>
    <row r="698" spans="1:14" ht="12.75" customHeight="1" x14ac:dyDescent="0.2">
      <c r="A698" s="166" t="s">
        <v>3659</v>
      </c>
      <c r="B698" s="166" t="s">
        <v>3652</v>
      </c>
      <c r="C698" s="166"/>
      <c r="D698" s="166" t="s">
        <v>28</v>
      </c>
      <c r="E698" s="154"/>
      <c r="F698" s="195" t="s">
        <v>3653</v>
      </c>
      <c r="G698" s="196"/>
      <c r="H698" s="166" t="s">
        <v>117</v>
      </c>
      <c r="I698" s="167">
        <v>2010</v>
      </c>
      <c r="J698" s="168">
        <v>50000</v>
      </c>
      <c r="K698" s="165"/>
      <c r="L698" s="165"/>
      <c r="M698" s="165"/>
      <c r="N698" s="2"/>
    </row>
    <row r="699" spans="1:14" ht="12.75" customHeight="1" x14ac:dyDescent="0.2">
      <c r="A699" s="166" t="s">
        <v>3660</v>
      </c>
      <c r="B699" s="166" t="s">
        <v>2840</v>
      </c>
      <c r="C699" s="166" t="s">
        <v>2545</v>
      </c>
      <c r="D699" s="166" t="s">
        <v>3118</v>
      </c>
      <c r="E699" s="154" t="s">
        <v>35</v>
      </c>
      <c r="F699" s="195" t="s">
        <v>2774</v>
      </c>
      <c r="G699" s="196"/>
      <c r="H699" s="166" t="s">
        <v>37</v>
      </c>
      <c r="I699" s="167">
        <v>2010</v>
      </c>
      <c r="J699" s="168">
        <v>25000</v>
      </c>
      <c r="K699" s="165"/>
      <c r="L699" s="165"/>
      <c r="M699" s="165"/>
      <c r="N699" s="2"/>
    </row>
    <row r="700" spans="1:14" ht="12.75" customHeight="1" x14ac:dyDescent="0.2">
      <c r="A700" s="166" t="s">
        <v>3660</v>
      </c>
      <c r="B700" s="166" t="s">
        <v>2840</v>
      </c>
      <c r="C700" s="166" t="s">
        <v>2545</v>
      </c>
      <c r="D700" s="166" t="s">
        <v>3118</v>
      </c>
      <c r="E700" s="154"/>
      <c r="F700" s="195" t="s">
        <v>3661</v>
      </c>
      <c r="G700" s="196"/>
      <c r="H700" s="166" t="s">
        <v>37</v>
      </c>
      <c r="I700" s="167">
        <v>2010</v>
      </c>
      <c r="J700" s="169">
        <v>2875000</v>
      </c>
      <c r="K700" s="165"/>
      <c r="L700" s="165"/>
      <c r="M700" s="165"/>
      <c r="N700" s="2"/>
    </row>
    <row r="701" spans="1:14" ht="12.75" customHeight="1" x14ac:dyDescent="0.2">
      <c r="A701" s="166" t="s">
        <v>3660</v>
      </c>
      <c r="B701" s="166" t="s">
        <v>2840</v>
      </c>
      <c r="C701" s="166" t="s">
        <v>2545</v>
      </c>
      <c r="D701" s="166" t="s">
        <v>3118</v>
      </c>
      <c r="E701" s="154"/>
      <c r="F701" s="195" t="s">
        <v>3437</v>
      </c>
      <c r="G701" s="196"/>
      <c r="H701" s="166" t="s">
        <v>37</v>
      </c>
      <c r="I701" s="167">
        <v>2010</v>
      </c>
      <c r="J701" s="168">
        <v>100000</v>
      </c>
      <c r="K701" s="165"/>
      <c r="L701" s="165"/>
      <c r="M701" s="165"/>
      <c r="N701" s="2"/>
    </row>
    <row r="702" spans="1:14" ht="12.75" customHeight="1" x14ac:dyDescent="0.2">
      <c r="A702" s="166" t="s">
        <v>3662</v>
      </c>
      <c r="B702" s="166" t="s">
        <v>3380</v>
      </c>
      <c r="C702" s="166"/>
      <c r="D702" s="166" t="s">
        <v>28</v>
      </c>
      <c r="E702" s="154"/>
      <c r="F702" s="195" t="s">
        <v>3663</v>
      </c>
      <c r="G702" s="196"/>
      <c r="H702" s="166" t="s">
        <v>37</v>
      </c>
      <c r="I702" s="167">
        <v>2010</v>
      </c>
      <c r="J702" s="168">
        <v>850000</v>
      </c>
      <c r="K702" s="165"/>
      <c r="L702" s="165"/>
      <c r="M702" s="165"/>
      <c r="N702" s="2"/>
    </row>
    <row r="703" spans="1:14" ht="12.75" customHeight="1" x14ac:dyDescent="0.2">
      <c r="A703" s="166" t="s">
        <v>3664</v>
      </c>
      <c r="B703" s="166" t="s">
        <v>2699</v>
      </c>
      <c r="C703" s="166"/>
      <c r="D703" s="166" t="s">
        <v>28</v>
      </c>
      <c r="E703" s="154" t="s">
        <v>35</v>
      </c>
      <c r="F703" s="195" t="s">
        <v>1075</v>
      </c>
      <c r="G703" s="196"/>
      <c r="H703" s="166" t="s">
        <v>16</v>
      </c>
      <c r="I703" s="167">
        <v>2010</v>
      </c>
      <c r="J703" s="169">
        <v>2461304</v>
      </c>
      <c r="K703" s="165"/>
      <c r="L703" s="165"/>
      <c r="M703" s="165"/>
      <c r="N703" s="2"/>
    </row>
    <row r="704" spans="1:14" ht="12.75" customHeight="1" x14ac:dyDescent="0.2">
      <c r="A704" s="166" t="s">
        <v>3665</v>
      </c>
      <c r="B704" s="166" t="s">
        <v>3410</v>
      </c>
      <c r="C704" s="166" t="s">
        <v>34</v>
      </c>
      <c r="D704" s="166" t="s">
        <v>3666</v>
      </c>
      <c r="E704" s="154" t="s">
        <v>2537</v>
      </c>
      <c r="F704" s="195" t="s">
        <v>3630</v>
      </c>
      <c r="G704" s="196"/>
      <c r="H704" s="166" t="s">
        <v>37</v>
      </c>
      <c r="I704" s="167">
        <v>2010</v>
      </c>
      <c r="J704" s="168">
        <v>250000</v>
      </c>
      <c r="K704" s="165"/>
      <c r="L704" s="165"/>
      <c r="M704" s="165"/>
      <c r="N704" s="2"/>
    </row>
    <row r="705" spans="1:14" ht="16.5" customHeight="1" x14ac:dyDescent="0.2">
      <c r="A705" s="166" t="s">
        <v>3667</v>
      </c>
      <c r="B705" s="166" t="s">
        <v>3115</v>
      </c>
      <c r="C705" s="166" t="s">
        <v>2545</v>
      </c>
      <c r="D705" s="166" t="s">
        <v>3666</v>
      </c>
      <c r="E705" s="154"/>
      <c r="F705" s="195" t="s">
        <v>2660</v>
      </c>
      <c r="G705" s="196"/>
      <c r="H705" s="166" t="s">
        <v>37</v>
      </c>
      <c r="I705" s="167">
        <v>2010</v>
      </c>
      <c r="J705" s="169">
        <v>1180000</v>
      </c>
      <c r="K705" s="165"/>
      <c r="L705" s="165"/>
      <c r="M705" s="165"/>
      <c r="N705" s="2"/>
    </row>
    <row r="706" spans="1:14" ht="12.75" customHeight="1" x14ac:dyDescent="0.2">
      <c r="A706" s="166" t="s">
        <v>3668</v>
      </c>
      <c r="B706" s="166" t="s">
        <v>3669</v>
      </c>
      <c r="C706" s="166" t="s">
        <v>34</v>
      </c>
      <c r="D706" s="166" t="s">
        <v>3666</v>
      </c>
      <c r="E706" s="154" t="s">
        <v>166</v>
      </c>
      <c r="F706" s="195" t="s">
        <v>3341</v>
      </c>
      <c r="G706" s="196"/>
      <c r="H706" s="166" t="s">
        <v>276</v>
      </c>
      <c r="I706" s="167">
        <v>2010</v>
      </c>
      <c r="J706" s="168">
        <v>80000</v>
      </c>
      <c r="K706" s="165"/>
      <c r="L706" s="165"/>
      <c r="M706" s="165"/>
      <c r="N706" s="2"/>
    </row>
    <row r="707" spans="1:14" ht="12.75" customHeight="1" x14ac:dyDescent="0.2">
      <c r="A707" s="166" t="s">
        <v>3670</v>
      </c>
      <c r="B707" s="166" t="s">
        <v>2658</v>
      </c>
      <c r="C707" s="166" t="s">
        <v>2545</v>
      </c>
      <c r="D707" s="166" t="s">
        <v>3666</v>
      </c>
      <c r="E707" s="154"/>
      <c r="F707" s="195" t="s">
        <v>2697</v>
      </c>
      <c r="G707" s="196"/>
      <c r="H707" s="166" t="s">
        <v>37</v>
      </c>
      <c r="I707" s="167">
        <v>2010</v>
      </c>
      <c r="J707" s="168">
        <v>705371</v>
      </c>
      <c r="K707" s="165"/>
      <c r="L707" s="165"/>
      <c r="M707" s="165"/>
      <c r="N707" s="2"/>
    </row>
    <row r="708" spans="1:14" ht="16.5" customHeight="1" x14ac:dyDescent="0.2">
      <c r="A708" s="166" t="s">
        <v>3671</v>
      </c>
      <c r="B708" s="166" t="s">
        <v>2746</v>
      </c>
      <c r="C708" s="166" t="s">
        <v>34</v>
      </c>
      <c r="D708" s="166" t="s">
        <v>3666</v>
      </c>
      <c r="E708" s="154" t="s">
        <v>2537</v>
      </c>
      <c r="F708" s="195" t="s">
        <v>2836</v>
      </c>
      <c r="G708" s="196"/>
      <c r="H708" s="166" t="s">
        <v>16</v>
      </c>
      <c r="I708" s="167">
        <v>2010</v>
      </c>
      <c r="J708" s="168">
        <v>815597</v>
      </c>
      <c r="K708" s="165"/>
      <c r="L708" s="165"/>
      <c r="M708" s="165"/>
      <c r="N708" s="2"/>
    </row>
    <row r="709" spans="1:14" ht="16.5" customHeight="1" x14ac:dyDescent="0.2">
      <c r="A709" s="166" t="s">
        <v>3672</v>
      </c>
      <c r="B709" s="166" t="s">
        <v>3673</v>
      </c>
      <c r="C709" s="166"/>
      <c r="D709" s="166" t="s">
        <v>3666</v>
      </c>
      <c r="E709" s="154"/>
      <c r="F709" s="195" t="s">
        <v>3181</v>
      </c>
      <c r="G709" s="196"/>
      <c r="H709" s="166" t="s">
        <v>78</v>
      </c>
      <c r="I709" s="167">
        <v>2010</v>
      </c>
      <c r="J709" s="168">
        <v>109966</v>
      </c>
      <c r="K709" s="165"/>
      <c r="L709" s="165"/>
      <c r="M709" s="165"/>
      <c r="N709" s="2"/>
    </row>
    <row r="710" spans="1:14" ht="16.5" customHeight="1" x14ac:dyDescent="0.2">
      <c r="A710" s="166" t="s">
        <v>3674</v>
      </c>
      <c r="B710" s="166" t="s">
        <v>3675</v>
      </c>
      <c r="C710" s="166"/>
      <c r="D710" s="166" t="s">
        <v>3666</v>
      </c>
      <c r="E710" s="154"/>
      <c r="F710" s="195" t="s">
        <v>3676</v>
      </c>
      <c r="G710" s="196"/>
      <c r="H710" s="166" t="s">
        <v>276</v>
      </c>
      <c r="I710" s="167">
        <v>2010</v>
      </c>
      <c r="J710" s="169">
        <v>3000000</v>
      </c>
      <c r="K710" s="165"/>
      <c r="L710" s="165"/>
      <c r="M710" s="165"/>
      <c r="N710" s="2"/>
    </row>
    <row r="711" spans="1:14" ht="12.75" customHeight="1" x14ac:dyDescent="0.2">
      <c r="A711" s="166" t="s">
        <v>3677</v>
      </c>
      <c r="B711" s="166" t="s">
        <v>3678</v>
      </c>
      <c r="C711" s="166"/>
      <c r="D711" s="166" t="s">
        <v>3666</v>
      </c>
      <c r="E711" s="154" t="s">
        <v>166</v>
      </c>
      <c r="F711" s="195" t="s">
        <v>3341</v>
      </c>
      <c r="G711" s="196"/>
      <c r="H711" s="166" t="s">
        <v>276</v>
      </c>
      <c r="I711" s="167">
        <v>2010</v>
      </c>
      <c r="J711" s="168">
        <v>541950</v>
      </c>
      <c r="K711" s="165"/>
      <c r="L711" s="165"/>
      <c r="M711" s="165"/>
      <c r="N711" s="2"/>
    </row>
    <row r="712" spans="1:14" ht="16.5" customHeight="1" x14ac:dyDescent="0.2">
      <c r="A712" s="166" t="s">
        <v>3679</v>
      </c>
      <c r="B712" s="166" t="s">
        <v>3680</v>
      </c>
      <c r="C712" s="166" t="s">
        <v>34</v>
      </c>
      <c r="D712" s="166" t="s">
        <v>3666</v>
      </c>
      <c r="E712" s="154"/>
      <c r="F712" s="195" t="s">
        <v>2600</v>
      </c>
      <c r="G712" s="196"/>
      <c r="H712" s="166" t="s">
        <v>16</v>
      </c>
      <c r="I712" s="167">
        <v>2010</v>
      </c>
      <c r="J712" s="168">
        <v>203000</v>
      </c>
      <c r="K712" s="165"/>
      <c r="L712" s="165"/>
      <c r="M712" s="165"/>
      <c r="N712" s="2"/>
    </row>
    <row r="713" spans="1:14" ht="12.75" customHeight="1" x14ac:dyDescent="0.2">
      <c r="A713" s="166" t="s">
        <v>3681</v>
      </c>
      <c r="B713" s="166" t="s">
        <v>3074</v>
      </c>
      <c r="C713" s="166" t="s">
        <v>34</v>
      </c>
      <c r="D713" s="166" t="s">
        <v>3666</v>
      </c>
      <c r="E713" s="154"/>
      <c r="F713" s="195" t="s">
        <v>3682</v>
      </c>
      <c r="G713" s="196"/>
      <c r="H713" s="166" t="s">
        <v>37</v>
      </c>
      <c r="I713" s="167">
        <v>2010</v>
      </c>
      <c r="J713" s="169">
        <v>1109990</v>
      </c>
      <c r="K713" s="165"/>
      <c r="L713" s="165"/>
      <c r="M713" s="165"/>
      <c r="N713" s="2"/>
    </row>
    <row r="714" spans="1:14" ht="16.5" customHeight="1" x14ac:dyDescent="0.2">
      <c r="A714" s="166" t="s">
        <v>3683</v>
      </c>
      <c r="B714" s="166" t="s">
        <v>2542</v>
      </c>
      <c r="C714" s="166" t="s">
        <v>70</v>
      </c>
      <c r="D714" s="166" t="s">
        <v>3666</v>
      </c>
      <c r="E714" s="154" t="s">
        <v>2537</v>
      </c>
      <c r="F714" s="195" t="s">
        <v>2373</v>
      </c>
      <c r="G714" s="196"/>
      <c r="H714" s="166" t="s">
        <v>117</v>
      </c>
      <c r="I714" s="167">
        <v>2010</v>
      </c>
      <c r="J714" s="168">
        <v>999995</v>
      </c>
      <c r="K714" s="165" t="s">
        <v>72</v>
      </c>
      <c r="L714" s="165"/>
      <c r="M714" s="165"/>
      <c r="N714" s="2"/>
    </row>
    <row r="715" spans="1:14" ht="12.75" customHeight="1" x14ac:dyDescent="0.2">
      <c r="A715" s="166" t="s">
        <v>3684</v>
      </c>
      <c r="B715" s="166" t="s">
        <v>2695</v>
      </c>
      <c r="C715" s="166"/>
      <c r="D715" s="166" t="s">
        <v>3666</v>
      </c>
      <c r="E715" s="154"/>
      <c r="F715" s="195" t="s">
        <v>2730</v>
      </c>
      <c r="G715" s="196"/>
      <c r="H715" s="166" t="s">
        <v>37</v>
      </c>
      <c r="I715" s="167">
        <v>2010</v>
      </c>
      <c r="J715" s="168">
        <v>905974</v>
      </c>
      <c r="K715" s="165"/>
      <c r="L715" s="165"/>
      <c r="M715" s="165"/>
      <c r="N715" s="2"/>
    </row>
    <row r="716" spans="1:14" ht="12.75" customHeight="1" x14ac:dyDescent="0.2">
      <c r="A716" s="166" t="s">
        <v>3685</v>
      </c>
      <c r="B716" s="166" t="s">
        <v>3410</v>
      </c>
      <c r="C716" s="166" t="s">
        <v>34</v>
      </c>
      <c r="D716" s="166" t="s">
        <v>3666</v>
      </c>
      <c r="E716" s="154" t="s">
        <v>2537</v>
      </c>
      <c r="F716" s="195" t="s">
        <v>1272</v>
      </c>
      <c r="G716" s="196"/>
      <c r="H716" s="166" t="s">
        <v>276</v>
      </c>
      <c r="I716" s="167">
        <v>2010</v>
      </c>
      <c r="J716" s="168">
        <v>10811</v>
      </c>
      <c r="K716" s="165"/>
      <c r="L716" s="165"/>
      <c r="M716" s="165"/>
      <c r="N716" s="2"/>
    </row>
    <row r="717" spans="1:14" ht="12.75" customHeight="1" x14ac:dyDescent="0.2">
      <c r="A717" s="166" t="s">
        <v>3686</v>
      </c>
      <c r="B717" s="166" t="s">
        <v>3687</v>
      </c>
      <c r="C717" s="166"/>
      <c r="D717" s="166" t="s">
        <v>3666</v>
      </c>
      <c r="E717" s="154" t="s">
        <v>2537</v>
      </c>
      <c r="F717" s="195" t="s">
        <v>2919</v>
      </c>
      <c r="G717" s="196"/>
      <c r="H717" s="166" t="s">
        <v>78</v>
      </c>
      <c r="I717" s="167">
        <v>2010</v>
      </c>
      <c r="J717" s="168">
        <v>199998</v>
      </c>
      <c r="K717" s="165"/>
      <c r="L717" s="165"/>
      <c r="M717" s="165"/>
      <c r="N717" s="2"/>
    </row>
    <row r="718" spans="1:14" ht="12.75" customHeight="1" x14ac:dyDescent="0.2">
      <c r="A718" s="166" t="s">
        <v>3688</v>
      </c>
      <c r="B718" s="166" t="s">
        <v>2778</v>
      </c>
      <c r="C718" s="166" t="s">
        <v>34</v>
      </c>
      <c r="D718" s="166" t="s">
        <v>3666</v>
      </c>
      <c r="E718" s="154"/>
      <c r="F718" s="195" t="s">
        <v>3689</v>
      </c>
      <c r="G718" s="196"/>
      <c r="H718" s="166" t="s">
        <v>78</v>
      </c>
      <c r="I718" s="167">
        <v>2010</v>
      </c>
      <c r="J718" s="169">
        <v>1298884</v>
      </c>
      <c r="K718" s="165"/>
      <c r="L718" s="165"/>
      <c r="M718" s="165"/>
      <c r="N718" s="2"/>
    </row>
    <row r="719" spans="1:14" ht="16.5" customHeight="1" x14ac:dyDescent="0.2">
      <c r="A719" s="166" t="s">
        <v>3690</v>
      </c>
      <c r="B719" s="166" t="s">
        <v>3691</v>
      </c>
      <c r="C719" s="166" t="s">
        <v>34</v>
      </c>
      <c r="D719" s="166" t="s">
        <v>3692</v>
      </c>
      <c r="E719" s="154" t="s">
        <v>2537</v>
      </c>
      <c r="F719" s="195" t="s">
        <v>2977</v>
      </c>
      <c r="G719" s="196"/>
      <c r="H719" s="166" t="s">
        <v>16</v>
      </c>
      <c r="I719" s="167">
        <v>2010</v>
      </c>
      <c r="J719" s="168">
        <v>990034</v>
      </c>
      <c r="K719" s="165"/>
      <c r="L719" s="165"/>
      <c r="M719" s="165"/>
      <c r="N719" s="2"/>
    </row>
    <row r="720" spans="1:14" ht="16.5" customHeight="1" x14ac:dyDescent="0.2">
      <c r="A720" s="166" t="s">
        <v>3690</v>
      </c>
      <c r="B720" s="166" t="s">
        <v>3691</v>
      </c>
      <c r="C720" s="166" t="s">
        <v>34</v>
      </c>
      <c r="D720" s="166" t="s">
        <v>3692</v>
      </c>
      <c r="E720" s="154" t="s">
        <v>2537</v>
      </c>
      <c r="F720" s="195" t="s">
        <v>2836</v>
      </c>
      <c r="G720" s="196"/>
      <c r="H720" s="166" t="s">
        <v>16</v>
      </c>
      <c r="I720" s="167">
        <v>2010</v>
      </c>
      <c r="J720" s="168">
        <v>324574</v>
      </c>
      <c r="K720" s="165"/>
      <c r="L720" s="165"/>
      <c r="M720" s="165"/>
      <c r="N720" s="2"/>
    </row>
    <row r="721" spans="1:14" ht="16.5" customHeight="1" x14ac:dyDescent="0.2">
      <c r="A721" s="166" t="s">
        <v>3693</v>
      </c>
      <c r="B721" s="166" t="s">
        <v>3694</v>
      </c>
      <c r="C721" s="166" t="s">
        <v>34</v>
      </c>
      <c r="D721" s="166" t="s">
        <v>3692</v>
      </c>
      <c r="E721" s="154"/>
      <c r="F721" s="195" t="s">
        <v>2907</v>
      </c>
      <c r="G721" s="196"/>
      <c r="H721" s="166" t="s">
        <v>276</v>
      </c>
      <c r="I721" s="167">
        <v>2010</v>
      </c>
      <c r="J721" s="169">
        <v>1517003</v>
      </c>
      <c r="K721" s="165"/>
      <c r="L721" s="165"/>
      <c r="M721" s="165"/>
      <c r="N721" s="2"/>
    </row>
    <row r="722" spans="1:14" ht="12.75" customHeight="1" x14ac:dyDescent="0.2">
      <c r="A722" s="166" t="s">
        <v>3693</v>
      </c>
      <c r="B722" s="166" t="s">
        <v>3090</v>
      </c>
      <c r="C722" s="166" t="s">
        <v>34</v>
      </c>
      <c r="D722" s="166" t="s">
        <v>3692</v>
      </c>
      <c r="E722" s="154" t="s">
        <v>2537</v>
      </c>
      <c r="F722" s="195" t="s">
        <v>2919</v>
      </c>
      <c r="G722" s="196"/>
      <c r="H722" s="166" t="s">
        <v>78</v>
      </c>
      <c r="I722" s="167">
        <v>2010</v>
      </c>
      <c r="J722" s="168">
        <v>296000</v>
      </c>
      <c r="K722" s="165"/>
      <c r="L722" s="165"/>
      <c r="M722" s="165"/>
      <c r="N722" s="2"/>
    </row>
    <row r="723" spans="1:14" ht="12.75" customHeight="1" x14ac:dyDescent="0.2">
      <c r="A723" s="166" t="s">
        <v>3693</v>
      </c>
      <c r="B723" s="166" t="s">
        <v>3090</v>
      </c>
      <c r="C723" s="166" t="s">
        <v>34</v>
      </c>
      <c r="D723" s="166" t="s">
        <v>3692</v>
      </c>
      <c r="E723" s="154" t="s">
        <v>2537</v>
      </c>
      <c r="F723" s="195" t="s">
        <v>3695</v>
      </c>
      <c r="G723" s="196"/>
      <c r="H723" s="166" t="s">
        <v>16</v>
      </c>
      <c r="I723" s="167">
        <v>2010</v>
      </c>
      <c r="J723" s="168">
        <v>910800</v>
      </c>
      <c r="K723" s="165"/>
      <c r="L723" s="165"/>
      <c r="M723" s="165"/>
      <c r="N723" s="2"/>
    </row>
    <row r="724" spans="1:14" ht="12.75" customHeight="1" x14ac:dyDescent="0.2">
      <c r="A724" s="166" t="s">
        <v>3693</v>
      </c>
      <c r="B724" s="166" t="s">
        <v>3090</v>
      </c>
      <c r="C724" s="166" t="s">
        <v>34</v>
      </c>
      <c r="D724" s="166" t="s">
        <v>3692</v>
      </c>
      <c r="E724" s="154"/>
      <c r="F724" s="195" t="s">
        <v>3696</v>
      </c>
      <c r="G724" s="196"/>
      <c r="H724" s="166" t="s">
        <v>16</v>
      </c>
      <c r="I724" s="167">
        <v>2010</v>
      </c>
      <c r="J724" s="168">
        <v>259616</v>
      </c>
      <c r="K724" s="165"/>
      <c r="L724" s="170">
        <f>J724+J1168+J1385+J1409+J1438</f>
        <v>5168715</v>
      </c>
      <c r="M724" s="170">
        <f>J1385+J1409+J1438</f>
        <v>354756</v>
      </c>
      <c r="N724" s="2"/>
    </row>
    <row r="725" spans="1:14" ht="12.75" customHeight="1" x14ac:dyDescent="0.2">
      <c r="A725" s="166" t="s">
        <v>3693</v>
      </c>
      <c r="B725" s="166" t="s">
        <v>3090</v>
      </c>
      <c r="C725" s="166" t="s">
        <v>34</v>
      </c>
      <c r="D725" s="166" t="s">
        <v>3692</v>
      </c>
      <c r="E725" s="154" t="s">
        <v>35</v>
      </c>
      <c r="F725" s="195" t="s">
        <v>3697</v>
      </c>
      <c r="G725" s="196"/>
      <c r="H725" s="166" t="s">
        <v>16</v>
      </c>
      <c r="I725" s="167">
        <v>2010</v>
      </c>
      <c r="J725" s="168">
        <v>710978</v>
      </c>
      <c r="K725" s="165"/>
      <c r="L725" s="170">
        <f>J725+J976+J1386+J1439</f>
        <v>12085598</v>
      </c>
      <c r="M725" s="170">
        <f>J1386+J1439</f>
        <v>160112</v>
      </c>
      <c r="N725" s="2"/>
    </row>
    <row r="726" spans="1:14" ht="16.5" customHeight="1" x14ac:dyDescent="0.2">
      <c r="A726" s="166" t="s">
        <v>3698</v>
      </c>
      <c r="B726" s="166" t="s">
        <v>3167</v>
      </c>
      <c r="C726" s="166" t="s">
        <v>34</v>
      </c>
      <c r="D726" s="166" t="s">
        <v>3692</v>
      </c>
      <c r="E726" s="154"/>
      <c r="F726" s="195" t="s">
        <v>2662</v>
      </c>
      <c r="G726" s="196"/>
      <c r="H726" s="166" t="s">
        <v>37</v>
      </c>
      <c r="I726" s="167">
        <v>2010</v>
      </c>
      <c r="J726" s="168">
        <v>65000</v>
      </c>
      <c r="K726" s="165"/>
      <c r="L726" s="165"/>
      <c r="M726" s="165"/>
      <c r="N726" s="2"/>
    </row>
    <row r="727" spans="1:14" ht="12.75" customHeight="1" x14ac:dyDescent="0.2">
      <c r="A727" s="166" t="s">
        <v>3699</v>
      </c>
      <c r="B727" s="166" t="s">
        <v>3700</v>
      </c>
      <c r="C727" s="166" t="s">
        <v>70</v>
      </c>
      <c r="D727" s="166" t="s">
        <v>3692</v>
      </c>
      <c r="E727" s="154" t="s">
        <v>2537</v>
      </c>
      <c r="F727" s="195" t="s">
        <v>3363</v>
      </c>
      <c r="G727" s="196"/>
      <c r="H727" s="166" t="s">
        <v>16</v>
      </c>
      <c r="I727" s="167">
        <v>2010</v>
      </c>
      <c r="J727" s="168">
        <v>188043</v>
      </c>
      <c r="K727" s="165" t="s">
        <v>72</v>
      </c>
      <c r="L727" s="165"/>
      <c r="M727" s="165"/>
      <c r="N727" s="2"/>
    </row>
    <row r="728" spans="1:14" ht="16.5" customHeight="1" x14ac:dyDescent="0.2">
      <c r="A728" s="166" t="s">
        <v>3701</v>
      </c>
      <c r="B728" s="166" t="s">
        <v>3691</v>
      </c>
      <c r="C728" s="166" t="s">
        <v>34</v>
      </c>
      <c r="D728" s="166" t="s">
        <v>3692</v>
      </c>
      <c r="E728" s="154"/>
      <c r="F728" s="195" t="s">
        <v>116</v>
      </c>
      <c r="G728" s="196"/>
      <c r="H728" s="166" t="s">
        <v>117</v>
      </c>
      <c r="I728" s="167">
        <v>2010</v>
      </c>
      <c r="J728" s="168">
        <v>352000</v>
      </c>
      <c r="K728" s="165"/>
      <c r="L728" s="165"/>
      <c r="M728" s="165"/>
      <c r="N728" s="2"/>
    </row>
    <row r="729" spans="1:14" ht="16.5" customHeight="1" x14ac:dyDescent="0.2">
      <c r="A729" s="166" t="s">
        <v>3701</v>
      </c>
      <c r="B729" s="166" t="s">
        <v>3691</v>
      </c>
      <c r="C729" s="166" t="s">
        <v>34</v>
      </c>
      <c r="D729" s="166" t="s">
        <v>3692</v>
      </c>
      <c r="E729" s="154"/>
      <c r="F729" s="195" t="s">
        <v>2600</v>
      </c>
      <c r="G729" s="196"/>
      <c r="H729" s="166" t="s">
        <v>16</v>
      </c>
      <c r="I729" s="167">
        <v>2010</v>
      </c>
      <c r="J729" s="168">
        <v>282622</v>
      </c>
      <c r="K729" s="165"/>
      <c r="L729" s="165"/>
      <c r="M729" s="165"/>
      <c r="N729" s="2"/>
    </row>
    <row r="730" spans="1:14" ht="16.5" customHeight="1" x14ac:dyDescent="0.2">
      <c r="A730" s="166" t="s">
        <v>3701</v>
      </c>
      <c r="B730" s="166" t="s">
        <v>3691</v>
      </c>
      <c r="C730" s="166" t="s">
        <v>34</v>
      </c>
      <c r="D730" s="166" t="s">
        <v>3692</v>
      </c>
      <c r="E730" s="154"/>
      <c r="F730" s="195" t="s">
        <v>2603</v>
      </c>
      <c r="G730" s="196"/>
      <c r="H730" s="166" t="s">
        <v>276</v>
      </c>
      <c r="I730" s="167">
        <v>2010</v>
      </c>
      <c r="J730" s="168">
        <v>450000</v>
      </c>
      <c r="K730" s="165"/>
      <c r="L730" s="165"/>
      <c r="M730" s="165"/>
      <c r="N730" s="2"/>
    </row>
    <row r="731" spans="1:14" ht="12.75" customHeight="1" x14ac:dyDescent="0.2">
      <c r="A731" s="166" t="s">
        <v>3702</v>
      </c>
      <c r="B731" s="166" t="s">
        <v>3703</v>
      </c>
      <c r="C731" s="166"/>
      <c r="D731" s="166" t="s">
        <v>951</v>
      </c>
      <c r="E731" s="154" t="s">
        <v>35</v>
      </c>
      <c r="F731" s="195" t="s">
        <v>3704</v>
      </c>
      <c r="G731" s="196"/>
      <c r="H731" s="166" t="s">
        <v>37</v>
      </c>
      <c r="I731" s="167">
        <v>2010</v>
      </c>
      <c r="J731" s="168">
        <v>500000</v>
      </c>
      <c r="K731" s="165"/>
      <c r="L731" s="170">
        <f>J731+J733+J735+J1689+J1690+J1692+J1699</f>
        <v>10040292</v>
      </c>
      <c r="M731" s="170">
        <f>J735</f>
        <v>390000</v>
      </c>
      <c r="N731" s="2"/>
    </row>
    <row r="732" spans="1:14" ht="12.75" customHeight="1" x14ac:dyDescent="0.2">
      <c r="A732" s="166" t="s">
        <v>3702</v>
      </c>
      <c r="B732" s="166" t="s">
        <v>3703</v>
      </c>
      <c r="C732" s="166"/>
      <c r="D732" s="166" t="s">
        <v>951</v>
      </c>
      <c r="E732" s="154" t="s">
        <v>35</v>
      </c>
      <c r="F732" s="195" t="s">
        <v>2340</v>
      </c>
      <c r="G732" s="196"/>
      <c r="H732" s="166" t="s">
        <v>37</v>
      </c>
      <c r="I732" s="167">
        <v>2010</v>
      </c>
      <c r="J732" s="168">
        <v>500000</v>
      </c>
      <c r="K732" s="165"/>
      <c r="L732" s="165"/>
      <c r="M732" s="165"/>
      <c r="N732" s="2"/>
    </row>
    <row r="733" spans="1:14" ht="12.75" customHeight="1" x14ac:dyDescent="0.2">
      <c r="A733" s="166" t="s">
        <v>3705</v>
      </c>
      <c r="B733" s="166" t="s">
        <v>3706</v>
      </c>
      <c r="C733" s="166"/>
      <c r="D733" s="166" t="s">
        <v>951</v>
      </c>
      <c r="E733" s="154" t="s">
        <v>35</v>
      </c>
      <c r="F733" s="195" t="s">
        <v>3704</v>
      </c>
      <c r="G733" s="196"/>
      <c r="H733" s="166" t="s">
        <v>37</v>
      </c>
      <c r="I733" s="167">
        <v>2010</v>
      </c>
      <c r="J733" s="168">
        <v>70000</v>
      </c>
      <c r="K733" s="165"/>
      <c r="L733" s="165"/>
      <c r="M733" s="165"/>
      <c r="N733" s="2"/>
    </row>
    <row r="734" spans="1:14" ht="12.75" customHeight="1" x14ac:dyDescent="0.2">
      <c r="A734" s="166" t="s">
        <v>3707</v>
      </c>
      <c r="B734" s="166" t="s">
        <v>3708</v>
      </c>
      <c r="C734" s="166"/>
      <c r="D734" s="166" t="s">
        <v>951</v>
      </c>
      <c r="E734" s="154"/>
      <c r="F734" s="195" t="s">
        <v>3709</v>
      </c>
      <c r="G734" s="196"/>
      <c r="H734" s="166" t="s">
        <v>16</v>
      </c>
      <c r="I734" s="167">
        <v>2010</v>
      </c>
      <c r="J734" s="169">
        <v>1861220</v>
      </c>
      <c r="K734" s="165"/>
      <c r="L734" s="170">
        <f>J734+J1381+J1434</f>
        <v>2001679</v>
      </c>
      <c r="M734" s="170">
        <f>J1381+J1434</f>
        <v>140459</v>
      </c>
      <c r="N734" s="2"/>
    </row>
    <row r="735" spans="1:14" ht="16.5" customHeight="1" x14ac:dyDescent="0.2">
      <c r="A735" s="166" t="s">
        <v>3710</v>
      </c>
      <c r="B735" s="166" t="s">
        <v>2542</v>
      </c>
      <c r="C735" s="166" t="s">
        <v>70</v>
      </c>
      <c r="D735" s="166" t="s">
        <v>951</v>
      </c>
      <c r="E735" s="154" t="s">
        <v>35</v>
      </c>
      <c r="F735" s="195" t="s">
        <v>3704</v>
      </c>
      <c r="G735" s="196"/>
      <c r="H735" s="166" t="s">
        <v>37</v>
      </c>
      <c r="I735" s="167">
        <v>2010</v>
      </c>
      <c r="J735" s="168">
        <v>390000</v>
      </c>
      <c r="K735" s="165" t="s">
        <v>72</v>
      </c>
      <c r="L735" s="165"/>
      <c r="M735" s="165"/>
      <c r="N735" s="2"/>
    </row>
    <row r="736" spans="1:14" ht="16.5" customHeight="1" x14ac:dyDescent="0.2">
      <c r="A736" s="166" t="s">
        <v>3710</v>
      </c>
      <c r="B736" s="166" t="s">
        <v>2542</v>
      </c>
      <c r="C736" s="166"/>
      <c r="D736" s="166" t="s">
        <v>951</v>
      </c>
      <c r="E736" s="154"/>
      <c r="F736" s="195" t="s">
        <v>2902</v>
      </c>
      <c r="G736" s="196"/>
      <c r="H736" s="166" t="s">
        <v>37</v>
      </c>
      <c r="I736" s="167">
        <v>2010</v>
      </c>
      <c r="J736" s="168">
        <v>450000</v>
      </c>
      <c r="K736" s="165"/>
      <c r="L736" s="165"/>
      <c r="M736" s="165"/>
      <c r="N736" s="2"/>
    </row>
    <row r="737" spans="1:14" ht="12.75" customHeight="1" x14ac:dyDescent="0.2">
      <c r="A737" s="166" t="s">
        <v>3711</v>
      </c>
      <c r="B737" s="166" t="s">
        <v>3712</v>
      </c>
      <c r="C737" s="166"/>
      <c r="D737" s="166" t="s">
        <v>951</v>
      </c>
      <c r="E737" s="154"/>
      <c r="F737" s="195" t="s">
        <v>3713</v>
      </c>
      <c r="G737" s="196"/>
      <c r="H737" s="166" t="s">
        <v>276</v>
      </c>
      <c r="I737" s="167">
        <v>2010</v>
      </c>
      <c r="J737" s="168">
        <v>207894</v>
      </c>
      <c r="K737" s="165"/>
      <c r="L737" s="165"/>
      <c r="M737" s="165"/>
      <c r="N737" s="2"/>
    </row>
    <row r="738" spans="1:14" ht="16.5" customHeight="1" x14ac:dyDescent="0.2">
      <c r="A738" s="166" t="s">
        <v>3714</v>
      </c>
      <c r="B738" s="166" t="s">
        <v>2566</v>
      </c>
      <c r="C738" s="166" t="s">
        <v>70</v>
      </c>
      <c r="D738" s="166" t="s">
        <v>3715</v>
      </c>
      <c r="E738" s="154"/>
      <c r="F738" s="195" t="s">
        <v>2675</v>
      </c>
      <c r="G738" s="196"/>
      <c r="H738" s="166" t="s">
        <v>78</v>
      </c>
      <c r="I738" s="167">
        <v>2010</v>
      </c>
      <c r="J738" s="168">
        <v>206671</v>
      </c>
      <c r="K738" s="165" t="s">
        <v>72</v>
      </c>
      <c r="L738" s="165"/>
      <c r="M738" s="165"/>
      <c r="N738" s="2"/>
    </row>
    <row r="739" spans="1:14" ht="16.5" customHeight="1" x14ac:dyDescent="0.2">
      <c r="A739" s="166" t="s">
        <v>3714</v>
      </c>
      <c r="B739" s="166" t="s">
        <v>2566</v>
      </c>
      <c r="C739" s="166" t="s">
        <v>70</v>
      </c>
      <c r="D739" s="166" t="s">
        <v>3715</v>
      </c>
      <c r="E739" s="154" t="s">
        <v>2537</v>
      </c>
      <c r="F739" s="195" t="s">
        <v>3192</v>
      </c>
      <c r="G739" s="196"/>
      <c r="H739" s="166" t="s">
        <v>259</v>
      </c>
      <c r="I739" s="167">
        <v>2010</v>
      </c>
      <c r="J739" s="168">
        <v>17581</v>
      </c>
      <c r="K739" s="165" t="s">
        <v>72</v>
      </c>
      <c r="L739" s="165"/>
      <c r="M739" s="165"/>
      <c r="N739" s="2"/>
    </row>
    <row r="740" spans="1:14" ht="16.5" customHeight="1" x14ac:dyDescent="0.2">
      <c r="A740" s="166" t="s">
        <v>3714</v>
      </c>
      <c r="B740" s="166" t="s">
        <v>2566</v>
      </c>
      <c r="C740" s="166" t="s">
        <v>70</v>
      </c>
      <c r="D740" s="166" t="s">
        <v>3715</v>
      </c>
      <c r="E740" s="154" t="s">
        <v>2537</v>
      </c>
      <c r="F740" s="195" t="s">
        <v>3716</v>
      </c>
      <c r="G740" s="196"/>
      <c r="H740" s="166" t="s">
        <v>259</v>
      </c>
      <c r="I740" s="167">
        <v>2010</v>
      </c>
      <c r="J740" s="168">
        <v>401240</v>
      </c>
      <c r="K740" s="165" t="s">
        <v>72</v>
      </c>
      <c r="L740" s="165"/>
      <c r="M740" s="165"/>
      <c r="N740" s="2"/>
    </row>
    <row r="741" spans="1:14" ht="16.5" customHeight="1" x14ac:dyDescent="0.2">
      <c r="A741" s="166" t="s">
        <v>3714</v>
      </c>
      <c r="B741" s="166" t="s">
        <v>2566</v>
      </c>
      <c r="C741" s="166" t="s">
        <v>70</v>
      </c>
      <c r="D741" s="166" t="s">
        <v>3715</v>
      </c>
      <c r="E741" s="154" t="s">
        <v>166</v>
      </c>
      <c r="F741" s="195" t="s">
        <v>3264</v>
      </c>
      <c r="G741" s="196"/>
      <c r="H741" s="166" t="s">
        <v>78</v>
      </c>
      <c r="I741" s="167">
        <v>2010</v>
      </c>
      <c r="J741" s="168">
        <v>68211</v>
      </c>
      <c r="K741" s="165" t="s">
        <v>72</v>
      </c>
      <c r="L741" s="165"/>
      <c r="M741" s="165"/>
      <c r="N741" s="2"/>
    </row>
    <row r="742" spans="1:14" ht="16.5" customHeight="1" x14ac:dyDescent="0.2">
      <c r="A742" s="166" t="s">
        <v>3714</v>
      </c>
      <c r="B742" s="166" t="s">
        <v>2566</v>
      </c>
      <c r="C742" s="166" t="s">
        <v>70</v>
      </c>
      <c r="D742" s="166" t="s">
        <v>3715</v>
      </c>
      <c r="E742" s="154"/>
      <c r="F742" s="195" t="s">
        <v>3717</v>
      </c>
      <c r="G742" s="196"/>
      <c r="H742" s="166" t="s">
        <v>78</v>
      </c>
      <c r="I742" s="167">
        <v>2010</v>
      </c>
      <c r="J742" s="168">
        <v>650000</v>
      </c>
      <c r="K742" s="165" t="s">
        <v>72</v>
      </c>
      <c r="L742" s="165"/>
      <c r="M742" s="165"/>
      <c r="N742" s="2"/>
    </row>
    <row r="743" spans="1:14" ht="16.5" customHeight="1" x14ac:dyDescent="0.2">
      <c r="A743" s="166" t="s">
        <v>3714</v>
      </c>
      <c r="B743" s="166" t="s">
        <v>2566</v>
      </c>
      <c r="C743" s="166" t="s">
        <v>70</v>
      </c>
      <c r="D743" s="166" t="s">
        <v>3715</v>
      </c>
      <c r="E743" s="154"/>
      <c r="F743" s="195" t="s">
        <v>2828</v>
      </c>
      <c r="G743" s="196"/>
      <c r="H743" s="166" t="s">
        <v>78</v>
      </c>
      <c r="I743" s="167">
        <v>2010</v>
      </c>
      <c r="J743" s="168">
        <v>48420</v>
      </c>
      <c r="K743" s="165" t="s">
        <v>72</v>
      </c>
      <c r="L743" s="165"/>
      <c r="M743" s="165"/>
      <c r="N743" s="2"/>
    </row>
    <row r="744" spans="1:14" ht="16.5" customHeight="1" x14ac:dyDescent="0.2">
      <c r="A744" s="166" t="s">
        <v>3714</v>
      </c>
      <c r="B744" s="166" t="s">
        <v>2566</v>
      </c>
      <c r="C744" s="166" t="s">
        <v>70</v>
      </c>
      <c r="D744" s="166" t="s">
        <v>3715</v>
      </c>
      <c r="E744" s="154" t="s">
        <v>2537</v>
      </c>
      <c r="F744" s="195" t="s">
        <v>3718</v>
      </c>
      <c r="G744" s="196"/>
      <c r="H744" s="166" t="s">
        <v>541</v>
      </c>
      <c r="I744" s="167">
        <v>2010</v>
      </c>
      <c r="J744" s="168">
        <v>648187</v>
      </c>
      <c r="K744" s="165" t="s">
        <v>72</v>
      </c>
      <c r="L744" s="165"/>
      <c r="M744" s="165"/>
      <c r="N744" s="2"/>
    </row>
    <row r="745" spans="1:14" ht="16.5" customHeight="1" x14ac:dyDescent="0.2">
      <c r="A745" s="166" t="s">
        <v>3714</v>
      </c>
      <c r="B745" s="166" t="s">
        <v>2566</v>
      </c>
      <c r="C745" s="166" t="s">
        <v>70</v>
      </c>
      <c r="D745" s="166" t="s">
        <v>3715</v>
      </c>
      <c r="E745" s="154" t="s">
        <v>2537</v>
      </c>
      <c r="F745" s="195" t="s">
        <v>3719</v>
      </c>
      <c r="G745" s="196"/>
      <c r="H745" s="166" t="s">
        <v>541</v>
      </c>
      <c r="I745" s="167">
        <v>2010</v>
      </c>
      <c r="J745" s="168">
        <v>964387</v>
      </c>
      <c r="K745" s="165" t="s">
        <v>72</v>
      </c>
      <c r="L745" s="165"/>
      <c r="M745" s="165"/>
      <c r="N745" s="2"/>
    </row>
    <row r="746" spans="1:14" ht="16.5" customHeight="1" x14ac:dyDescent="0.2">
      <c r="A746" s="166" t="s">
        <v>3714</v>
      </c>
      <c r="B746" s="166" t="s">
        <v>2566</v>
      </c>
      <c r="C746" s="166" t="s">
        <v>70</v>
      </c>
      <c r="D746" s="166" t="s">
        <v>3715</v>
      </c>
      <c r="E746" s="154" t="s">
        <v>14</v>
      </c>
      <c r="F746" s="195" t="s">
        <v>3720</v>
      </c>
      <c r="G746" s="196"/>
      <c r="H746" s="166" t="s">
        <v>78</v>
      </c>
      <c r="I746" s="167">
        <v>2010</v>
      </c>
      <c r="J746" s="168">
        <v>100000</v>
      </c>
      <c r="K746" s="165" t="s">
        <v>72</v>
      </c>
      <c r="L746" s="170">
        <f>J746+J764+J817+J948+J949+J1443+J1465+J1653+J1834+J1887</f>
        <v>14568881</v>
      </c>
      <c r="M746" s="170">
        <f>J746+J764+J817</f>
        <v>1341858</v>
      </c>
      <c r="N746" s="2"/>
    </row>
    <row r="747" spans="1:14" ht="16.5" customHeight="1" x14ac:dyDescent="0.2">
      <c r="A747" s="166" t="s">
        <v>3714</v>
      </c>
      <c r="B747" s="166" t="s">
        <v>2566</v>
      </c>
      <c r="C747" s="166" t="s">
        <v>70</v>
      </c>
      <c r="D747" s="166" t="s">
        <v>3715</v>
      </c>
      <c r="E747" s="154" t="s">
        <v>14</v>
      </c>
      <c r="F747" s="195" t="s">
        <v>3131</v>
      </c>
      <c r="G747" s="196"/>
      <c r="H747" s="166" t="s">
        <v>259</v>
      </c>
      <c r="I747" s="167">
        <v>2010</v>
      </c>
      <c r="J747" s="169">
        <v>1055903</v>
      </c>
      <c r="K747" s="165" t="s">
        <v>72</v>
      </c>
      <c r="L747" s="165"/>
      <c r="M747" s="165"/>
      <c r="N747" s="2"/>
    </row>
    <row r="748" spans="1:14" ht="16.5" customHeight="1" x14ac:dyDescent="0.2">
      <c r="A748" s="166" t="s">
        <v>3714</v>
      </c>
      <c r="B748" s="166" t="s">
        <v>2566</v>
      </c>
      <c r="C748" s="166" t="s">
        <v>70</v>
      </c>
      <c r="D748" s="166" t="s">
        <v>3715</v>
      </c>
      <c r="E748" s="154"/>
      <c r="F748" s="195" t="s">
        <v>2989</v>
      </c>
      <c r="G748" s="196"/>
      <c r="H748" s="166" t="s">
        <v>78</v>
      </c>
      <c r="I748" s="167">
        <v>2010</v>
      </c>
      <c r="J748" s="168">
        <v>105171</v>
      </c>
      <c r="K748" s="165" t="s">
        <v>72</v>
      </c>
      <c r="L748" s="165"/>
      <c r="M748" s="165"/>
      <c r="N748" s="2"/>
    </row>
    <row r="749" spans="1:14" ht="16.5" customHeight="1" x14ac:dyDescent="0.2">
      <c r="A749" s="166" t="s">
        <v>3714</v>
      </c>
      <c r="B749" s="166" t="s">
        <v>2566</v>
      </c>
      <c r="C749" s="166" t="s">
        <v>70</v>
      </c>
      <c r="D749" s="166" t="s">
        <v>3715</v>
      </c>
      <c r="E749" s="154"/>
      <c r="F749" s="195" t="s">
        <v>3181</v>
      </c>
      <c r="G749" s="196"/>
      <c r="H749" s="166" t="s">
        <v>78</v>
      </c>
      <c r="I749" s="167">
        <v>2010</v>
      </c>
      <c r="J749" s="168">
        <v>850000</v>
      </c>
      <c r="K749" s="165" t="s">
        <v>72</v>
      </c>
      <c r="L749" s="165"/>
      <c r="M749" s="165"/>
      <c r="N749" s="2"/>
    </row>
    <row r="750" spans="1:14" ht="16.5" customHeight="1" x14ac:dyDescent="0.2">
      <c r="A750" s="166" t="s">
        <v>3714</v>
      </c>
      <c r="B750" s="166" t="s">
        <v>2566</v>
      </c>
      <c r="C750" s="166" t="s">
        <v>70</v>
      </c>
      <c r="D750" s="166" t="s">
        <v>3715</v>
      </c>
      <c r="E750" s="154" t="s">
        <v>2537</v>
      </c>
      <c r="F750" s="195" t="s">
        <v>2549</v>
      </c>
      <c r="G750" s="196"/>
      <c r="H750" s="166" t="s">
        <v>78</v>
      </c>
      <c r="I750" s="167">
        <v>2010</v>
      </c>
      <c r="J750" s="168">
        <v>819370</v>
      </c>
      <c r="K750" s="165" t="s">
        <v>72</v>
      </c>
      <c r="L750" s="165"/>
      <c r="M750" s="165"/>
      <c r="N750" s="2"/>
    </row>
    <row r="751" spans="1:14" ht="16.5" customHeight="1" x14ac:dyDescent="0.2">
      <c r="A751" s="166" t="s">
        <v>3714</v>
      </c>
      <c r="B751" s="166" t="s">
        <v>2566</v>
      </c>
      <c r="C751" s="166" t="s">
        <v>70</v>
      </c>
      <c r="D751" s="166" t="s">
        <v>3715</v>
      </c>
      <c r="E751" s="154"/>
      <c r="F751" s="195" t="s">
        <v>2669</v>
      </c>
      <c r="G751" s="196"/>
      <c r="H751" s="166" t="s">
        <v>78</v>
      </c>
      <c r="I751" s="167">
        <v>2010</v>
      </c>
      <c r="J751" s="168">
        <v>123635</v>
      </c>
      <c r="K751" s="165" t="s">
        <v>72</v>
      </c>
      <c r="L751" s="165"/>
      <c r="M751" s="165"/>
      <c r="N751" s="2"/>
    </row>
    <row r="752" spans="1:14" ht="16.5" customHeight="1" x14ac:dyDescent="0.2">
      <c r="A752" s="166" t="s">
        <v>3714</v>
      </c>
      <c r="B752" s="166" t="s">
        <v>2566</v>
      </c>
      <c r="C752" s="166" t="s">
        <v>70</v>
      </c>
      <c r="D752" s="166" t="s">
        <v>3715</v>
      </c>
      <c r="E752" s="154"/>
      <c r="F752" s="195" t="s">
        <v>3721</v>
      </c>
      <c r="G752" s="196"/>
      <c r="H752" s="166" t="s">
        <v>78</v>
      </c>
      <c r="I752" s="167">
        <v>2010</v>
      </c>
      <c r="J752" s="168">
        <v>31961</v>
      </c>
      <c r="K752" s="165" t="s">
        <v>72</v>
      </c>
      <c r="L752" s="165"/>
      <c r="M752" s="165"/>
      <c r="N752" s="2"/>
    </row>
    <row r="753" spans="1:14" ht="16.5" customHeight="1" x14ac:dyDescent="0.2">
      <c r="A753" s="166" t="s">
        <v>3714</v>
      </c>
      <c r="B753" s="166" t="s">
        <v>2566</v>
      </c>
      <c r="C753" s="166" t="s">
        <v>70</v>
      </c>
      <c r="D753" s="166" t="s">
        <v>3715</v>
      </c>
      <c r="E753" s="154"/>
      <c r="F753" s="195" t="s">
        <v>2606</v>
      </c>
      <c r="G753" s="196"/>
      <c r="H753" s="166" t="s">
        <v>78</v>
      </c>
      <c r="I753" s="167">
        <v>2010</v>
      </c>
      <c r="J753" s="168">
        <v>761618</v>
      </c>
      <c r="K753" s="165" t="s">
        <v>72</v>
      </c>
      <c r="L753" s="165"/>
      <c r="M753" s="165"/>
      <c r="N753" s="2"/>
    </row>
    <row r="754" spans="1:14" ht="16.5" customHeight="1" x14ac:dyDescent="0.2">
      <c r="A754" s="166" t="s">
        <v>3722</v>
      </c>
      <c r="B754" s="166" t="s">
        <v>3723</v>
      </c>
      <c r="C754" s="166" t="s">
        <v>70</v>
      </c>
      <c r="D754" s="166" t="s">
        <v>3715</v>
      </c>
      <c r="E754" s="154"/>
      <c r="F754" s="195" t="s">
        <v>2675</v>
      </c>
      <c r="G754" s="196"/>
      <c r="H754" s="166" t="s">
        <v>78</v>
      </c>
      <c r="I754" s="167">
        <v>2010</v>
      </c>
      <c r="J754" s="168">
        <v>334184</v>
      </c>
      <c r="K754" s="165" t="s">
        <v>72</v>
      </c>
      <c r="L754" s="165"/>
      <c r="M754" s="165"/>
      <c r="N754" s="2"/>
    </row>
    <row r="755" spans="1:14" ht="16.5" customHeight="1" x14ac:dyDescent="0.2">
      <c r="A755" s="166" t="s">
        <v>3722</v>
      </c>
      <c r="B755" s="166" t="s">
        <v>3723</v>
      </c>
      <c r="C755" s="166" t="s">
        <v>70</v>
      </c>
      <c r="D755" s="166" t="s">
        <v>3715</v>
      </c>
      <c r="E755" s="154" t="s">
        <v>2537</v>
      </c>
      <c r="F755" s="195" t="s">
        <v>3192</v>
      </c>
      <c r="G755" s="196"/>
      <c r="H755" s="166" t="s">
        <v>259</v>
      </c>
      <c r="I755" s="167">
        <v>2010</v>
      </c>
      <c r="J755" s="168">
        <v>193952</v>
      </c>
      <c r="K755" s="165" t="s">
        <v>72</v>
      </c>
      <c r="L755" s="165"/>
      <c r="M755" s="165"/>
      <c r="N755" s="2"/>
    </row>
    <row r="756" spans="1:14" ht="12.75" customHeight="1" x14ac:dyDescent="0.2">
      <c r="A756" s="166" t="s">
        <v>3722</v>
      </c>
      <c r="B756" s="166" t="s">
        <v>3723</v>
      </c>
      <c r="C756" s="166" t="s">
        <v>70</v>
      </c>
      <c r="D756" s="166" t="s">
        <v>368</v>
      </c>
      <c r="E756" s="154" t="s">
        <v>35</v>
      </c>
      <c r="F756" s="195" t="s">
        <v>2594</v>
      </c>
      <c r="G756" s="196"/>
      <c r="H756" s="166" t="s">
        <v>78</v>
      </c>
      <c r="I756" s="167">
        <v>2010</v>
      </c>
      <c r="J756" s="168">
        <v>200000</v>
      </c>
      <c r="K756" s="165" t="s">
        <v>72</v>
      </c>
      <c r="L756" s="165"/>
      <c r="M756" s="165"/>
      <c r="N756" s="2"/>
    </row>
    <row r="757" spans="1:14" ht="16.5" customHeight="1" x14ac:dyDescent="0.2">
      <c r="A757" s="166" t="s">
        <v>3722</v>
      </c>
      <c r="B757" s="166" t="s">
        <v>3723</v>
      </c>
      <c r="C757" s="166" t="s">
        <v>70</v>
      </c>
      <c r="D757" s="166" t="s">
        <v>3715</v>
      </c>
      <c r="E757" s="154"/>
      <c r="F757" s="195" t="s">
        <v>3724</v>
      </c>
      <c r="G757" s="196"/>
      <c r="H757" s="166" t="s">
        <v>276</v>
      </c>
      <c r="I757" s="167">
        <v>2010</v>
      </c>
      <c r="J757" s="168">
        <v>133777</v>
      </c>
      <c r="K757" s="165" t="s">
        <v>72</v>
      </c>
      <c r="L757" s="170">
        <f>J757+J810+J1441+J1824+J1849+J1850+J1851+J1858+J1855+J1860+J1862+J1884</f>
        <v>8409989</v>
      </c>
      <c r="M757" s="170">
        <f>J757+J810</f>
        <v>2598927</v>
      </c>
      <c r="N757" s="2"/>
    </row>
    <row r="758" spans="1:14" ht="16.5" customHeight="1" x14ac:dyDescent="0.2">
      <c r="A758" s="166" t="s">
        <v>3722</v>
      </c>
      <c r="B758" s="166" t="s">
        <v>3723</v>
      </c>
      <c r="C758" s="166" t="s">
        <v>70</v>
      </c>
      <c r="D758" s="166" t="s">
        <v>3715</v>
      </c>
      <c r="E758" s="154"/>
      <c r="F758" s="195" t="s">
        <v>463</v>
      </c>
      <c r="G758" s="196"/>
      <c r="H758" s="166" t="s">
        <v>78</v>
      </c>
      <c r="I758" s="167">
        <v>2010</v>
      </c>
      <c r="J758" s="168">
        <v>202864</v>
      </c>
      <c r="K758" s="165" t="s">
        <v>72</v>
      </c>
      <c r="L758" s="165"/>
      <c r="M758" s="165"/>
      <c r="N758" s="2"/>
    </row>
    <row r="759" spans="1:14" ht="16.5" customHeight="1" x14ac:dyDescent="0.2">
      <c r="A759" s="166" t="s">
        <v>3722</v>
      </c>
      <c r="B759" s="166" t="s">
        <v>3723</v>
      </c>
      <c r="C759" s="166" t="s">
        <v>70</v>
      </c>
      <c r="D759" s="166" t="s">
        <v>3715</v>
      </c>
      <c r="E759" s="154" t="s">
        <v>35</v>
      </c>
      <c r="F759" s="195" t="s">
        <v>2703</v>
      </c>
      <c r="G759" s="196"/>
      <c r="H759" s="166" t="s">
        <v>78</v>
      </c>
      <c r="I759" s="167">
        <v>2010</v>
      </c>
      <c r="J759" s="168">
        <v>159987</v>
      </c>
      <c r="K759" s="165" t="s">
        <v>72</v>
      </c>
      <c r="L759" s="165"/>
      <c r="M759" s="165"/>
      <c r="N759" s="2"/>
    </row>
    <row r="760" spans="1:14" ht="16.5" customHeight="1" x14ac:dyDescent="0.2">
      <c r="A760" s="166" t="s">
        <v>3722</v>
      </c>
      <c r="B760" s="166" t="s">
        <v>3723</v>
      </c>
      <c r="C760" s="166" t="s">
        <v>70</v>
      </c>
      <c r="D760" s="166" t="s">
        <v>3715</v>
      </c>
      <c r="E760" s="154"/>
      <c r="F760" s="195" t="s">
        <v>2889</v>
      </c>
      <c r="G760" s="196"/>
      <c r="H760" s="166" t="s">
        <v>78</v>
      </c>
      <c r="I760" s="167">
        <v>2010</v>
      </c>
      <c r="J760" s="168">
        <v>225384</v>
      </c>
      <c r="K760" s="165" t="s">
        <v>72</v>
      </c>
      <c r="L760" s="165"/>
      <c r="M760" s="165"/>
      <c r="N760" s="2"/>
    </row>
    <row r="761" spans="1:14" ht="16.5" customHeight="1" x14ac:dyDescent="0.2">
      <c r="A761" s="166" t="s">
        <v>3722</v>
      </c>
      <c r="B761" s="166" t="s">
        <v>3723</v>
      </c>
      <c r="C761" s="166" t="s">
        <v>70</v>
      </c>
      <c r="D761" s="166" t="s">
        <v>3715</v>
      </c>
      <c r="E761" s="154" t="s">
        <v>166</v>
      </c>
      <c r="F761" s="195" t="s">
        <v>3264</v>
      </c>
      <c r="G761" s="196"/>
      <c r="H761" s="166" t="s">
        <v>78</v>
      </c>
      <c r="I761" s="167">
        <v>2010</v>
      </c>
      <c r="J761" s="168">
        <v>133312</v>
      </c>
      <c r="K761" s="165" t="s">
        <v>72</v>
      </c>
      <c r="L761" s="165"/>
      <c r="M761" s="165"/>
      <c r="N761" s="2"/>
    </row>
    <row r="762" spans="1:14" ht="16.5" customHeight="1" x14ac:dyDescent="0.2">
      <c r="A762" s="166" t="s">
        <v>3722</v>
      </c>
      <c r="B762" s="166" t="s">
        <v>3723</v>
      </c>
      <c r="C762" s="166" t="s">
        <v>70</v>
      </c>
      <c r="D762" s="166" t="s">
        <v>3715</v>
      </c>
      <c r="E762" s="154"/>
      <c r="F762" s="195" t="s">
        <v>2828</v>
      </c>
      <c r="G762" s="196"/>
      <c r="H762" s="166" t="s">
        <v>78</v>
      </c>
      <c r="I762" s="167">
        <v>2010</v>
      </c>
      <c r="J762" s="168">
        <v>149513</v>
      </c>
      <c r="K762" s="165" t="s">
        <v>72</v>
      </c>
      <c r="L762" s="165"/>
      <c r="M762" s="165"/>
      <c r="N762" s="2"/>
    </row>
    <row r="763" spans="1:14" ht="16.5" customHeight="1" x14ac:dyDescent="0.2">
      <c r="A763" s="166" t="s">
        <v>3722</v>
      </c>
      <c r="B763" s="166" t="s">
        <v>3723</v>
      </c>
      <c r="C763" s="166" t="s">
        <v>70</v>
      </c>
      <c r="D763" s="166" t="s">
        <v>3715</v>
      </c>
      <c r="E763" s="154" t="s">
        <v>2537</v>
      </c>
      <c r="F763" s="195" t="s">
        <v>3137</v>
      </c>
      <c r="G763" s="196"/>
      <c r="H763" s="166" t="s">
        <v>1773</v>
      </c>
      <c r="I763" s="167">
        <v>2010</v>
      </c>
      <c r="J763" s="168">
        <v>245406</v>
      </c>
      <c r="K763" s="165" t="s">
        <v>72</v>
      </c>
      <c r="L763" s="165"/>
      <c r="M763" s="165"/>
      <c r="N763" s="2"/>
    </row>
    <row r="764" spans="1:14" ht="16.5" customHeight="1" x14ac:dyDescent="0.2">
      <c r="A764" s="166" t="s">
        <v>3722</v>
      </c>
      <c r="B764" s="166" t="s">
        <v>3723</v>
      </c>
      <c r="C764" s="166" t="s">
        <v>70</v>
      </c>
      <c r="D764" s="166" t="s">
        <v>3715</v>
      </c>
      <c r="E764" s="154" t="s">
        <v>14</v>
      </c>
      <c r="F764" s="195" t="s">
        <v>3720</v>
      </c>
      <c r="G764" s="196"/>
      <c r="H764" s="166" t="s">
        <v>78</v>
      </c>
      <c r="I764" s="167">
        <v>2010</v>
      </c>
      <c r="J764" s="168">
        <v>300000</v>
      </c>
      <c r="K764" s="165" t="s">
        <v>72</v>
      </c>
      <c r="L764" s="165"/>
      <c r="M764" s="165"/>
      <c r="N764" s="2"/>
    </row>
    <row r="765" spans="1:14" ht="16.5" customHeight="1" x14ac:dyDescent="0.2">
      <c r="A765" s="166" t="s">
        <v>3722</v>
      </c>
      <c r="B765" s="166" t="s">
        <v>3723</v>
      </c>
      <c r="C765" s="166" t="s">
        <v>70</v>
      </c>
      <c r="D765" s="166" t="s">
        <v>3715</v>
      </c>
      <c r="E765" s="154"/>
      <c r="F765" s="195" t="s">
        <v>2917</v>
      </c>
      <c r="G765" s="196"/>
      <c r="H765" s="166" t="s">
        <v>78</v>
      </c>
      <c r="I765" s="167">
        <v>2010</v>
      </c>
      <c r="J765" s="168">
        <v>41833</v>
      </c>
      <c r="K765" s="165" t="s">
        <v>72</v>
      </c>
      <c r="L765" s="165"/>
      <c r="M765" s="165"/>
      <c r="N765" s="2"/>
    </row>
    <row r="766" spans="1:14" ht="16.5" customHeight="1" x14ac:dyDescent="0.2">
      <c r="A766" s="166" t="s">
        <v>3722</v>
      </c>
      <c r="B766" s="166" t="s">
        <v>3723</v>
      </c>
      <c r="C766" s="166" t="s">
        <v>70</v>
      </c>
      <c r="D766" s="166" t="s">
        <v>3715</v>
      </c>
      <c r="E766" s="154"/>
      <c r="F766" s="195" t="s">
        <v>3725</v>
      </c>
      <c r="G766" s="196"/>
      <c r="H766" s="166" t="s">
        <v>78</v>
      </c>
      <c r="I766" s="167">
        <v>2010</v>
      </c>
      <c r="J766" s="168">
        <v>100000</v>
      </c>
      <c r="K766" s="165" t="s">
        <v>72</v>
      </c>
      <c r="L766" s="165"/>
      <c r="M766" s="165"/>
      <c r="N766" s="2"/>
    </row>
    <row r="767" spans="1:14" ht="16.5" customHeight="1" x14ac:dyDescent="0.2">
      <c r="A767" s="166" t="s">
        <v>3722</v>
      </c>
      <c r="B767" s="166" t="s">
        <v>3723</v>
      </c>
      <c r="C767" s="166" t="s">
        <v>70</v>
      </c>
      <c r="D767" s="166" t="s">
        <v>3715</v>
      </c>
      <c r="E767" s="154"/>
      <c r="F767" s="195" t="s">
        <v>2989</v>
      </c>
      <c r="G767" s="196"/>
      <c r="H767" s="166" t="s">
        <v>78</v>
      </c>
      <c r="I767" s="167">
        <v>2010</v>
      </c>
      <c r="J767" s="168">
        <v>66503</v>
      </c>
      <c r="K767" s="165" t="s">
        <v>72</v>
      </c>
      <c r="L767" s="165"/>
      <c r="M767" s="165"/>
      <c r="N767" s="2"/>
    </row>
    <row r="768" spans="1:14" ht="16.5" customHeight="1" x14ac:dyDescent="0.2">
      <c r="A768" s="166" t="s">
        <v>3722</v>
      </c>
      <c r="B768" s="166" t="s">
        <v>3723</v>
      </c>
      <c r="C768" s="166" t="s">
        <v>70</v>
      </c>
      <c r="D768" s="166" t="s">
        <v>3715</v>
      </c>
      <c r="E768" s="154"/>
      <c r="F768" s="195" t="s">
        <v>3134</v>
      </c>
      <c r="G768" s="196"/>
      <c r="H768" s="166" t="s">
        <v>78</v>
      </c>
      <c r="I768" s="167">
        <v>2010</v>
      </c>
      <c r="J768" s="168">
        <v>160000</v>
      </c>
      <c r="K768" s="165" t="s">
        <v>72</v>
      </c>
      <c r="L768" s="165"/>
      <c r="M768" s="165"/>
      <c r="N768" s="2"/>
    </row>
    <row r="769" spans="1:14" ht="16.5" customHeight="1" x14ac:dyDescent="0.2">
      <c r="A769" s="166" t="s">
        <v>3722</v>
      </c>
      <c r="B769" s="166" t="s">
        <v>3723</v>
      </c>
      <c r="C769" s="166" t="s">
        <v>70</v>
      </c>
      <c r="D769" s="166" t="s">
        <v>3715</v>
      </c>
      <c r="E769" s="154"/>
      <c r="F769" s="195" t="s">
        <v>3150</v>
      </c>
      <c r="G769" s="196"/>
      <c r="H769" s="166" t="s">
        <v>78</v>
      </c>
      <c r="I769" s="167">
        <v>2010</v>
      </c>
      <c r="J769" s="168">
        <v>30000</v>
      </c>
      <c r="K769" s="165" t="s">
        <v>72</v>
      </c>
      <c r="L769" s="165"/>
      <c r="M769" s="165"/>
      <c r="N769" s="2"/>
    </row>
    <row r="770" spans="1:14" ht="16.5" customHeight="1" x14ac:dyDescent="0.2">
      <c r="A770" s="166" t="s">
        <v>3722</v>
      </c>
      <c r="B770" s="166" t="s">
        <v>3723</v>
      </c>
      <c r="C770" s="166" t="s">
        <v>70</v>
      </c>
      <c r="D770" s="166" t="s">
        <v>3715</v>
      </c>
      <c r="E770" s="154"/>
      <c r="F770" s="195" t="s">
        <v>3689</v>
      </c>
      <c r="G770" s="196"/>
      <c r="H770" s="166" t="s">
        <v>78</v>
      </c>
      <c r="I770" s="167">
        <v>2010</v>
      </c>
      <c r="J770" s="168">
        <v>241000</v>
      </c>
      <c r="K770" s="165" t="s">
        <v>72</v>
      </c>
      <c r="L770" s="165"/>
      <c r="M770" s="165"/>
      <c r="N770" s="2"/>
    </row>
    <row r="771" spans="1:14" ht="16.5" customHeight="1" x14ac:dyDescent="0.2">
      <c r="A771" s="166" t="s">
        <v>3722</v>
      </c>
      <c r="B771" s="166" t="s">
        <v>3723</v>
      </c>
      <c r="C771" s="166" t="s">
        <v>70</v>
      </c>
      <c r="D771" s="166" t="s">
        <v>3715</v>
      </c>
      <c r="E771" s="154"/>
      <c r="F771" s="195" t="s">
        <v>3181</v>
      </c>
      <c r="G771" s="196"/>
      <c r="H771" s="166" t="s">
        <v>78</v>
      </c>
      <c r="I771" s="167">
        <v>2010</v>
      </c>
      <c r="J771" s="168">
        <v>150000</v>
      </c>
      <c r="K771" s="165" t="s">
        <v>72</v>
      </c>
      <c r="L771" s="165"/>
      <c r="M771" s="165"/>
      <c r="N771" s="2"/>
    </row>
    <row r="772" spans="1:14" ht="16.5" customHeight="1" x14ac:dyDescent="0.2">
      <c r="A772" s="166" t="s">
        <v>3722</v>
      </c>
      <c r="B772" s="166" t="s">
        <v>3723</v>
      </c>
      <c r="C772" s="166" t="s">
        <v>70</v>
      </c>
      <c r="D772" s="166" t="s">
        <v>3715</v>
      </c>
      <c r="E772" s="154" t="s">
        <v>2537</v>
      </c>
      <c r="F772" s="195" t="s">
        <v>2708</v>
      </c>
      <c r="G772" s="196"/>
      <c r="H772" s="166" t="s">
        <v>78</v>
      </c>
      <c r="I772" s="167">
        <v>2010</v>
      </c>
      <c r="J772" s="169">
        <v>5000000</v>
      </c>
      <c r="K772" s="165" t="s">
        <v>72</v>
      </c>
      <c r="L772" s="165"/>
      <c r="M772" s="165"/>
      <c r="N772" s="2"/>
    </row>
    <row r="773" spans="1:14" ht="16.5" customHeight="1" x14ac:dyDescent="0.2">
      <c r="A773" s="166" t="s">
        <v>3722</v>
      </c>
      <c r="B773" s="166" t="s">
        <v>3723</v>
      </c>
      <c r="C773" s="166" t="s">
        <v>70</v>
      </c>
      <c r="D773" s="166" t="s">
        <v>3715</v>
      </c>
      <c r="E773" s="154" t="s">
        <v>2537</v>
      </c>
      <c r="F773" s="195" t="s">
        <v>2549</v>
      </c>
      <c r="G773" s="196"/>
      <c r="H773" s="166" t="s">
        <v>78</v>
      </c>
      <c r="I773" s="167">
        <v>2010</v>
      </c>
      <c r="J773" s="169">
        <v>2058283</v>
      </c>
      <c r="K773" s="165" t="s">
        <v>72</v>
      </c>
      <c r="L773" s="165"/>
      <c r="M773" s="165"/>
      <c r="N773" s="2"/>
    </row>
    <row r="774" spans="1:14" ht="16.5" customHeight="1" x14ac:dyDescent="0.2">
      <c r="A774" s="166" t="s">
        <v>3722</v>
      </c>
      <c r="B774" s="166" t="s">
        <v>3723</v>
      </c>
      <c r="C774" s="166" t="s">
        <v>70</v>
      </c>
      <c r="D774" s="166" t="s">
        <v>3715</v>
      </c>
      <c r="E774" s="154" t="s">
        <v>2537</v>
      </c>
      <c r="F774" s="195" t="s">
        <v>2540</v>
      </c>
      <c r="G774" s="196"/>
      <c r="H774" s="166" t="s">
        <v>78</v>
      </c>
      <c r="I774" s="167">
        <v>2010</v>
      </c>
      <c r="J774" s="168">
        <v>65000</v>
      </c>
      <c r="K774" s="165" t="s">
        <v>72</v>
      </c>
      <c r="L774" s="165"/>
      <c r="M774" s="165"/>
      <c r="N774" s="2"/>
    </row>
    <row r="775" spans="1:14" ht="16.5" customHeight="1" x14ac:dyDescent="0.2">
      <c r="A775" s="166" t="s">
        <v>3722</v>
      </c>
      <c r="B775" s="166" t="s">
        <v>3723</v>
      </c>
      <c r="C775" s="166" t="s">
        <v>70</v>
      </c>
      <c r="D775" s="166" t="s">
        <v>3715</v>
      </c>
      <c r="E775" s="154"/>
      <c r="F775" s="195" t="s">
        <v>3726</v>
      </c>
      <c r="G775" s="196"/>
      <c r="H775" s="166" t="s">
        <v>78</v>
      </c>
      <c r="I775" s="167">
        <v>2010</v>
      </c>
      <c r="J775" s="168">
        <v>156162</v>
      </c>
      <c r="K775" s="165" t="s">
        <v>72</v>
      </c>
      <c r="L775" s="165"/>
      <c r="M775" s="165"/>
      <c r="N775" s="2"/>
    </row>
    <row r="776" spans="1:14" ht="16.5" customHeight="1" x14ac:dyDescent="0.2">
      <c r="A776" s="166" t="s">
        <v>3722</v>
      </c>
      <c r="B776" s="166" t="s">
        <v>3723</v>
      </c>
      <c r="C776" s="166" t="s">
        <v>70</v>
      </c>
      <c r="D776" s="166" t="s">
        <v>3715</v>
      </c>
      <c r="E776" s="154"/>
      <c r="F776" s="195" t="s">
        <v>2709</v>
      </c>
      <c r="G776" s="196"/>
      <c r="H776" s="166" t="s">
        <v>78</v>
      </c>
      <c r="I776" s="167">
        <v>2010</v>
      </c>
      <c r="J776" s="168">
        <v>196000</v>
      </c>
      <c r="K776" s="165" t="s">
        <v>72</v>
      </c>
      <c r="L776" s="165"/>
      <c r="M776" s="165"/>
      <c r="N776" s="2"/>
    </row>
    <row r="777" spans="1:14" ht="16.5" customHeight="1" x14ac:dyDescent="0.2">
      <c r="A777" s="166" t="s">
        <v>3722</v>
      </c>
      <c r="B777" s="166" t="s">
        <v>3723</v>
      </c>
      <c r="C777" s="166" t="s">
        <v>70</v>
      </c>
      <c r="D777" s="166" t="s">
        <v>3715</v>
      </c>
      <c r="E777" s="154" t="s">
        <v>14</v>
      </c>
      <c r="F777" s="195" t="s">
        <v>2896</v>
      </c>
      <c r="G777" s="196"/>
      <c r="H777" s="166" t="s">
        <v>78</v>
      </c>
      <c r="I777" s="167">
        <v>2010</v>
      </c>
      <c r="J777" s="168">
        <v>300000</v>
      </c>
      <c r="K777" s="165" t="s">
        <v>72</v>
      </c>
      <c r="L777" s="165"/>
      <c r="M777" s="165"/>
      <c r="N777" s="2"/>
    </row>
    <row r="778" spans="1:14" ht="16.5" customHeight="1" x14ac:dyDescent="0.2">
      <c r="A778" s="166" t="s">
        <v>3722</v>
      </c>
      <c r="B778" s="166" t="s">
        <v>3723</v>
      </c>
      <c r="C778" s="166" t="s">
        <v>70</v>
      </c>
      <c r="D778" s="166" t="s">
        <v>3715</v>
      </c>
      <c r="E778" s="154"/>
      <c r="F778" s="195" t="s">
        <v>2634</v>
      </c>
      <c r="G778" s="196"/>
      <c r="H778" s="166" t="s">
        <v>78</v>
      </c>
      <c r="I778" s="167">
        <v>2010</v>
      </c>
      <c r="J778" s="168">
        <v>300000</v>
      </c>
      <c r="K778" s="165" t="s">
        <v>72</v>
      </c>
      <c r="L778" s="165"/>
      <c r="M778" s="165"/>
      <c r="N778" s="2"/>
    </row>
    <row r="779" spans="1:14" ht="16.5" customHeight="1" x14ac:dyDescent="0.2">
      <c r="A779" s="166" t="s">
        <v>3722</v>
      </c>
      <c r="B779" s="166" t="s">
        <v>3723</v>
      </c>
      <c r="C779" s="166" t="s">
        <v>70</v>
      </c>
      <c r="D779" s="166" t="s">
        <v>3715</v>
      </c>
      <c r="E779" s="154" t="s">
        <v>35</v>
      </c>
      <c r="F779" s="195" t="s">
        <v>2963</v>
      </c>
      <c r="G779" s="196"/>
      <c r="H779" s="166" t="s">
        <v>78</v>
      </c>
      <c r="I779" s="167">
        <v>2010</v>
      </c>
      <c r="J779" s="168">
        <v>224771</v>
      </c>
      <c r="K779" s="165" t="s">
        <v>72</v>
      </c>
      <c r="L779" s="165"/>
      <c r="M779" s="165"/>
      <c r="N779" s="2"/>
    </row>
    <row r="780" spans="1:14" ht="16.5" customHeight="1" x14ac:dyDescent="0.2">
      <c r="A780" s="166" t="s">
        <v>3722</v>
      </c>
      <c r="B780" s="166" t="s">
        <v>3723</v>
      </c>
      <c r="C780" s="166" t="s">
        <v>70</v>
      </c>
      <c r="D780" s="166" t="s">
        <v>3715</v>
      </c>
      <c r="E780" s="154"/>
      <c r="F780" s="195" t="s">
        <v>2669</v>
      </c>
      <c r="G780" s="196"/>
      <c r="H780" s="166" t="s">
        <v>78</v>
      </c>
      <c r="I780" s="167">
        <v>2010</v>
      </c>
      <c r="J780" s="168">
        <v>567388</v>
      </c>
      <c r="K780" s="165" t="s">
        <v>72</v>
      </c>
      <c r="L780" s="165"/>
      <c r="M780" s="165"/>
      <c r="N780" s="2"/>
    </row>
    <row r="781" spans="1:14" ht="16.5" customHeight="1" x14ac:dyDescent="0.2">
      <c r="A781" s="166" t="s">
        <v>3722</v>
      </c>
      <c r="B781" s="166" t="s">
        <v>3723</v>
      </c>
      <c r="C781" s="166" t="s">
        <v>70</v>
      </c>
      <c r="D781" s="166" t="s">
        <v>3715</v>
      </c>
      <c r="E781" s="154"/>
      <c r="F781" s="195" t="s">
        <v>2686</v>
      </c>
      <c r="G781" s="196"/>
      <c r="H781" s="166" t="s">
        <v>78</v>
      </c>
      <c r="I781" s="167">
        <v>2010</v>
      </c>
      <c r="J781" s="168">
        <v>31962</v>
      </c>
      <c r="K781" s="165" t="s">
        <v>72</v>
      </c>
      <c r="L781" s="165"/>
      <c r="M781" s="165"/>
      <c r="N781" s="2"/>
    </row>
    <row r="782" spans="1:14" ht="16.5" customHeight="1" x14ac:dyDescent="0.2">
      <c r="A782" s="166" t="s">
        <v>3722</v>
      </c>
      <c r="B782" s="166" t="s">
        <v>3723</v>
      </c>
      <c r="C782" s="166" t="s">
        <v>70</v>
      </c>
      <c r="D782" s="166" t="s">
        <v>3715</v>
      </c>
      <c r="E782" s="154"/>
      <c r="F782" s="195" t="s">
        <v>2782</v>
      </c>
      <c r="G782" s="196"/>
      <c r="H782" s="166" t="s">
        <v>78</v>
      </c>
      <c r="I782" s="167">
        <v>2010</v>
      </c>
      <c r="J782" s="168">
        <v>50000</v>
      </c>
      <c r="K782" s="165" t="s">
        <v>72</v>
      </c>
      <c r="L782" s="165"/>
      <c r="M782" s="165"/>
      <c r="N782" s="2"/>
    </row>
    <row r="783" spans="1:14" ht="16.5" customHeight="1" x14ac:dyDescent="0.2">
      <c r="A783" s="166" t="s">
        <v>3722</v>
      </c>
      <c r="B783" s="166" t="s">
        <v>3723</v>
      </c>
      <c r="C783" s="166" t="s">
        <v>70</v>
      </c>
      <c r="D783" s="166" t="s">
        <v>3715</v>
      </c>
      <c r="E783" s="154" t="s">
        <v>35</v>
      </c>
      <c r="F783" s="195" t="s">
        <v>3560</v>
      </c>
      <c r="G783" s="196"/>
      <c r="H783" s="166" t="s">
        <v>78</v>
      </c>
      <c r="I783" s="167">
        <v>2010</v>
      </c>
      <c r="J783" s="168">
        <v>49600</v>
      </c>
      <c r="K783" s="165" t="s">
        <v>72</v>
      </c>
      <c r="L783" s="165"/>
      <c r="M783" s="165"/>
      <c r="N783" s="2"/>
    </row>
    <row r="784" spans="1:14" ht="16.5" customHeight="1" x14ac:dyDescent="0.2">
      <c r="A784" s="166" t="s">
        <v>3722</v>
      </c>
      <c r="B784" s="166" t="s">
        <v>3723</v>
      </c>
      <c r="C784" s="166" t="s">
        <v>70</v>
      </c>
      <c r="D784" s="166" t="s">
        <v>3715</v>
      </c>
      <c r="E784" s="154" t="s">
        <v>35</v>
      </c>
      <c r="F784" s="195" t="s">
        <v>1737</v>
      </c>
      <c r="G784" s="196"/>
      <c r="H784" s="166" t="s">
        <v>78</v>
      </c>
      <c r="I784" s="167">
        <v>2010</v>
      </c>
      <c r="J784" s="168">
        <v>5000</v>
      </c>
      <c r="K784" s="165" t="s">
        <v>72</v>
      </c>
      <c r="L784" s="165"/>
      <c r="M784" s="165"/>
      <c r="N784" s="2"/>
    </row>
    <row r="785" spans="1:14" ht="16.5" customHeight="1" x14ac:dyDescent="0.2">
      <c r="A785" s="166" t="s">
        <v>3722</v>
      </c>
      <c r="B785" s="166" t="s">
        <v>3723</v>
      </c>
      <c r="C785" s="166" t="s">
        <v>70</v>
      </c>
      <c r="D785" s="166" t="s">
        <v>3715</v>
      </c>
      <c r="E785" s="154"/>
      <c r="F785" s="195" t="s">
        <v>3036</v>
      </c>
      <c r="G785" s="196"/>
      <c r="H785" s="166" t="s">
        <v>78</v>
      </c>
      <c r="I785" s="167">
        <v>2010</v>
      </c>
      <c r="J785" s="168">
        <v>177552</v>
      </c>
      <c r="K785" s="165" t="s">
        <v>72</v>
      </c>
      <c r="L785" s="165"/>
      <c r="M785" s="165"/>
      <c r="N785" s="2"/>
    </row>
    <row r="786" spans="1:14" ht="16.5" customHeight="1" x14ac:dyDescent="0.2">
      <c r="A786" s="166" t="s">
        <v>3722</v>
      </c>
      <c r="B786" s="166" t="s">
        <v>3723</v>
      </c>
      <c r="C786" s="166" t="s">
        <v>70</v>
      </c>
      <c r="D786" s="166" t="s">
        <v>3715</v>
      </c>
      <c r="E786" s="154"/>
      <c r="F786" s="195" t="s">
        <v>3727</v>
      </c>
      <c r="G786" s="196"/>
      <c r="H786" s="166" t="s">
        <v>78</v>
      </c>
      <c r="I786" s="167">
        <v>2010</v>
      </c>
      <c r="J786" s="168">
        <v>175000</v>
      </c>
      <c r="K786" s="165" t="s">
        <v>72</v>
      </c>
      <c r="L786" s="165"/>
      <c r="M786" s="165"/>
      <c r="N786" s="2"/>
    </row>
    <row r="787" spans="1:14" ht="16.5" customHeight="1" x14ac:dyDescent="0.2">
      <c r="A787" s="166" t="s">
        <v>3722</v>
      </c>
      <c r="B787" s="166" t="s">
        <v>3723</v>
      </c>
      <c r="C787" s="166" t="s">
        <v>70</v>
      </c>
      <c r="D787" s="166" t="s">
        <v>3715</v>
      </c>
      <c r="E787" s="154"/>
      <c r="F787" s="195" t="s">
        <v>2700</v>
      </c>
      <c r="G787" s="196"/>
      <c r="H787" s="166" t="s">
        <v>78</v>
      </c>
      <c r="I787" s="167">
        <v>2010</v>
      </c>
      <c r="J787" s="168">
        <v>89300</v>
      </c>
      <c r="K787" s="165" t="s">
        <v>72</v>
      </c>
      <c r="L787" s="165"/>
      <c r="M787" s="165"/>
      <c r="N787" s="2"/>
    </row>
    <row r="788" spans="1:14" ht="16.5" customHeight="1" x14ac:dyDescent="0.2">
      <c r="A788" s="166" t="s">
        <v>3722</v>
      </c>
      <c r="B788" s="166" t="s">
        <v>3723</v>
      </c>
      <c r="C788" s="166" t="s">
        <v>70</v>
      </c>
      <c r="D788" s="166" t="s">
        <v>3715</v>
      </c>
      <c r="E788" s="154"/>
      <c r="F788" s="195" t="s">
        <v>2591</v>
      </c>
      <c r="G788" s="196"/>
      <c r="H788" s="166" t="s">
        <v>78</v>
      </c>
      <c r="I788" s="167">
        <v>2010</v>
      </c>
      <c r="J788" s="168">
        <v>252500</v>
      </c>
      <c r="K788" s="165" t="s">
        <v>72</v>
      </c>
      <c r="L788" s="165"/>
      <c r="M788" s="165"/>
      <c r="N788" s="2"/>
    </row>
    <row r="789" spans="1:14" ht="12.75" customHeight="1" x14ac:dyDescent="0.2">
      <c r="A789" s="166" t="s">
        <v>3722</v>
      </c>
      <c r="B789" s="166" t="s">
        <v>3723</v>
      </c>
      <c r="C789" s="166" t="s">
        <v>70</v>
      </c>
      <c r="D789" s="166" t="s">
        <v>368</v>
      </c>
      <c r="E789" s="154"/>
      <c r="F789" s="195" t="s">
        <v>2565</v>
      </c>
      <c r="G789" s="196"/>
      <c r="H789" s="166" t="s">
        <v>78</v>
      </c>
      <c r="I789" s="167">
        <v>2010</v>
      </c>
      <c r="J789" s="168">
        <v>900000</v>
      </c>
      <c r="K789" s="165" t="s">
        <v>72</v>
      </c>
      <c r="L789" s="165"/>
      <c r="M789" s="165"/>
      <c r="N789" s="2"/>
    </row>
    <row r="790" spans="1:14" ht="16.5" customHeight="1" x14ac:dyDescent="0.2">
      <c r="A790" s="166" t="s">
        <v>3722</v>
      </c>
      <c r="B790" s="166" t="s">
        <v>3723</v>
      </c>
      <c r="C790" s="166" t="s">
        <v>70</v>
      </c>
      <c r="D790" s="166" t="s">
        <v>3715</v>
      </c>
      <c r="E790" s="154"/>
      <c r="F790" s="195" t="s">
        <v>2759</v>
      </c>
      <c r="G790" s="196"/>
      <c r="H790" s="166" t="s">
        <v>78</v>
      </c>
      <c r="I790" s="167">
        <v>2010</v>
      </c>
      <c r="J790" s="168">
        <v>160168</v>
      </c>
      <c r="K790" s="165" t="s">
        <v>72</v>
      </c>
      <c r="L790" s="165"/>
      <c r="M790" s="165"/>
      <c r="N790" s="2"/>
    </row>
    <row r="791" spans="1:14" ht="16.5" customHeight="1" x14ac:dyDescent="0.2">
      <c r="A791" s="166" t="s">
        <v>3722</v>
      </c>
      <c r="B791" s="166" t="s">
        <v>3723</v>
      </c>
      <c r="C791" s="166" t="s">
        <v>70</v>
      </c>
      <c r="D791" s="166" t="s">
        <v>3715</v>
      </c>
      <c r="E791" s="154"/>
      <c r="F791" s="195" t="s">
        <v>3246</v>
      </c>
      <c r="G791" s="196"/>
      <c r="H791" s="166" t="s">
        <v>78</v>
      </c>
      <c r="I791" s="167">
        <v>2010</v>
      </c>
      <c r="J791" s="168">
        <v>174026</v>
      </c>
      <c r="K791" s="165" t="s">
        <v>72</v>
      </c>
      <c r="L791" s="165"/>
      <c r="M791" s="165"/>
      <c r="N791" s="2"/>
    </row>
    <row r="792" spans="1:14" ht="16.5" customHeight="1" x14ac:dyDescent="0.2">
      <c r="A792" s="166" t="s">
        <v>3722</v>
      </c>
      <c r="B792" s="166" t="s">
        <v>3723</v>
      </c>
      <c r="C792" s="166" t="s">
        <v>70</v>
      </c>
      <c r="D792" s="166" t="s">
        <v>3715</v>
      </c>
      <c r="E792" s="154"/>
      <c r="F792" s="195" t="s">
        <v>2850</v>
      </c>
      <c r="G792" s="196"/>
      <c r="H792" s="166" t="s">
        <v>78</v>
      </c>
      <c r="I792" s="167">
        <v>2010</v>
      </c>
      <c r="J792" s="168">
        <v>136000</v>
      </c>
      <c r="K792" s="165" t="s">
        <v>72</v>
      </c>
      <c r="L792" s="165"/>
      <c r="M792" s="165"/>
      <c r="N792" s="2"/>
    </row>
    <row r="793" spans="1:14" ht="16.5" customHeight="1" x14ac:dyDescent="0.2">
      <c r="A793" s="166" t="s">
        <v>3728</v>
      </c>
      <c r="B793" s="166" t="s">
        <v>3729</v>
      </c>
      <c r="C793" s="166"/>
      <c r="D793" s="166" t="s">
        <v>3730</v>
      </c>
      <c r="E793" s="154"/>
      <c r="F793" s="195" t="s">
        <v>3306</v>
      </c>
      <c r="G793" s="196"/>
      <c r="H793" s="166" t="s">
        <v>259</v>
      </c>
      <c r="I793" s="167">
        <v>2010</v>
      </c>
      <c r="J793" s="168">
        <v>40000</v>
      </c>
      <c r="K793" s="165"/>
      <c r="L793" s="165"/>
      <c r="M793" s="165"/>
      <c r="N793" s="2"/>
    </row>
    <row r="794" spans="1:14" ht="12.75" customHeight="1" x14ac:dyDescent="0.2">
      <c r="A794" s="166" t="s">
        <v>3731</v>
      </c>
      <c r="B794" s="166" t="s">
        <v>2785</v>
      </c>
      <c r="C794" s="166"/>
      <c r="D794" s="166" t="s">
        <v>3732</v>
      </c>
      <c r="E794" s="154" t="s">
        <v>14</v>
      </c>
      <c r="F794" s="195" t="s">
        <v>3113</v>
      </c>
      <c r="G794" s="196"/>
      <c r="H794" s="166" t="s">
        <v>117</v>
      </c>
      <c r="I794" s="167">
        <v>2010</v>
      </c>
      <c r="J794" s="168">
        <v>150000</v>
      </c>
      <c r="K794" s="165"/>
      <c r="L794" s="165"/>
      <c r="M794" s="165"/>
      <c r="N794" s="2"/>
    </row>
    <row r="795" spans="1:14" ht="16.5" customHeight="1" x14ac:dyDescent="0.2">
      <c r="A795" s="166" t="s">
        <v>3733</v>
      </c>
      <c r="B795" s="166" t="s">
        <v>3734</v>
      </c>
      <c r="C795" s="166" t="s">
        <v>70</v>
      </c>
      <c r="D795" s="166" t="s">
        <v>3715</v>
      </c>
      <c r="E795" s="154"/>
      <c r="F795" s="195" t="s">
        <v>2889</v>
      </c>
      <c r="G795" s="196"/>
      <c r="H795" s="166" t="s">
        <v>78</v>
      </c>
      <c r="I795" s="167">
        <v>2010</v>
      </c>
      <c r="J795" s="168">
        <v>120000</v>
      </c>
      <c r="K795" s="165" t="s">
        <v>72</v>
      </c>
      <c r="L795" s="165"/>
      <c r="M795" s="165"/>
      <c r="N795" s="2"/>
    </row>
    <row r="796" spans="1:14" ht="16.5" customHeight="1" x14ac:dyDescent="0.2">
      <c r="A796" s="166" t="s">
        <v>3733</v>
      </c>
      <c r="B796" s="166" t="s">
        <v>3735</v>
      </c>
      <c r="C796" s="166" t="s">
        <v>70</v>
      </c>
      <c r="D796" s="166" t="s">
        <v>3715</v>
      </c>
      <c r="E796" s="154"/>
      <c r="F796" s="195" t="s">
        <v>2675</v>
      </c>
      <c r="G796" s="196"/>
      <c r="H796" s="166" t="s">
        <v>78</v>
      </c>
      <c r="I796" s="167">
        <v>2010</v>
      </c>
      <c r="J796" s="168">
        <v>407788</v>
      </c>
      <c r="K796" s="165" t="s">
        <v>72</v>
      </c>
      <c r="L796" s="165"/>
      <c r="M796" s="165"/>
      <c r="N796" s="2"/>
    </row>
    <row r="797" spans="1:14" ht="16.5" customHeight="1" x14ac:dyDescent="0.2">
      <c r="A797" s="166" t="s">
        <v>3733</v>
      </c>
      <c r="B797" s="166" t="s">
        <v>3735</v>
      </c>
      <c r="C797" s="166" t="s">
        <v>70</v>
      </c>
      <c r="D797" s="166" t="s">
        <v>3715</v>
      </c>
      <c r="E797" s="154" t="s">
        <v>2537</v>
      </c>
      <c r="F797" s="195" t="s">
        <v>3192</v>
      </c>
      <c r="G797" s="196"/>
      <c r="H797" s="166" t="s">
        <v>259</v>
      </c>
      <c r="I797" s="167">
        <v>2010</v>
      </c>
      <c r="J797" s="168">
        <v>30890</v>
      </c>
      <c r="K797" s="165" t="s">
        <v>72</v>
      </c>
      <c r="L797" s="165"/>
      <c r="M797" s="165"/>
      <c r="N797" s="2"/>
    </row>
    <row r="798" spans="1:14" ht="16.5" customHeight="1" x14ac:dyDescent="0.2">
      <c r="A798" s="166" t="s">
        <v>3733</v>
      </c>
      <c r="B798" s="166" t="s">
        <v>3735</v>
      </c>
      <c r="C798" s="166" t="s">
        <v>70</v>
      </c>
      <c r="D798" s="166" t="s">
        <v>3715</v>
      </c>
      <c r="E798" s="154" t="s">
        <v>2537</v>
      </c>
      <c r="F798" s="195" t="s">
        <v>3716</v>
      </c>
      <c r="G798" s="196"/>
      <c r="H798" s="166" t="s">
        <v>259</v>
      </c>
      <c r="I798" s="167">
        <v>2010</v>
      </c>
      <c r="J798" s="168">
        <v>28385</v>
      </c>
      <c r="K798" s="165" t="s">
        <v>72</v>
      </c>
      <c r="L798" s="165"/>
      <c r="M798" s="165"/>
      <c r="N798" s="2"/>
    </row>
    <row r="799" spans="1:14" ht="16.5" customHeight="1" x14ac:dyDescent="0.2">
      <c r="A799" s="166" t="s">
        <v>3733</v>
      </c>
      <c r="B799" s="166" t="s">
        <v>3735</v>
      </c>
      <c r="C799" s="166" t="s">
        <v>70</v>
      </c>
      <c r="D799" s="166" t="s">
        <v>3715</v>
      </c>
      <c r="E799" s="154"/>
      <c r="F799" s="195" t="s">
        <v>2889</v>
      </c>
      <c r="G799" s="196"/>
      <c r="H799" s="166" t="s">
        <v>78</v>
      </c>
      <c r="I799" s="167">
        <v>2010</v>
      </c>
      <c r="J799" s="168">
        <v>52362</v>
      </c>
      <c r="K799" s="165" t="s">
        <v>72</v>
      </c>
      <c r="L799" s="165"/>
      <c r="M799" s="165"/>
      <c r="N799" s="2"/>
    </row>
    <row r="800" spans="1:14" ht="16.5" customHeight="1" x14ac:dyDescent="0.2">
      <c r="A800" s="166" t="s">
        <v>3733</v>
      </c>
      <c r="B800" s="166" t="s">
        <v>3735</v>
      </c>
      <c r="C800" s="166" t="s">
        <v>70</v>
      </c>
      <c r="D800" s="166" t="s">
        <v>3715</v>
      </c>
      <c r="E800" s="154" t="s">
        <v>2537</v>
      </c>
      <c r="F800" s="195" t="s">
        <v>3718</v>
      </c>
      <c r="G800" s="196"/>
      <c r="H800" s="166" t="s">
        <v>541</v>
      </c>
      <c r="I800" s="167">
        <v>2010</v>
      </c>
      <c r="J800" s="168">
        <v>985945</v>
      </c>
      <c r="K800" s="165" t="s">
        <v>72</v>
      </c>
      <c r="L800" s="165"/>
      <c r="M800" s="165"/>
      <c r="N800" s="2"/>
    </row>
    <row r="801" spans="1:14" ht="16.5" customHeight="1" x14ac:dyDescent="0.2">
      <c r="A801" s="166" t="s">
        <v>3733</v>
      </c>
      <c r="B801" s="166" t="s">
        <v>3735</v>
      </c>
      <c r="C801" s="166" t="s">
        <v>70</v>
      </c>
      <c r="D801" s="166" t="s">
        <v>3715</v>
      </c>
      <c r="E801" s="154" t="s">
        <v>2537</v>
      </c>
      <c r="F801" s="195" t="s">
        <v>3718</v>
      </c>
      <c r="G801" s="196"/>
      <c r="H801" s="166" t="s">
        <v>541</v>
      </c>
      <c r="I801" s="167">
        <v>2010</v>
      </c>
      <c r="J801" s="169">
        <v>1974257</v>
      </c>
      <c r="K801" s="165" t="s">
        <v>72</v>
      </c>
      <c r="L801" s="165"/>
      <c r="M801" s="165"/>
      <c r="N801" s="2"/>
    </row>
    <row r="802" spans="1:14" ht="16.5" customHeight="1" x14ac:dyDescent="0.2">
      <c r="A802" s="166" t="s">
        <v>3733</v>
      </c>
      <c r="B802" s="166" t="s">
        <v>3735</v>
      </c>
      <c r="C802" s="166" t="s">
        <v>70</v>
      </c>
      <c r="D802" s="166" t="s">
        <v>3715</v>
      </c>
      <c r="E802" s="154"/>
      <c r="F802" s="195" t="s">
        <v>3727</v>
      </c>
      <c r="G802" s="196"/>
      <c r="H802" s="166" t="s">
        <v>78</v>
      </c>
      <c r="I802" s="167">
        <v>2010</v>
      </c>
      <c r="J802" s="168">
        <v>89363</v>
      </c>
      <c r="K802" s="165" t="s">
        <v>72</v>
      </c>
      <c r="L802" s="165"/>
      <c r="M802" s="165"/>
      <c r="N802" s="2"/>
    </row>
    <row r="803" spans="1:14" ht="16.5" customHeight="1" x14ac:dyDescent="0.2">
      <c r="A803" s="166" t="s">
        <v>3733</v>
      </c>
      <c r="B803" s="166" t="s">
        <v>3735</v>
      </c>
      <c r="C803" s="166" t="s">
        <v>70</v>
      </c>
      <c r="D803" s="166" t="s">
        <v>3715</v>
      </c>
      <c r="E803" s="154"/>
      <c r="F803" s="195" t="s">
        <v>2606</v>
      </c>
      <c r="G803" s="196"/>
      <c r="H803" s="166" t="s">
        <v>78</v>
      </c>
      <c r="I803" s="167">
        <v>2010</v>
      </c>
      <c r="J803" s="168">
        <v>264000</v>
      </c>
      <c r="K803" s="165" t="s">
        <v>72</v>
      </c>
      <c r="L803" s="165"/>
      <c r="M803" s="165"/>
      <c r="N803" s="2"/>
    </row>
    <row r="804" spans="1:14" ht="16.5" customHeight="1" x14ac:dyDescent="0.2">
      <c r="A804" s="166" t="s">
        <v>3736</v>
      </c>
      <c r="B804" s="166" t="s">
        <v>2542</v>
      </c>
      <c r="C804" s="166"/>
      <c r="D804" s="166" t="s">
        <v>3730</v>
      </c>
      <c r="E804" s="154"/>
      <c r="F804" s="195" t="s">
        <v>2662</v>
      </c>
      <c r="G804" s="196"/>
      <c r="H804" s="166" t="s">
        <v>37</v>
      </c>
      <c r="I804" s="167">
        <v>2010</v>
      </c>
      <c r="J804" s="168">
        <v>150000</v>
      </c>
      <c r="K804" s="165"/>
      <c r="L804" s="165"/>
      <c r="M804" s="165"/>
      <c r="N804" s="2"/>
    </row>
    <row r="805" spans="1:14" ht="16.5" customHeight="1" x14ac:dyDescent="0.2">
      <c r="A805" s="166" t="s">
        <v>3736</v>
      </c>
      <c r="B805" s="166" t="s">
        <v>2542</v>
      </c>
      <c r="C805" s="166"/>
      <c r="D805" s="166" t="s">
        <v>3730</v>
      </c>
      <c r="E805" s="154" t="s">
        <v>35</v>
      </c>
      <c r="F805" s="195" t="s">
        <v>2918</v>
      </c>
      <c r="G805" s="196"/>
      <c r="H805" s="166" t="s">
        <v>16</v>
      </c>
      <c r="I805" s="167">
        <v>2010</v>
      </c>
      <c r="J805" s="169">
        <v>1740018</v>
      </c>
      <c r="K805" s="165"/>
      <c r="L805" s="165"/>
      <c r="M805" s="165"/>
      <c r="N805" s="2"/>
    </row>
    <row r="806" spans="1:14" ht="12.75" customHeight="1" x14ac:dyDescent="0.2">
      <c r="A806" s="166" t="s">
        <v>3737</v>
      </c>
      <c r="B806" s="166" t="s">
        <v>3404</v>
      </c>
      <c r="C806" s="166"/>
      <c r="D806" s="166" t="s">
        <v>3692</v>
      </c>
      <c r="E806" s="154"/>
      <c r="F806" s="195" t="s">
        <v>3462</v>
      </c>
      <c r="G806" s="196"/>
      <c r="H806" s="166" t="s">
        <v>259</v>
      </c>
      <c r="I806" s="167">
        <v>2010</v>
      </c>
      <c r="J806" s="168">
        <v>120000</v>
      </c>
      <c r="K806" s="165"/>
      <c r="L806" s="165"/>
      <c r="M806" s="165"/>
      <c r="N806" s="2"/>
    </row>
    <row r="807" spans="1:14" ht="16.5" customHeight="1" x14ac:dyDescent="0.2">
      <c r="A807" s="166" t="s">
        <v>3738</v>
      </c>
      <c r="B807" s="166" t="s">
        <v>3739</v>
      </c>
      <c r="C807" s="166" t="s">
        <v>2545</v>
      </c>
      <c r="D807" s="166" t="s">
        <v>3740</v>
      </c>
      <c r="E807" s="154"/>
      <c r="F807" s="195" t="s">
        <v>3741</v>
      </c>
      <c r="G807" s="196"/>
      <c r="H807" s="166" t="s">
        <v>78</v>
      </c>
      <c r="I807" s="167">
        <v>2010</v>
      </c>
      <c r="J807" s="169">
        <v>1015861</v>
      </c>
      <c r="K807" s="165"/>
      <c r="L807" s="165"/>
      <c r="M807" s="165"/>
      <c r="N807" s="2"/>
    </row>
    <row r="808" spans="1:14" ht="16.5" customHeight="1" x14ac:dyDescent="0.2">
      <c r="A808" s="166" t="s">
        <v>3742</v>
      </c>
      <c r="B808" s="166" t="s">
        <v>3199</v>
      </c>
      <c r="C808" s="166" t="s">
        <v>70</v>
      </c>
      <c r="D808" s="166" t="s">
        <v>3715</v>
      </c>
      <c r="E808" s="154" t="s">
        <v>2537</v>
      </c>
      <c r="F808" s="195" t="s">
        <v>3192</v>
      </c>
      <c r="G808" s="196"/>
      <c r="H808" s="166" t="s">
        <v>259</v>
      </c>
      <c r="I808" s="167">
        <v>2010</v>
      </c>
      <c r="J808" s="168">
        <v>44839</v>
      </c>
      <c r="K808" s="165" t="s">
        <v>72</v>
      </c>
      <c r="L808" s="165"/>
      <c r="M808" s="165"/>
      <c r="N808" s="2"/>
    </row>
    <row r="809" spans="1:14" ht="16.5" customHeight="1" x14ac:dyDescent="0.2">
      <c r="A809" s="166" t="s">
        <v>3742</v>
      </c>
      <c r="B809" s="166" t="s">
        <v>3199</v>
      </c>
      <c r="C809" s="166" t="s">
        <v>70</v>
      </c>
      <c r="D809" s="166" t="s">
        <v>3715</v>
      </c>
      <c r="E809" s="154" t="s">
        <v>35</v>
      </c>
      <c r="F809" s="195" t="s">
        <v>2594</v>
      </c>
      <c r="G809" s="196"/>
      <c r="H809" s="166" t="s">
        <v>78</v>
      </c>
      <c r="I809" s="167">
        <v>2010</v>
      </c>
      <c r="J809" s="168">
        <v>300000</v>
      </c>
      <c r="K809" s="165" t="s">
        <v>72</v>
      </c>
      <c r="L809" s="165"/>
      <c r="M809" s="165"/>
      <c r="N809" s="2"/>
    </row>
    <row r="810" spans="1:14" ht="16.5" customHeight="1" x14ac:dyDescent="0.2">
      <c r="A810" s="166" t="s">
        <v>3742</v>
      </c>
      <c r="B810" s="166" t="s">
        <v>3199</v>
      </c>
      <c r="C810" s="166" t="s">
        <v>70</v>
      </c>
      <c r="D810" s="166" t="s">
        <v>3715</v>
      </c>
      <c r="E810" s="154"/>
      <c r="F810" s="195" t="s">
        <v>3724</v>
      </c>
      <c r="G810" s="196"/>
      <c r="H810" s="166" t="s">
        <v>276</v>
      </c>
      <c r="I810" s="167">
        <v>2010</v>
      </c>
      <c r="J810" s="169">
        <v>2465150</v>
      </c>
      <c r="K810" s="165" t="s">
        <v>72</v>
      </c>
      <c r="L810" s="165"/>
      <c r="M810" s="165"/>
      <c r="N810" s="2"/>
    </row>
    <row r="811" spans="1:14" ht="16.5" customHeight="1" x14ac:dyDescent="0.2">
      <c r="A811" s="166" t="s">
        <v>3742</v>
      </c>
      <c r="B811" s="166" t="s">
        <v>3199</v>
      </c>
      <c r="C811" s="166" t="s">
        <v>70</v>
      </c>
      <c r="D811" s="166" t="s">
        <v>3715</v>
      </c>
      <c r="E811" s="154"/>
      <c r="F811" s="195" t="s">
        <v>463</v>
      </c>
      <c r="G811" s="196"/>
      <c r="H811" s="166" t="s">
        <v>78</v>
      </c>
      <c r="I811" s="167">
        <v>2010</v>
      </c>
      <c r="J811" s="168">
        <v>384054</v>
      </c>
      <c r="K811" s="165" t="s">
        <v>72</v>
      </c>
      <c r="L811" s="165"/>
      <c r="M811" s="165"/>
      <c r="N811" s="2"/>
    </row>
    <row r="812" spans="1:14" ht="16.5" customHeight="1" x14ac:dyDescent="0.2">
      <c r="A812" s="166" t="s">
        <v>3742</v>
      </c>
      <c r="B812" s="166" t="s">
        <v>3199</v>
      </c>
      <c r="C812" s="166" t="s">
        <v>70</v>
      </c>
      <c r="D812" s="166" t="s">
        <v>3715</v>
      </c>
      <c r="E812" s="154" t="s">
        <v>35</v>
      </c>
      <c r="F812" s="195" t="s">
        <v>2703</v>
      </c>
      <c r="G812" s="196"/>
      <c r="H812" s="166" t="s">
        <v>78</v>
      </c>
      <c r="I812" s="167">
        <v>2010</v>
      </c>
      <c r="J812" s="168">
        <v>545825</v>
      </c>
      <c r="K812" s="165" t="s">
        <v>72</v>
      </c>
      <c r="L812" s="165"/>
      <c r="M812" s="165"/>
      <c r="N812" s="2"/>
    </row>
    <row r="813" spans="1:14" ht="16.5" customHeight="1" x14ac:dyDescent="0.2">
      <c r="A813" s="166" t="s">
        <v>3742</v>
      </c>
      <c r="B813" s="166" t="s">
        <v>3199</v>
      </c>
      <c r="C813" s="166" t="s">
        <v>70</v>
      </c>
      <c r="D813" s="166" t="s">
        <v>3715</v>
      </c>
      <c r="E813" s="154"/>
      <c r="F813" s="195" t="s">
        <v>2889</v>
      </c>
      <c r="G813" s="196"/>
      <c r="H813" s="166" t="s">
        <v>78</v>
      </c>
      <c r="I813" s="167">
        <v>2010</v>
      </c>
      <c r="J813" s="168">
        <v>604937</v>
      </c>
      <c r="K813" s="165" t="s">
        <v>72</v>
      </c>
      <c r="L813" s="165"/>
      <c r="M813" s="165"/>
      <c r="N813" s="2"/>
    </row>
    <row r="814" spans="1:14" ht="16.5" customHeight="1" x14ac:dyDescent="0.2">
      <c r="A814" s="166" t="s">
        <v>3742</v>
      </c>
      <c r="B814" s="166" t="s">
        <v>3199</v>
      </c>
      <c r="C814" s="166" t="s">
        <v>70</v>
      </c>
      <c r="D814" s="166" t="s">
        <v>3715</v>
      </c>
      <c r="E814" s="154" t="s">
        <v>166</v>
      </c>
      <c r="F814" s="195" t="s">
        <v>3264</v>
      </c>
      <c r="G814" s="196"/>
      <c r="H814" s="166" t="s">
        <v>78</v>
      </c>
      <c r="I814" s="167">
        <v>2010</v>
      </c>
      <c r="J814" s="168">
        <v>106128</v>
      </c>
      <c r="K814" s="165" t="s">
        <v>72</v>
      </c>
      <c r="L814" s="165"/>
      <c r="M814" s="165"/>
      <c r="N814" s="2"/>
    </row>
    <row r="815" spans="1:14" ht="16.5" customHeight="1" x14ac:dyDescent="0.2">
      <c r="A815" s="166" t="s">
        <v>3742</v>
      </c>
      <c r="B815" s="166" t="s">
        <v>3199</v>
      </c>
      <c r="C815" s="166" t="s">
        <v>70</v>
      </c>
      <c r="D815" s="166" t="s">
        <v>3715</v>
      </c>
      <c r="E815" s="154"/>
      <c r="F815" s="195" t="s">
        <v>2828</v>
      </c>
      <c r="G815" s="196"/>
      <c r="H815" s="166" t="s">
        <v>78</v>
      </c>
      <c r="I815" s="167">
        <v>2010</v>
      </c>
      <c r="J815" s="168">
        <v>146500</v>
      </c>
      <c r="K815" s="165" t="s">
        <v>72</v>
      </c>
      <c r="L815" s="165"/>
      <c r="M815" s="165"/>
      <c r="N815" s="2"/>
    </row>
    <row r="816" spans="1:14" ht="16.5" customHeight="1" x14ac:dyDescent="0.2">
      <c r="A816" s="166" t="s">
        <v>3742</v>
      </c>
      <c r="B816" s="166" t="s">
        <v>3199</v>
      </c>
      <c r="C816" s="166" t="s">
        <v>70</v>
      </c>
      <c r="D816" s="166" t="s">
        <v>3715</v>
      </c>
      <c r="E816" s="154" t="s">
        <v>2537</v>
      </c>
      <c r="F816" s="195" t="s">
        <v>3719</v>
      </c>
      <c r="G816" s="196"/>
      <c r="H816" s="166" t="s">
        <v>541</v>
      </c>
      <c r="I816" s="167">
        <v>2010</v>
      </c>
      <c r="J816" s="169">
        <v>1139325</v>
      </c>
      <c r="K816" s="165" t="s">
        <v>72</v>
      </c>
      <c r="L816" s="165"/>
      <c r="M816" s="165"/>
      <c r="N816" s="2"/>
    </row>
    <row r="817" spans="1:14" ht="16.5" customHeight="1" x14ac:dyDescent="0.2">
      <c r="A817" s="166" t="s">
        <v>3742</v>
      </c>
      <c r="B817" s="166" t="s">
        <v>3199</v>
      </c>
      <c r="C817" s="166" t="s">
        <v>70</v>
      </c>
      <c r="D817" s="166" t="s">
        <v>3715</v>
      </c>
      <c r="E817" s="154" t="s">
        <v>14</v>
      </c>
      <c r="F817" s="195" t="s">
        <v>3720</v>
      </c>
      <c r="G817" s="196"/>
      <c r="H817" s="166" t="s">
        <v>78</v>
      </c>
      <c r="I817" s="167">
        <v>2010</v>
      </c>
      <c r="J817" s="168">
        <v>941858</v>
      </c>
      <c r="K817" s="165" t="s">
        <v>72</v>
      </c>
      <c r="L817" s="165"/>
      <c r="M817" s="165"/>
      <c r="N817" s="2"/>
    </row>
    <row r="818" spans="1:14" ht="16.5" customHeight="1" x14ac:dyDescent="0.2">
      <c r="A818" s="166" t="s">
        <v>3742</v>
      </c>
      <c r="B818" s="166" t="s">
        <v>3199</v>
      </c>
      <c r="C818" s="166" t="s">
        <v>70</v>
      </c>
      <c r="D818" s="166" t="s">
        <v>3715</v>
      </c>
      <c r="E818" s="154"/>
      <c r="F818" s="195" t="s">
        <v>964</v>
      </c>
      <c r="G818" s="196"/>
      <c r="H818" s="166" t="s">
        <v>78</v>
      </c>
      <c r="I818" s="167">
        <v>2010</v>
      </c>
      <c r="J818" s="168">
        <v>15000</v>
      </c>
      <c r="K818" s="165" t="s">
        <v>72</v>
      </c>
      <c r="L818" s="165"/>
      <c r="M818" s="165"/>
      <c r="N818" s="2"/>
    </row>
    <row r="819" spans="1:14" ht="16.5" customHeight="1" x14ac:dyDescent="0.2">
      <c r="A819" s="166" t="s">
        <v>3742</v>
      </c>
      <c r="B819" s="166" t="s">
        <v>3199</v>
      </c>
      <c r="C819" s="166" t="s">
        <v>70</v>
      </c>
      <c r="D819" s="166" t="s">
        <v>3715</v>
      </c>
      <c r="E819" s="154"/>
      <c r="F819" s="195" t="s">
        <v>2917</v>
      </c>
      <c r="G819" s="196"/>
      <c r="H819" s="166" t="s">
        <v>78</v>
      </c>
      <c r="I819" s="167">
        <v>2010</v>
      </c>
      <c r="J819" s="168">
        <v>799467</v>
      </c>
      <c r="K819" s="165" t="s">
        <v>72</v>
      </c>
      <c r="L819" s="165"/>
      <c r="M819" s="165"/>
      <c r="N819" s="2"/>
    </row>
    <row r="820" spans="1:14" ht="16.5" customHeight="1" x14ac:dyDescent="0.2">
      <c r="A820" s="166" t="s">
        <v>3742</v>
      </c>
      <c r="B820" s="166" t="s">
        <v>3199</v>
      </c>
      <c r="C820" s="166" t="s">
        <v>70</v>
      </c>
      <c r="D820" s="166" t="s">
        <v>3715</v>
      </c>
      <c r="E820" s="154"/>
      <c r="F820" s="195" t="s">
        <v>3725</v>
      </c>
      <c r="G820" s="196"/>
      <c r="H820" s="166" t="s">
        <v>78</v>
      </c>
      <c r="I820" s="167">
        <v>2010</v>
      </c>
      <c r="J820" s="168">
        <v>400000</v>
      </c>
      <c r="K820" s="165" t="s">
        <v>72</v>
      </c>
      <c r="L820" s="165"/>
      <c r="M820" s="165"/>
      <c r="N820" s="2"/>
    </row>
    <row r="821" spans="1:14" ht="16.5" customHeight="1" x14ac:dyDescent="0.2">
      <c r="A821" s="166" t="s">
        <v>3742</v>
      </c>
      <c r="B821" s="166" t="s">
        <v>3199</v>
      </c>
      <c r="C821" s="166" t="s">
        <v>70</v>
      </c>
      <c r="D821" s="166" t="s">
        <v>3715</v>
      </c>
      <c r="E821" s="154"/>
      <c r="F821" s="195" t="s">
        <v>2989</v>
      </c>
      <c r="G821" s="196"/>
      <c r="H821" s="166" t="s">
        <v>78</v>
      </c>
      <c r="I821" s="167">
        <v>2010</v>
      </c>
      <c r="J821" s="168">
        <v>430412</v>
      </c>
      <c r="K821" s="165" t="s">
        <v>72</v>
      </c>
      <c r="L821" s="165"/>
      <c r="M821" s="165"/>
      <c r="N821" s="2"/>
    </row>
    <row r="822" spans="1:14" ht="16.5" customHeight="1" x14ac:dyDescent="0.2">
      <c r="A822" s="166" t="s">
        <v>3742</v>
      </c>
      <c r="B822" s="166" t="s">
        <v>3199</v>
      </c>
      <c r="C822" s="166" t="s">
        <v>70</v>
      </c>
      <c r="D822" s="166" t="s">
        <v>3715</v>
      </c>
      <c r="E822" s="154"/>
      <c r="F822" s="195" t="s">
        <v>3134</v>
      </c>
      <c r="G822" s="196"/>
      <c r="H822" s="166" t="s">
        <v>78</v>
      </c>
      <c r="I822" s="167">
        <v>2010</v>
      </c>
      <c r="J822" s="168">
        <v>362388</v>
      </c>
      <c r="K822" s="165" t="s">
        <v>72</v>
      </c>
      <c r="L822" s="165"/>
      <c r="M822" s="165"/>
      <c r="N822" s="2"/>
    </row>
    <row r="823" spans="1:14" ht="16.5" customHeight="1" x14ac:dyDescent="0.2">
      <c r="A823" s="166" t="s">
        <v>3742</v>
      </c>
      <c r="B823" s="166" t="s">
        <v>3199</v>
      </c>
      <c r="C823" s="166" t="s">
        <v>70</v>
      </c>
      <c r="D823" s="166" t="s">
        <v>3715</v>
      </c>
      <c r="E823" s="154"/>
      <c r="F823" s="195" t="s">
        <v>3689</v>
      </c>
      <c r="G823" s="196"/>
      <c r="H823" s="166" t="s">
        <v>78</v>
      </c>
      <c r="I823" s="167">
        <v>2010</v>
      </c>
      <c r="J823" s="168">
        <v>437000</v>
      </c>
      <c r="K823" s="165" t="s">
        <v>72</v>
      </c>
      <c r="L823" s="165"/>
      <c r="M823" s="165"/>
      <c r="N823" s="2"/>
    </row>
    <row r="824" spans="1:14" ht="16.5" customHeight="1" x14ac:dyDescent="0.2">
      <c r="A824" s="166" t="s">
        <v>3742</v>
      </c>
      <c r="B824" s="166" t="s">
        <v>3199</v>
      </c>
      <c r="C824" s="166" t="s">
        <v>70</v>
      </c>
      <c r="D824" s="166" t="s">
        <v>3715</v>
      </c>
      <c r="E824" s="154" t="s">
        <v>2537</v>
      </c>
      <c r="F824" s="195" t="s">
        <v>2708</v>
      </c>
      <c r="G824" s="196"/>
      <c r="H824" s="166" t="s">
        <v>78</v>
      </c>
      <c r="I824" s="167">
        <v>2010</v>
      </c>
      <c r="J824" s="169">
        <v>2171758</v>
      </c>
      <c r="K824" s="165" t="s">
        <v>72</v>
      </c>
      <c r="L824" s="165"/>
      <c r="M824" s="165"/>
      <c r="N824" s="2"/>
    </row>
    <row r="825" spans="1:14" ht="16.5" customHeight="1" x14ac:dyDescent="0.2">
      <c r="A825" s="166" t="s">
        <v>3742</v>
      </c>
      <c r="B825" s="166" t="s">
        <v>3199</v>
      </c>
      <c r="C825" s="166" t="s">
        <v>70</v>
      </c>
      <c r="D825" s="166" t="s">
        <v>3715</v>
      </c>
      <c r="E825" s="154" t="s">
        <v>2537</v>
      </c>
      <c r="F825" s="195" t="s">
        <v>2549</v>
      </c>
      <c r="G825" s="196"/>
      <c r="H825" s="166" t="s">
        <v>78</v>
      </c>
      <c r="I825" s="167">
        <v>2010</v>
      </c>
      <c r="J825" s="169">
        <v>1126481</v>
      </c>
      <c r="K825" s="165" t="s">
        <v>72</v>
      </c>
      <c r="L825" s="165"/>
      <c r="M825" s="165"/>
      <c r="N825" s="2"/>
    </row>
    <row r="826" spans="1:14" ht="16.5" customHeight="1" x14ac:dyDescent="0.2">
      <c r="A826" s="166" t="s">
        <v>3742</v>
      </c>
      <c r="B826" s="166" t="s">
        <v>3199</v>
      </c>
      <c r="C826" s="166" t="s">
        <v>70</v>
      </c>
      <c r="D826" s="166" t="s">
        <v>3715</v>
      </c>
      <c r="E826" s="154" t="s">
        <v>2537</v>
      </c>
      <c r="F826" s="195" t="s">
        <v>2919</v>
      </c>
      <c r="G826" s="196"/>
      <c r="H826" s="166" t="s">
        <v>78</v>
      </c>
      <c r="I826" s="167">
        <v>2010</v>
      </c>
      <c r="J826" s="168">
        <v>1000</v>
      </c>
      <c r="K826" s="165" t="s">
        <v>72</v>
      </c>
      <c r="L826" s="165"/>
      <c r="M826" s="165"/>
      <c r="N826" s="2"/>
    </row>
    <row r="827" spans="1:14" ht="16.5" customHeight="1" x14ac:dyDescent="0.2">
      <c r="A827" s="166" t="s">
        <v>3742</v>
      </c>
      <c r="B827" s="166" t="s">
        <v>3199</v>
      </c>
      <c r="C827" s="166" t="s">
        <v>70</v>
      </c>
      <c r="D827" s="166" t="s">
        <v>3715</v>
      </c>
      <c r="E827" s="154" t="s">
        <v>2537</v>
      </c>
      <c r="F827" s="195" t="s">
        <v>2540</v>
      </c>
      <c r="G827" s="196"/>
      <c r="H827" s="166" t="s">
        <v>78</v>
      </c>
      <c r="I827" s="167">
        <v>2010</v>
      </c>
      <c r="J827" s="168">
        <v>220</v>
      </c>
      <c r="K827" s="165" t="s">
        <v>72</v>
      </c>
      <c r="L827" s="165"/>
      <c r="M827" s="165"/>
      <c r="N827" s="2"/>
    </row>
    <row r="828" spans="1:14" ht="16.5" customHeight="1" x14ac:dyDescent="0.2">
      <c r="A828" s="166" t="s">
        <v>3742</v>
      </c>
      <c r="B828" s="166" t="s">
        <v>3199</v>
      </c>
      <c r="C828" s="166" t="s">
        <v>70</v>
      </c>
      <c r="D828" s="166" t="s">
        <v>3715</v>
      </c>
      <c r="E828" s="154"/>
      <c r="F828" s="195" t="s">
        <v>2709</v>
      </c>
      <c r="G828" s="196"/>
      <c r="H828" s="166" t="s">
        <v>78</v>
      </c>
      <c r="I828" s="167">
        <v>2010</v>
      </c>
      <c r="J828" s="169">
        <v>1348642</v>
      </c>
      <c r="K828" s="165" t="s">
        <v>72</v>
      </c>
      <c r="L828" s="165"/>
      <c r="M828" s="165"/>
      <c r="N828" s="2"/>
    </row>
    <row r="829" spans="1:14" ht="16.5" customHeight="1" x14ac:dyDescent="0.2">
      <c r="A829" s="166" t="s">
        <v>3742</v>
      </c>
      <c r="B829" s="166" t="s">
        <v>3199</v>
      </c>
      <c r="C829" s="166" t="s">
        <v>70</v>
      </c>
      <c r="D829" s="166" t="s">
        <v>3715</v>
      </c>
      <c r="E829" s="154" t="s">
        <v>35</v>
      </c>
      <c r="F829" s="195" t="s">
        <v>2961</v>
      </c>
      <c r="G829" s="196"/>
      <c r="H829" s="166" t="s">
        <v>78</v>
      </c>
      <c r="I829" s="167">
        <v>2010</v>
      </c>
      <c r="J829" s="168">
        <v>3075</v>
      </c>
      <c r="K829" s="165" t="s">
        <v>72</v>
      </c>
      <c r="L829" s="165"/>
      <c r="M829" s="165"/>
      <c r="N829" s="2"/>
    </row>
    <row r="830" spans="1:14" ht="16.5" customHeight="1" x14ac:dyDescent="0.2">
      <c r="A830" s="166" t="s">
        <v>3742</v>
      </c>
      <c r="B830" s="166" t="s">
        <v>3199</v>
      </c>
      <c r="C830" s="166" t="s">
        <v>70</v>
      </c>
      <c r="D830" s="166" t="s">
        <v>3715</v>
      </c>
      <c r="E830" s="154" t="s">
        <v>14</v>
      </c>
      <c r="F830" s="195" t="s">
        <v>2896</v>
      </c>
      <c r="G830" s="196"/>
      <c r="H830" s="166" t="s">
        <v>78</v>
      </c>
      <c r="I830" s="167">
        <v>2010</v>
      </c>
      <c r="J830" s="169">
        <v>1294187</v>
      </c>
      <c r="K830" s="165" t="s">
        <v>72</v>
      </c>
      <c r="L830" s="165"/>
      <c r="M830" s="165"/>
      <c r="N830" s="2"/>
    </row>
    <row r="831" spans="1:14" ht="16.5" customHeight="1" x14ac:dyDescent="0.2">
      <c r="A831" s="166" t="s">
        <v>3742</v>
      </c>
      <c r="B831" s="166" t="s">
        <v>3199</v>
      </c>
      <c r="C831" s="166" t="s">
        <v>70</v>
      </c>
      <c r="D831" s="166" t="s">
        <v>3715</v>
      </c>
      <c r="E831" s="154"/>
      <c r="F831" s="195" t="s">
        <v>2634</v>
      </c>
      <c r="G831" s="196"/>
      <c r="H831" s="166" t="s">
        <v>78</v>
      </c>
      <c r="I831" s="167">
        <v>2010</v>
      </c>
      <c r="J831" s="168">
        <v>653242</v>
      </c>
      <c r="K831" s="165" t="s">
        <v>72</v>
      </c>
      <c r="L831" s="165"/>
      <c r="M831" s="165"/>
      <c r="N831" s="2"/>
    </row>
    <row r="832" spans="1:14" ht="16.5" customHeight="1" x14ac:dyDescent="0.2">
      <c r="A832" s="166" t="s">
        <v>3742</v>
      </c>
      <c r="B832" s="166" t="s">
        <v>3199</v>
      </c>
      <c r="C832" s="166" t="s">
        <v>70</v>
      </c>
      <c r="D832" s="166" t="s">
        <v>3715</v>
      </c>
      <c r="E832" s="154" t="s">
        <v>35</v>
      </c>
      <c r="F832" s="195" t="s">
        <v>2963</v>
      </c>
      <c r="G832" s="196"/>
      <c r="H832" s="166" t="s">
        <v>78</v>
      </c>
      <c r="I832" s="167">
        <v>2010</v>
      </c>
      <c r="J832" s="169">
        <v>1057149</v>
      </c>
      <c r="K832" s="165" t="s">
        <v>72</v>
      </c>
      <c r="L832" s="165"/>
      <c r="M832" s="165"/>
      <c r="N832" s="2"/>
    </row>
    <row r="833" spans="1:14" ht="16.5" customHeight="1" x14ac:dyDescent="0.2">
      <c r="A833" s="166" t="s">
        <v>3742</v>
      </c>
      <c r="B833" s="166" t="s">
        <v>3199</v>
      </c>
      <c r="C833" s="166" t="s">
        <v>70</v>
      </c>
      <c r="D833" s="166" t="s">
        <v>3715</v>
      </c>
      <c r="E833" s="154"/>
      <c r="F833" s="195" t="s">
        <v>2669</v>
      </c>
      <c r="G833" s="196"/>
      <c r="H833" s="166" t="s">
        <v>78</v>
      </c>
      <c r="I833" s="167">
        <v>2010</v>
      </c>
      <c r="J833" s="168">
        <v>123547</v>
      </c>
      <c r="K833" s="165" t="s">
        <v>72</v>
      </c>
      <c r="L833" s="165"/>
      <c r="M833" s="165"/>
      <c r="N833" s="2"/>
    </row>
    <row r="834" spans="1:14" ht="16.5" customHeight="1" x14ac:dyDescent="0.2">
      <c r="A834" s="166" t="s">
        <v>3742</v>
      </c>
      <c r="B834" s="166" t="s">
        <v>3199</v>
      </c>
      <c r="C834" s="166" t="s">
        <v>70</v>
      </c>
      <c r="D834" s="166" t="s">
        <v>3715</v>
      </c>
      <c r="E834" s="154"/>
      <c r="F834" s="195" t="s">
        <v>1522</v>
      </c>
      <c r="G834" s="196"/>
      <c r="H834" s="166" t="s">
        <v>78</v>
      </c>
      <c r="I834" s="167">
        <v>2010</v>
      </c>
      <c r="J834" s="168">
        <v>290000</v>
      </c>
      <c r="K834" s="165" t="s">
        <v>72</v>
      </c>
      <c r="L834" s="165"/>
      <c r="M834" s="165"/>
      <c r="N834" s="2"/>
    </row>
    <row r="835" spans="1:14" ht="16.5" customHeight="1" x14ac:dyDescent="0.2">
      <c r="A835" s="166" t="s">
        <v>3742</v>
      </c>
      <c r="B835" s="166" t="s">
        <v>3199</v>
      </c>
      <c r="C835" s="166" t="s">
        <v>70</v>
      </c>
      <c r="D835" s="166" t="s">
        <v>3715</v>
      </c>
      <c r="E835" s="154"/>
      <c r="F835" s="195" t="s">
        <v>3721</v>
      </c>
      <c r="G835" s="196"/>
      <c r="H835" s="166" t="s">
        <v>78</v>
      </c>
      <c r="I835" s="167">
        <v>2010</v>
      </c>
      <c r="J835" s="168">
        <v>84154</v>
      </c>
      <c r="K835" s="165" t="s">
        <v>72</v>
      </c>
      <c r="L835" s="165"/>
      <c r="M835" s="165"/>
      <c r="N835" s="2"/>
    </row>
    <row r="836" spans="1:14" ht="16.5" customHeight="1" x14ac:dyDescent="0.2">
      <c r="A836" s="166" t="s">
        <v>3742</v>
      </c>
      <c r="B836" s="166" t="s">
        <v>3199</v>
      </c>
      <c r="C836" s="166" t="s">
        <v>70</v>
      </c>
      <c r="D836" s="166" t="s">
        <v>3715</v>
      </c>
      <c r="E836" s="154"/>
      <c r="F836" s="195" t="s">
        <v>2782</v>
      </c>
      <c r="G836" s="196"/>
      <c r="H836" s="166" t="s">
        <v>78</v>
      </c>
      <c r="I836" s="167">
        <v>2010</v>
      </c>
      <c r="J836" s="168">
        <v>216043</v>
      </c>
      <c r="K836" s="165" t="s">
        <v>72</v>
      </c>
      <c r="L836" s="165"/>
      <c r="M836" s="165"/>
      <c r="N836" s="2"/>
    </row>
    <row r="837" spans="1:14" ht="16.5" customHeight="1" x14ac:dyDescent="0.2">
      <c r="A837" s="166" t="s">
        <v>3742</v>
      </c>
      <c r="B837" s="166" t="s">
        <v>3199</v>
      </c>
      <c r="C837" s="166" t="s">
        <v>70</v>
      </c>
      <c r="D837" s="166" t="s">
        <v>3715</v>
      </c>
      <c r="E837" s="154" t="s">
        <v>35</v>
      </c>
      <c r="F837" s="195" t="s">
        <v>3560</v>
      </c>
      <c r="G837" s="196"/>
      <c r="H837" s="166" t="s">
        <v>78</v>
      </c>
      <c r="I837" s="167">
        <v>2010</v>
      </c>
      <c r="J837" s="168">
        <v>428743</v>
      </c>
      <c r="K837" s="165" t="s">
        <v>72</v>
      </c>
      <c r="L837" s="165"/>
      <c r="M837" s="165"/>
      <c r="N837" s="2"/>
    </row>
    <row r="838" spans="1:14" ht="16.5" customHeight="1" x14ac:dyDescent="0.2">
      <c r="A838" s="166" t="s">
        <v>3742</v>
      </c>
      <c r="B838" s="166" t="s">
        <v>3199</v>
      </c>
      <c r="C838" s="166" t="s">
        <v>70</v>
      </c>
      <c r="D838" s="166" t="s">
        <v>3715</v>
      </c>
      <c r="E838" s="154" t="s">
        <v>35</v>
      </c>
      <c r="F838" s="195" t="s">
        <v>1737</v>
      </c>
      <c r="G838" s="196"/>
      <c r="H838" s="166" t="s">
        <v>78</v>
      </c>
      <c r="I838" s="167">
        <v>2010</v>
      </c>
      <c r="J838" s="168">
        <v>155000</v>
      </c>
      <c r="K838" s="165" t="s">
        <v>72</v>
      </c>
      <c r="L838" s="165"/>
      <c r="M838" s="165"/>
      <c r="N838" s="2"/>
    </row>
    <row r="839" spans="1:14" ht="16.5" customHeight="1" x14ac:dyDescent="0.2">
      <c r="A839" s="166" t="s">
        <v>3742</v>
      </c>
      <c r="B839" s="166" t="s">
        <v>3199</v>
      </c>
      <c r="C839" s="166" t="s">
        <v>70</v>
      </c>
      <c r="D839" s="166" t="s">
        <v>3715</v>
      </c>
      <c r="E839" s="154"/>
      <c r="F839" s="195" t="s">
        <v>3036</v>
      </c>
      <c r="G839" s="196"/>
      <c r="H839" s="166" t="s">
        <v>78</v>
      </c>
      <c r="I839" s="167">
        <v>2010</v>
      </c>
      <c r="J839" s="169">
        <v>1232488</v>
      </c>
      <c r="K839" s="165" t="s">
        <v>72</v>
      </c>
      <c r="L839" s="165"/>
      <c r="M839" s="165"/>
      <c r="N839" s="2"/>
    </row>
    <row r="840" spans="1:14" ht="16.5" customHeight="1" x14ac:dyDescent="0.2">
      <c r="A840" s="166" t="s">
        <v>3742</v>
      </c>
      <c r="B840" s="166" t="s">
        <v>3199</v>
      </c>
      <c r="C840" s="166" t="s">
        <v>70</v>
      </c>
      <c r="D840" s="166" t="s">
        <v>3715</v>
      </c>
      <c r="E840" s="154"/>
      <c r="F840" s="195" t="s">
        <v>3727</v>
      </c>
      <c r="G840" s="196"/>
      <c r="H840" s="166" t="s">
        <v>78</v>
      </c>
      <c r="I840" s="167">
        <v>2010</v>
      </c>
      <c r="J840" s="168">
        <v>430256</v>
      </c>
      <c r="K840" s="165" t="s">
        <v>72</v>
      </c>
      <c r="L840" s="165"/>
      <c r="M840" s="165"/>
      <c r="N840" s="2"/>
    </row>
    <row r="841" spans="1:14" ht="16.5" customHeight="1" x14ac:dyDescent="0.2">
      <c r="A841" s="166" t="s">
        <v>3742</v>
      </c>
      <c r="B841" s="166" t="s">
        <v>3199</v>
      </c>
      <c r="C841" s="166" t="s">
        <v>70</v>
      </c>
      <c r="D841" s="166" t="s">
        <v>3715</v>
      </c>
      <c r="E841" s="154"/>
      <c r="F841" s="195" t="s">
        <v>2700</v>
      </c>
      <c r="G841" s="196"/>
      <c r="H841" s="166" t="s">
        <v>78</v>
      </c>
      <c r="I841" s="167">
        <v>2010</v>
      </c>
      <c r="J841" s="168">
        <v>416700</v>
      </c>
      <c r="K841" s="165" t="s">
        <v>72</v>
      </c>
      <c r="L841" s="165"/>
      <c r="M841" s="165"/>
      <c r="N841" s="2"/>
    </row>
    <row r="842" spans="1:14" ht="16.5" customHeight="1" x14ac:dyDescent="0.2">
      <c r="A842" s="166" t="s">
        <v>3742</v>
      </c>
      <c r="B842" s="166" t="s">
        <v>3199</v>
      </c>
      <c r="C842" s="166" t="s">
        <v>70</v>
      </c>
      <c r="D842" s="166" t="s">
        <v>3715</v>
      </c>
      <c r="E842" s="154"/>
      <c r="F842" s="195" t="s">
        <v>3741</v>
      </c>
      <c r="G842" s="196"/>
      <c r="H842" s="166" t="s">
        <v>78</v>
      </c>
      <c r="I842" s="167">
        <v>2010</v>
      </c>
      <c r="J842" s="168">
        <v>40634</v>
      </c>
      <c r="K842" s="165" t="s">
        <v>72</v>
      </c>
      <c r="L842" s="165"/>
      <c r="M842" s="165"/>
      <c r="N842" s="2"/>
    </row>
    <row r="843" spans="1:14" ht="16.5" customHeight="1" x14ac:dyDescent="0.2">
      <c r="A843" s="166" t="s">
        <v>3742</v>
      </c>
      <c r="B843" s="166" t="s">
        <v>3199</v>
      </c>
      <c r="C843" s="166" t="s">
        <v>70</v>
      </c>
      <c r="D843" s="166" t="s">
        <v>3715</v>
      </c>
      <c r="E843" s="154"/>
      <c r="F843" s="195" t="s">
        <v>2591</v>
      </c>
      <c r="G843" s="196"/>
      <c r="H843" s="166" t="s">
        <v>78</v>
      </c>
      <c r="I843" s="167">
        <v>2010</v>
      </c>
      <c r="J843" s="168">
        <v>396465</v>
      </c>
      <c r="K843" s="165" t="s">
        <v>72</v>
      </c>
      <c r="L843" s="165"/>
      <c r="M843" s="165"/>
      <c r="N843" s="2"/>
    </row>
    <row r="844" spans="1:14" ht="16.5" customHeight="1" x14ac:dyDescent="0.2">
      <c r="A844" s="166" t="s">
        <v>3742</v>
      </c>
      <c r="B844" s="166" t="s">
        <v>3199</v>
      </c>
      <c r="C844" s="166" t="s">
        <v>70</v>
      </c>
      <c r="D844" s="166" t="s">
        <v>3715</v>
      </c>
      <c r="E844" s="154"/>
      <c r="F844" s="195" t="s">
        <v>2759</v>
      </c>
      <c r="G844" s="196"/>
      <c r="H844" s="166" t="s">
        <v>78</v>
      </c>
      <c r="I844" s="167">
        <v>2010</v>
      </c>
      <c r="J844" s="168">
        <v>292882</v>
      </c>
      <c r="K844" s="165" t="s">
        <v>72</v>
      </c>
      <c r="L844" s="165"/>
      <c r="M844" s="165"/>
      <c r="N844" s="2"/>
    </row>
    <row r="845" spans="1:14" ht="16.5" customHeight="1" x14ac:dyDescent="0.2">
      <c r="A845" s="166" t="s">
        <v>3742</v>
      </c>
      <c r="B845" s="166" t="s">
        <v>3199</v>
      </c>
      <c r="C845" s="166" t="s">
        <v>70</v>
      </c>
      <c r="D845" s="166" t="s">
        <v>3715</v>
      </c>
      <c r="E845" s="154"/>
      <c r="F845" s="195" t="s">
        <v>2606</v>
      </c>
      <c r="G845" s="196"/>
      <c r="H845" s="166" t="s">
        <v>78</v>
      </c>
      <c r="I845" s="167">
        <v>2010</v>
      </c>
      <c r="J845" s="168">
        <v>174044</v>
      </c>
      <c r="K845" s="165" t="s">
        <v>72</v>
      </c>
      <c r="L845" s="165"/>
      <c r="M845" s="165"/>
      <c r="N845" s="2"/>
    </row>
    <row r="846" spans="1:14" ht="16.5" customHeight="1" x14ac:dyDescent="0.2">
      <c r="A846" s="166" t="s">
        <v>3742</v>
      </c>
      <c r="B846" s="166" t="s">
        <v>3199</v>
      </c>
      <c r="C846" s="166" t="s">
        <v>70</v>
      </c>
      <c r="D846" s="166" t="s">
        <v>3715</v>
      </c>
      <c r="E846" s="154"/>
      <c r="F846" s="195" t="s">
        <v>3246</v>
      </c>
      <c r="G846" s="196"/>
      <c r="H846" s="166" t="s">
        <v>78</v>
      </c>
      <c r="I846" s="167">
        <v>2010</v>
      </c>
      <c r="J846" s="168">
        <v>806283</v>
      </c>
      <c r="K846" s="165" t="s">
        <v>72</v>
      </c>
      <c r="L846" s="165"/>
      <c r="M846" s="165"/>
      <c r="N846" s="2"/>
    </row>
    <row r="847" spans="1:14" ht="16.5" customHeight="1" x14ac:dyDescent="0.2">
      <c r="A847" s="166" t="s">
        <v>3742</v>
      </c>
      <c r="B847" s="166" t="s">
        <v>3199</v>
      </c>
      <c r="C847" s="166" t="s">
        <v>70</v>
      </c>
      <c r="D847" s="166" t="s">
        <v>3715</v>
      </c>
      <c r="E847" s="154"/>
      <c r="F847" s="195" t="s">
        <v>2850</v>
      </c>
      <c r="G847" s="196"/>
      <c r="H847" s="166" t="s">
        <v>78</v>
      </c>
      <c r="I847" s="167">
        <v>2010</v>
      </c>
      <c r="J847" s="168">
        <v>509000</v>
      </c>
      <c r="K847" s="165" t="s">
        <v>72</v>
      </c>
      <c r="L847" s="165"/>
      <c r="M847" s="165"/>
      <c r="N847" s="2"/>
    </row>
    <row r="848" spans="1:14" ht="16.5" customHeight="1" x14ac:dyDescent="0.2">
      <c r="A848" s="166" t="s">
        <v>3743</v>
      </c>
      <c r="B848" s="166" t="s">
        <v>3457</v>
      </c>
      <c r="C848" s="166" t="s">
        <v>70</v>
      </c>
      <c r="D848" s="166" t="s">
        <v>3715</v>
      </c>
      <c r="E848" s="154" t="s">
        <v>2537</v>
      </c>
      <c r="F848" s="195" t="s">
        <v>3716</v>
      </c>
      <c r="G848" s="196"/>
      <c r="H848" s="166" t="s">
        <v>259</v>
      </c>
      <c r="I848" s="167">
        <v>2010</v>
      </c>
      <c r="J848" s="168">
        <v>64717</v>
      </c>
      <c r="K848" s="165" t="s">
        <v>72</v>
      </c>
      <c r="L848" s="165"/>
      <c r="M848" s="165"/>
      <c r="N848" s="2"/>
    </row>
    <row r="849" spans="1:14" ht="16.5" customHeight="1" x14ac:dyDescent="0.2">
      <c r="A849" s="166" t="s">
        <v>3743</v>
      </c>
      <c r="B849" s="166" t="s">
        <v>3457</v>
      </c>
      <c r="C849" s="166" t="s">
        <v>70</v>
      </c>
      <c r="D849" s="166" t="s">
        <v>3715</v>
      </c>
      <c r="E849" s="154" t="s">
        <v>166</v>
      </c>
      <c r="F849" s="195" t="s">
        <v>3264</v>
      </c>
      <c r="G849" s="196"/>
      <c r="H849" s="166" t="s">
        <v>78</v>
      </c>
      <c r="I849" s="167">
        <v>2010</v>
      </c>
      <c r="J849" s="168">
        <v>239469</v>
      </c>
      <c r="K849" s="165" t="s">
        <v>72</v>
      </c>
      <c r="L849" s="165"/>
      <c r="M849" s="165"/>
      <c r="N849" s="2"/>
    </row>
    <row r="850" spans="1:14" ht="16.5" customHeight="1" x14ac:dyDescent="0.2">
      <c r="A850" s="166" t="s">
        <v>3743</v>
      </c>
      <c r="B850" s="166" t="s">
        <v>3457</v>
      </c>
      <c r="C850" s="166" t="s">
        <v>70</v>
      </c>
      <c r="D850" s="166" t="s">
        <v>3715</v>
      </c>
      <c r="E850" s="154" t="s">
        <v>2537</v>
      </c>
      <c r="F850" s="195" t="s">
        <v>3718</v>
      </c>
      <c r="G850" s="196"/>
      <c r="H850" s="166" t="s">
        <v>541</v>
      </c>
      <c r="I850" s="167">
        <v>2010</v>
      </c>
      <c r="J850" s="168">
        <v>929807</v>
      </c>
      <c r="K850" s="165" t="s">
        <v>72</v>
      </c>
      <c r="L850" s="165"/>
      <c r="M850" s="165"/>
      <c r="N850" s="2"/>
    </row>
    <row r="851" spans="1:14" ht="16.5" customHeight="1" x14ac:dyDescent="0.2">
      <c r="A851" s="166" t="s">
        <v>3743</v>
      </c>
      <c r="B851" s="166" t="s">
        <v>3457</v>
      </c>
      <c r="C851" s="166" t="s">
        <v>70</v>
      </c>
      <c r="D851" s="166" t="s">
        <v>3715</v>
      </c>
      <c r="E851" s="154" t="s">
        <v>2537</v>
      </c>
      <c r="F851" s="195" t="s">
        <v>2549</v>
      </c>
      <c r="G851" s="196"/>
      <c r="H851" s="166" t="s">
        <v>78</v>
      </c>
      <c r="I851" s="167">
        <v>2010</v>
      </c>
      <c r="J851" s="168">
        <v>159566</v>
      </c>
      <c r="K851" s="165" t="s">
        <v>72</v>
      </c>
      <c r="L851" s="165"/>
      <c r="M851" s="165"/>
      <c r="N851" s="2"/>
    </row>
    <row r="852" spans="1:14" ht="16.5" customHeight="1" x14ac:dyDescent="0.2">
      <c r="A852" s="166" t="s">
        <v>3743</v>
      </c>
      <c r="B852" s="166" t="s">
        <v>3457</v>
      </c>
      <c r="C852" s="166" t="s">
        <v>70</v>
      </c>
      <c r="D852" s="166" t="s">
        <v>3715</v>
      </c>
      <c r="E852" s="154"/>
      <c r="F852" s="195" t="s">
        <v>3744</v>
      </c>
      <c r="G852" s="196"/>
      <c r="H852" s="166" t="s">
        <v>259</v>
      </c>
      <c r="I852" s="167">
        <v>2010</v>
      </c>
      <c r="J852" s="168">
        <v>169143</v>
      </c>
      <c r="K852" s="165" t="s">
        <v>72</v>
      </c>
      <c r="L852" s="165"/>
      <c r="M852" s="165"/>
      <c r="N852" s="2"/>
    </row>
    <row r="853" spans="1:14" ht="16.5" customHeight="1" x14ac:dyDescent="0.2">
      <c r="A853" s="166" t="s">
        <v>3745</v>
      </c>
      <c r="B853" s="166" t="s">
        <v>2744</v>
      </c>
      <c r="C853" s="166" t="s">
        <v>34</v>
      </c>
      <c r="D853" s="166" t="s">
        <v>3740</v>
      </c>
      <c r="E853" s="154"/>
      <c r="F853" s="195" t="s">
        <v>2949</v>
      </c>
      <c r="G853" s="196"/>
      <c r="H853" s="166" t="s">
        <v>16</v>
      </c>
      <c r="I853" s="167">
        <v>2010</v>
      </c>
      <c r="J853" s="168">
        <v>498789</v>
      </c>
      <c r="K853" s="165"/>
      <c r="L853" s="165"/>
      <c r="M853" s="165"/>
      <c r="N853" s="2"/>
    </row>
    <row r="854" spans="1:14" ht="12.75" customHeight="1" x14ac:dyDescent="0.2">
      <c r="A854" s="166" t="s">
        <v>3746</v>
      </c>
      <c r="B854" s="166" t="s">
        <v>3747</v>
      </c>
      <c r="C854" s="166"/>
      <c r="D854" s="166" t="s">
        <v>1721</v>
      </c>
      <c r="E854" s="154" t="s">
        <v>14</v>
      </c>
      <c r="F854" s="195" t="s">
        <v>3748</v>
      </c>
      <c r="G854" s="196"/>
      <c r="H854" s="166" t="s">
        <v>16</v>
      </c>
      <c r="I854" s="167">
        <v>2010</v>
      </c>
      <c r="J854" s="169">
        <v>5100000</v>
      </c>
      <c r="K854" s="165"/>
      <c r="L854" s="170">
        <f>J854+J1398</f>
        <v>5330984</v>
      </c>
      <c r="M854" s="170">
        <f>J1398</f>
        <v>230984</v>
      </c>
      <c r="N854" s="2"/>
    </row>
    <row r="855" spans="1:14" ht="12.75" customHeight="1" x14ac:dyDescent="0.2">
      <c r="A855" s="166" t="s">
        <v>3749</v>
      </c>
      <c r="B855" s="166" t="s">
        <v>2819</v>
      </c>
      <c r="C855" s="166" t="s">
        <v>2545</v>
      </c>
      <c r="D855" s="166" t="s">
        <v>1721</v>
      </c>
      <c r="E855" s="154" t="s">
        <v>35</v>
      </c>
      <c r="F855" s="195" t="s">
        <v>3750</v>
      </c>
      <c r="G855" s="196"/>
      <c r="H855" s="166" t="s">
        <v>16</v>
      </c>
      <c r="I855" s="167">
        <v>2010</v>
      </c>
      <c r="J855" s="169">
        <v>8875000</v>
      </c>
      <c r="K855" s="165"/>
      <c r="L855" s="170">
        <f>J855+J1394+J1431</f>
        <v>9719897</v>
      </c>
      <c r="M855" s="170">
        <f>J1394+J1431</f>
        <v>844897</v>
      </c>
      <c r="N855" s="2"/>
    </row>
    <row r="856" spans="1:14" ht="12.75" customHeight="1" x14ac:dyDescent="0.2">
      <c r="A856" s="166" t="s">
        <v>3751</v>
      </c>
      <c r="B856" s="166" t="s">
        <v>2547</v>
      </c>
      <c r="C856" s="166" t="s">
        <v>34</v>
      </c>
      <c r="D856" s="166" t="s">
        <v>143</v>
      </c>
      <c r="E856" s="154" t="s">
        <v>166</v>
      </c>
      <c r="F856" s="195" t="s">
        <v>3264</v>
      </c>
      <c r="G856" s="196"/>
      <c r="H856" s="166" t="s">
        <v>78</v>
      </c>
      <c r="I856" s="167">
        <v>2010</v>
      </c>
      <c r="J856" s="168">
        <v>97045</v>
      </c>
      <c r="K856" s="165"/>
      <c r="L856" s="165"/>
      <c r="M856" s="165"/>
      <c r="N856" s="2"/>
    </row>
    <row r="857" spans="1:14" ht="12.75" customHeight="1" x14ac:dyDescent="0.2">
      <c r="A857" s="166" t="s">
        <v>3752</v>
      </c>
      <c r="B857" s="166" t="s">
        <v>3753</v>
      </c>
      <c r="C857" s="166" t="s">
        <v>34</v>
      </c>
      <c r="D857" s="166" t="s">
        <v>143</v>
      </c>
      <c r="E857" s="154"/>
      <c r="F857" s="195" t="s">
        <v>3493</v>
      </c>
      <c r="G857" s="196"/>
      <c r="H857" s="166" t="s">
        <v>276</v>
      </c>
      <c r="I857" s="167">
        <v>2010</v>
      </c>
      <c r="J857" s="168">
        <v>350000</v>
      </c>
      <c r="K857" s="165"/>
      <c r="L857" s="165"/>
      <c r="M857" s="165"/>
      <c r="N857" s="2"/>
    </row>
    <row r="858" spans="1:14" ht="12.75" customHeight="1" x14ac:dyDescent="0.2">
      <c r="A858" s="166" t="s">
        <v>3754</v>
      </c>
      <c r="B858" s="166" t="s">
        <v>3755</v>
      </c>
      <c r="C858" s="166" t="s">
        <v>34</v>
      </c>
      <c r="D858" s="166" t="s">
        <v>143</v>
      </c>
      <c r="E858" s="154" t="s">
        <v>166</v>
      </c>
      <c r="F858" s="195" t="s">
        <v>3264</v>
      </c>
      <c r="G858" s="196"/>
      <c r="H858" s="166" t="s">
        <v>78</v>
      </c>
      <c r="I858" s="167">
        <v>2010</v>
      </c>
      <c r="J858" s="168">
        <v>99926</v>
      </c>
      <c r="K858" s="165"/>
      <c r="L858" s="165"/>
      <c r="M858" s="165"/>
      <c r="N858" s="2"/>
    </row>
    <row r="859" spans="1:14" ht="16.5" customHeight="1" x14ac:dyDescent="0.2">
      <c r="A859" s="166" t="s">
        <v>3756</v>
      </c>
      <c r="B859" s="166" t="s">
        <v>3757</v>
      </c>
      <c r="C859" s="166" t="s">
        <v>34</v>
      </c>
      <c r="D859" s="166" t="s">
        <v>143</v>
      </c>
      <c r="E859" s="154" t="s">
        <v>166</v>
      </c>
      <c r="F859" s="195" t="s">
        <v>3264</v>
      </c>
      <c r="G859" s="196"/>
      <c r="H859" s="166" t="s">
        <v>78</v>
      </c>
      <c r="I859" s="167">
        <v>2010</v>
      </c>
      <c r="J859" s="168">
        <v>99957</v>
      </c>
      <c r="K859" s="165"/>
      <c r="L859" s="165"/>
      <c r="M859" s="165"/>
      <c r="N859" s="2"/>
    </row>
    <row r="860" spans="1:14" ht="12.75" customHeight="1" x14ac:dyDescent="0.2">
      <c r="A860" s="166" t="s">
        <v>3758</v>
      </c>
      <c r="B860" s="166" t="s">
        <v>3273</v>
      </c>
      <c r="C860" s="166"/>
      <c r="D860" s="166" t="s">
        <v>143</v>
      </c>
      <c r="E860" s="154" t="s">
        <v>166</v>
      </c>
      <c r="F860" s="195" t="s">
        <v>3264</v>
      </c>
      <c r="G860" s="196"/>
      <c r="H860" s="166" t="s">
        <v>78</v>
      </c>
      <c r="I860" s="167">
        <v>2010</v>
      </c>
      <c r="J860" s="168">
        <v>100000</v>
      </c>
      <c r="K860" s="165"/>
      <c r="L860" s="165"/>
      <c r="M860" s="165"/>
      <c r="N860" s="2"/>
    </row>
    <row r="861" spans="1:14" ht="16.5" customHeight="1" x14ac:dyDescent="0.2">
      <c r="A861" s="166" t="s">
        <v>3759</v>
      </c>
      <c r="B861" s="166" t="s">
        <v>3174</v>
      </c>
      <c r="C861" s="166" t="s">
        <v>34</v>
      </c>
      <c r="D861" s="166" t="s">
        <v>143</v>
      </c>
      <c r="E861" s="154" t="s">
        <v>166</v>
      </c>
      <c r="F861" s="195" t="s">
        <v>3264</v>
      </c>
      <c r="G861" s="196"/>
      <c r="H861" s="166" t="s">
        <v>78</v>
      </c>
      <c r="I861" s="167">
        <v>2010</v>
      </c>
      <c r="J861" s="168">
        <v>100000</v>
      </c>
      <c r="K861" s="165"/>
      <c r="L861" s="165"/>
      <c r="M861" s="165"/>
      <c r="N861" s="2"/>
    </row>
    <row r="862" spans="1:14" ht="12.75" customHeight="1" x14ac:dyDescent="0.2">
      <c r="A862" s="166" t="s">
        <v>3760</v>
      </c>
      <c r="B862" s="166" t="s">
        <v>3761</v>
      </c>
      <c r="C862" s="166" t="s">
        <v>34</v>
      </c>
      <c r="D862" s="166" t="s">
        <v>143</v>
      </c>
      <c r="E862" s="154" t="s">
        <v>166</v>
      </c>
      <c r="F862" s="195" t="s">
        <v>3264</v>
      </c>
      <c r="G862" s="196"/>
      <c r="H862" s="166" t="s">
        <v>78</v>
      </c>
      <c r="I862" s="167">
        <v>2010</v>
      </c>
      <c r="J862" s="168">
        <v>100000</v>
      </c>
      <c r="K862" s="165"/>
      <c r="L862" s="165"/>
      <c r="M862" s="165"/>
      <c r="N862" s="2"/>
    </row>
    <row r="863" spans="1:14" ht="16.5" customHeight="1" x14ac:dyDescent="0.2">
      <c r="A863" s="166" t="s">
        <v>3762</v>
      </c>
      <c r="B863" s="166" t="s">
        <v>2714</v>
      </c>
      <c r="C863" s="166" t="s">
        <v>34</v>
      </c>
      <c r="D863" s="166" t="s">
        <v>143</v>
      </c>
      <c r="E863" s="154" t="s">
        <v>166</v>
      </c>
      <c r="F863" s="195" t="s">
        <v>3264</v>
      </c>
      <c r="G863" s="196"/>
      <c r="H863" s="166" t="s">
        <v>78</v>
      </c>
      <c r="I863" s="167">
        <v>2010</v>
      </c>
      <c r="J863" s="168">
        <v>99961</v>
      </c>
      <c r="K863" s="165"/>
      <c r="L863" s="165"/>
      <c r="M863" s="165"/>
      <c r="N863" s="2"/>
    </row>
    <row r="864" spans="1:14" ht="12.75" customHeight="1" x14ac:dyDescent="0.2">
      <c r="A864" s="166" t="s">
        <v>3763</v>
      </c>
      <c r="B864" s="166" t="s">
        <v>2716</v>
      </c>
      <c r="C864" s="166" t="s">
        <v>34</v>
      </c>
      <c r="D864" s="166" t="s">
        <v>143</v>
      </c>
      <c r="E864" s="154" t="s">
        <v>166</v>
      </c>
      <c r="F864" s="195" t="s">
        <v>3264</v>
      </c>
      <c r="G864" s="196"/>
      <c r="H864" s="166" t="s">
        <v>78</v>
      </c>
      <c r="I864" s="167">
        <v>2010</v>
      </c>
      <c r="J864" s="168">
        <v>100000</v>
      </c>
      <c r="K864" s="165"/>
      <c r="L864" s="165"/>
      <c r="M864" s="165"/>
      <c r="N864" s="2"/>
    </row>
    <row r="865" spans="1:14" ht="12.75" customHeight="1" x14ac:dyDescent="0.2">
      <c r="A865" s="166" t="s">
        <v>3764</v>
      </c>
      <c r="B865" s="166" t="s">
        <v>2870</v>
      </c>
      <c r="C865" s="166" t="s">
        <v>34</v>
      </c>
      <c r="D865" s="166" t="s">
        <v>143</v>
      </c>
      <c r="E865" s="154" t="s">
        <v>166</v>
      </c>
      <c r="F865" s="195" t="s">
        <v>3264</v>
      </c>
      <c r="G865" s="196"/>
      <c r="H865" s="166" t="s">
        <v>78</v>
      </c>
      <c r="I865" s="167">
        <v>2010</v>
      </c>
      <c r="J865" s="168">
        <v>99972</v>
      </c>
      <c r="K865" s="165"/>
      <c r="L865" s="165"/>
      <c r="M865" s="165"/>
      <c r="N865" s="2"/>
    </row>
    <row r="866" spans="1:14" ht="12.75" customHeight="1" x14ac:dyDescent="0.2">
      <c r="A866" s="166" t="s">
        <v>3765</v>
      </c>
      <c r="B866" s="166" t="s">
        <v>3766</v>
      </c>
      <c r="C866" s="166" t="s">
        <v>34</v>
      </c>
      <c r="D866" s="166" t="s">
        <v>143</v>
      </c>
      <c r="E866" s="154" t="s">
        <v>166</v>
      </c>
      <c r="F866" s="195" t="s">
        <v>3264</v>
      </c>
      <c r="G866" s="196"/>
      <c r="H866" s="166" t="s">
        <v>78</v>
      </c>
      <c r="I866" s="167">
        <v>2010</v>
      </c>
      <c r="J866" s="168">
        <v>100000</v>
      </c>
      <c r="K866" s="165"/>
      <c r="L866" s="165"/>
      <c r="M866" s="165"/>
      <c r="N866" s="2"/>
    </row>
    <row r="867" spans="1:14" ht="12.75" customHeight="1" x14ac:dyDescent="0.2">
      <c r="A867" s="166" t="s">
        <v>3767</v>
      </c>
      <c r="B867" s="166" t="s">
        <v>2791</v>
      </c>
      <c r="C867" s="166" t="s">
        <v>34</v>
      </c>
      <c r="D867" s="166" t="s">
        <v>143</v>
      </c>
      <c r="E867" s="154" t="s">
        <v>166</v>
      </c>
      <c r="F867" s="195" t="s">
        <v>3264</v>
      </c>
      <c r="G867" s="196"/>
      <c r="H867" s="166" t="s">
        <v>78</v>
      </c>
      <c r="I867" s="167">
        <v>2010</v>
      </c>
      <c r="J867" s="168">
        <v>100000</v>
      </c>
      <c r="K867" s="165"/>
      <c r="L867" s="165"/>
      <c r="M867" s="165"/>
      <c r="N867" s="2"/>
    </row>
    <row r="868" spans="1:14" ht="12.75" customHeight="1" x14ac:dyDescent="0.2">
      <c r="A868" s="166" t="s">
        <v>3768</v>
      </c>
      <c r="B868" s="166" t="s">
        <v>3769</v>
      </c>
      <c r="C868" s="166" t="s">
        <v>34</v>
      </c>
      <c r="D868" s="166" t="s">
        <v>143</v>
      </c>
      <c r="E868" s="154" t="s">
        <v>166</v>
      </c>
      <c r="F868" s="195" t="s">
        <v>3264</v>
      </c>
      <c r="G868" s="196"/>
      <c r="H868" s="166" t="s">
        <v>78</v>
      </c>
      <c r="I868" s="167">
        <v>2010</v>
      </c>
      <c r="J868" s="168">
        <v>92900</v>
      </c>
      <c r="K868" s="165"/>
      <c r="L868" s="165"/>
      <c r="M868" s="165"/>
      <c r="N868" s="2"/>
    </row>
    <row r="869" spans="1:14" ht="12.75" customHeight="1" x14ac:dyDescent="0.2">
      <c r="A869" s="166" t="s">
        <v>3770</v>
      </c>
      <c r="B869" s="166" t="s">
        <v>2988</v>
      </c>
      <c r="C869" s="166" t="s">
        <v>34</v>
      </c>
      <c r="D869" s="166" t="s">
        <v>143</v>
      </c>
      <c r="E869" s="154" t="s">
        <v>166</v>
      </c>
      <c r="F869" s="195" t="s">
        <v>3264</v>
      </c>
      <c r="G869" s="196"/>
      <c r="H869" s="166" t="s">
        <v>78</v>
      </c>
      <c r="I869" s="167">
        <v>2010</v>
      </c>
      <c r="J869" s="168">
        <v>200000</v>
      </c>
      <c r="K869" s="165"/>
      <c r="L869" s="165"/>
      <c r="M869" s="165"/>
      <c r="N869" s="2"/>
    </row>
    <row r="870" spans="1:14" ht="12.75" customHeight="1" x14ac:dyDescent="0.2">
      <c r="A870" s="166" t="s">
        <v>3771</v>
      </c>
      <c r="B870" s="166" t="s">
        <v>3240</v>
      </c>
      <c r="C870" s="166" t="s">
        <v>34</v>
      </c>
      <c r="D870" s="166" t="s">
        <v>143</v>
      </c>
      <c r="E870" s="154" t="s">
        <v>166</v>
      </c>
      <c r="F870" s="195" t="s">
        <v>3264</v>
      </c>
      <c r="G870" s="196"/>
      <c r="H870" s="166" t="s">
        <v>78</v>
      </c>
      <c r="I870" s="167">
        <v>2010</v>
      </c>
      <c r="J870" s="168">
        <v>200000</v>
      </c>
      <c r="K870" s="165"/>
      <c r="L870" s="165"/>
      <c r="M870" s="165"/>
      <c r="N870" s="2"/>
    </row>
    <row r="871" spans="1:14" ht="12.75" customHeight="1" x14ac:dyDescent="0.2">
      <c r="A871" s="166" t="s">
        <v>3772</v>
      </c>
      <c r="B871" s="166" t="s">
        <v>2742</v>
      </c>
      <c r="C871" s="166" t="s">
        <v>34</v>
      </c>
      <c r="D871" s="166" t="s">
        <v>143</v>
      </c>
      <c r="E871" s="154" t="s">
        <v>166</v>
      </c>
      <c r="F871" s="195" t="s">
        <v>3264</v>
      </c>
      <c r="G871" s="196"/>
      <c r="H871" s="166" t="s">
        <v>78</v>
      </c>
      <c r="I871" s="167">
        <v>2010</v>
      </c>
      <c r="J871" s="168">
        <v>204441</v>
      </c>
      <c r="K871" s="165"/>
      <c r="L871" s="165"/>
      <c r="M871" s="165"/>
      <c r="N871" s="2"/>
    </row>
    <row r="872" spans="1:14" ht="12.75" customHeight="1" x14ac:dyDescent="0.2">
      <c r="A872" s="166" t="s">
        <v>3773</v>
      </c>
      <c r="B872" s="166" t="s">
        <v>3774</v>
      </c>
      <c r="C872" s="166" t="s">
        <v>34</v>
      </c>
      <c r="D872" s="166" t="s">
        <v>143</v>
      </c>
      <c r="E872" s="154" t="s">
        <v>166</v>
      </c>
      <c r="F872" s="195" t="s">
        <v>3264</v>
      </c>
      <c r="G872" s="196"/>
      <c r="H872" s="166" t="s">
        <v>78</v>
      </c>
      <c r="I872" s="167">
        <v>2010</v>
      </c>
      <c r="J872" s="168">
        <v>239706</v>
      </c>
      <c r="K872" s="165"/>
      <c r="L872" s="165"/>
      <c r="M872" s="165"/>
      <c r="N872" s="2"/>
    </row>
    <row r="873" spans="1:14" ht="16.5" customHeight="1" x14ac:dyDescent="0.2">
      <c r="A873" s="166" t="s">
        <v>3775</v>
      </c>
      <c r="B873" s="166" t="s">
        <v>3776</v>
      </c>
      <c r="C873" s="166" t="s">
        <v>34</v>
      </c>
      <c r="D873" s="166" t="s">
        <v>143</v>
      </c>
      <c r="E873" s="154" t="s">
        <v>166</v>
      </c>
      <c r="F873" s="195" t="s">
        <v>3264</v>
      </c>
      <c r="G873" s="196"/>
      <c r="H873" s="166" t="s">
        <v>78</v>
      </c>
      <c r="I873" s="167">
        <v>2010</v>
      </c>
      <c r="J873" s="168">
        <v>230016</v>
      </c>
      <c r="K873" s="165"/>
      <c r="L873" s="165"/>
      <c r="M873" s="165"/>
      <c r="N873" s="2"/>
    </row>
    <row r="874" spans="1:14" ht="12.75" customHeight="1" x14ac:dyDescent="0.2">
      <c r="A874" s="166" t="s">
        <v>3777</v>
      </c>
      <c r="B874" s="166" t="s">
        <v>2934</v>
      </c>
      <c r="C874" s="166"/>
      <c r="D874" s="166" t="s">
        <v>143</v>
      </c>
      <c r="E874" s="154" t="s">
        <v>166</v>
      </c>
      <c r="F874" s="195" t="s">
        <v>3264</v>
      </c>
      <c r="G874" s="196"/>
      <c r="H874" s="166" t="s">
        <v>78</v>
      </c>
      <c r="I874" s="167">
        <v>2010</v>
      </c>
      <c r="J874" s="168">
        <v>211568</v>
      </c>
      <c r="K874" s="165"/>
      <c r="L874" s="165"/>
      <c r="M874" s="165"/>
      <c r="N874" s="2"/>
    </row>
    <row r="875" spans="1:14" ht="12.75" customHeight="1" x14ac:dyDescent="0.2">
      <c r="A875" s="166" t="s">
        <v>3778</v>
      </c>
      <c r="B875" s="166" t="s">
        <v>3779</v>
      </c>
      <c r="C875" s="166" t="s">
        <v>34</v>
      </c>
      <c r="D875" s="166" t="s">
        <v>143</v>
      </c>
      <c r="E875" s="154" t="s">
        <v>166</v>
      </c>
      <c r="F875" s="195" t="s">
        <v>3264</v>
      </c>
      <c r="G875" s="196"/>
      <c r="H875" s="166" t="s">
        <v>78</v>
      </c>
      <c r="I875" s="167">
        <v>2010</v>
      </c>
      <c r="J875" s="168">
        <v>217346</v>
      </c>
      <c r="K875" s="165"/>
      <c r="L875" s="165"/>
      <c r="M875" s="165"/>
      <c r="N875" s="2"/>
    </row>
    <row r="876" spans="1:14" ht="12.75" customHeight="1" x14ac:dyDescent="0.2">
      <c r="A876" s="166" t="s">
        <v>3780</v>
      </c>
      <c r="B876" s="166" t="s">
        <v>3262</v>
      </c>
      <c r="C876" s="166" t="s">
        <v>34</v>
      </c>
      <c r="D876" s="166" t="s">
        <v>143</v>
      </c>
      <c r="E876" s="154" t="s">
        <v>166</v>
      </c>
      <c r="F876" s="195" t="s">
        <v>3264</v>
      </c>
      <c r="G876" s="196"/>
      <c r="H876" s="166" t="s">
        <v>78</v>
      </c>
      <c r="I876" s="167">
        <v>2010</v>
      </c>
      <c r="J876" s="168">
        <v>240868</v>
      </c>
      <c r="K876" s="165"/>
      <c r="L876" s="165"/>
      <c r="M876" s="165"/>
      <c r="N876" s="2"/>
    </row>
    <row r="877" spans="1:14" ht="12.75" customHeight="1" x14ac:dyDescent="0.2">
      <c r="A877" s="166" t="s">
        <v>3781</v>
      </c>
      <c r="B877" s="166" t="s">
        <v>2547</v>
      </c>
      <c r="C877" s="166" t="s">
        <v>34</v>
      </c>
      <c r="D877" s="166" t="s">
        <v>143</v>
      </c>
      <c r="E877" s="154" t="s">
        <v>166</v>
      </c>
      <c r="F877" s="195" t="s">
        <v>3264</v>
      </c>
      <c r="G877" s="196"/>
      <c r="H877" s="166" t="s">
        <v>78</v>
      </c>
      <c r="I877" s="167">
        <v>2010</v>
      </c>
      <c r="J877" s="168">
        <v>200000</v>
      </c>
      <c r="K877" s="165"/>
      <c r="L877" s="165"/>
      <c r="M877" s="165"/>
      <c r="N877" s="2"/>
    </row>
    <row r="878" spans="1:14" ht="12.75" customHeight="1" x14ac:dyDescent="0.2">
      <c r="A878" s="166" t="s">
        <v>3782</v>
      </c>
      <c r="B878" s="166" t="s">
        <v>2791</v>
      </c>
      <c r="C878" s="166" t="s">
        <v>34</v>
      </c>
      <c r="D878" s="166" t="s">
        <v>143</v>
      </c>
      <c r="E878" s="154"/>
      <c r="F878" s="195" t="s">
        <v>3493</v>
      </c>
      <c r="G878" s="196"/>
      <c r="H878" s="166" t="s">
        <v>276</v>
      </c>
      <c r="I878" s="167">
        <v>2010</v>
      </c>
      <c r="J878" s="168">
        <v>125000</v>
      </c>
      <c r="K878" s="165"/>
      <c r="L878" s="165"/>
      <c r="M878" s="165"/>
      <c r="N878" s="2"/>
    </row>
    <row r="879" spans="1:14" ht="12.75" customHeight="1" x14ac:dyDescent="0.2">
      <c r="A879" s="166" t="s">
        <v>3783</v>
      </c>
      <c r="B879" s="166" t="s">
        <v>2794</v>
      </c>
      <c r="C879" s="166" t="s">
        <v>34</v>
      </c>
      <c r="D879" s="166" t="s">
        <v>143</v>
      </c>
      <c r="E879" s="154"/>
      <c r="F879" s="195" t="s">
        <v>3493</v>
      </c>
      <c r="G879" s="196"/>
      <c r="H879" s="166" t="s">
        <v>276</v>
      </c>
      <c r="I879" s="167">
        <v>2010</v>
      </c>
      <c r="J879" s="168">
        <v>70116</v>
      </c>
      <c r="K879" s="165"/>
      <c r="L879" s="165"/>
      <c r="M879" s="165"/>
      <c r="N879" s="2"/>
    </row>
    <row r="880" spans="1:14" ht="12.75" customHeight="1" x14ac:dyDescent="0.2">
      <c r="A880" s="166" t="s">
        <v>3784</v>
      </c>
      <c r="B880" s="166" t="s">
        <v>3410</v>
      </c>
      <c r="C880" s="166" t="s">
        <v>34</v>
      </c>
      <c r="D880" s="166" t="s">
        <v>143</v>
      </c>
      <c r="E880" s="154" t="s">
        <v>2537</v>
      </c>
      <c r="F880" s="195" t="s">
        <v>3110</v>
      </c>
      <c r="G880" s="196"/>
      <c r="H880" s="166" t="s">
        <v>276</v>
      </c>
      <c r="I880" s="167">
        <v>2010</v>
      </c>
      <c r="J880" s="168">
        <v>400000</v>
      </c>
      <c r="K880" s="165"/>
      <c r="L880" s="165"/>
      <c r="M880" s="165"/>
      <c r="N880" s="2"/>
    </row>
    <row r="881" spans="1:14" ht="12.75" customHeight="1" x14ac:dyDescent="0.2">
      <c r="A881" s="166" t="s">
        <v>3785</v>
      </c>
      <c r="B881" s="166" t="s">
        <v>3786</v>
      </c>
      <c r="C881" s="166"/>
      <c r="D881" s="166" t="s">
        <v>143</v>
      </c>
      <c r="E881" s="154" t="s">
        <v>14</v>
      </c>
      <c r="F881" s="195" t="s">
        <v>3131</v>
      </c>
      <c r="G881" s="196"/>
      <c r="H881" s="166" t="s">
        <v>259</v>
      </c>
      <c r="I881" s="167">
        <v>2010</v>
      </c>
      <c r="J881" s="168">
        <v>399892</v>
      </c>
      <c r="K881" s="165"/>
      <c r="L881" s="165"/>
      <c r="M881" s="165"/>
      <c r="N881" s="2"/>
    </row>
    <row r="882" spans="1:14" ht="12.75" customHeight="1" x14ac:dyDescent="0.2">
      <c r="A882" s="166" t="s">
        <v>3787</v>
      </c>
      <c r="B882" s="166" t="s">
        <v>2993</v>
      </c>
      <c r="C882" s="166" t="s">
        <v>34</v>
      </c>
      <c r="D882" s="166" t="s">
        <v>143</v>
      </c>
      <c r="E882" s="154"/>
      <c r="F882" s="195" t="s">
        <v>3788</v>
      </c>
      <c r="G882" s="196"/>
      <c r="H882" s="166" t="s">
        <v>37</v>
      </c>
      <c r="I882" s="167">
        <v>2010</v>
      </c>
      <c r="J882" s="168">
        <v>183731</v>
      </c>
      <c r="K882" s="165"/>
      <c r="L882" s="165"/>
      <c r="M882" s="165"/>
      <c r="N882" s="2"/>
    </row>
    <row r="883" spans="1:14" ht="12.75" customHeight="1" x14ac:dyDescent="0.2">
      <c r="A883" s="166" t="s">
        <v>3789</v>
      </c>
      <c r="B883" s="166" t="s">
        <v>2870</v>
      </c>
      <c r="C883" s="166" t="s">
        <v>34</v>
      </c>
      <c r="D883" s="166" t="s">
        <v>143</v>
      </c>
      <c r="E883" s="154" t="s">
        <v>166</v>
      </c>
      <c r="F883" s="195" t="s">
        <v>3264</v>
      </c>
      <c r="G883" s="196"/>
      <c r="H883" s="166" t="s">
        <v>78</v>
      </c>
      <c r="I883" s="167">
        <v>2010</v>
      </c>
      <c r="J883" s="168">
        <v>148038</v>
      </c>
      <c r="K883" s="165"/>
      <c r="L883" s="165"/>
      <c r="M883" s="165"/>
      <c r="N883" s="2"/>
    </row>
    <row r="884" spans="1:14" ht="12.75" customHeight="1" x14ac:dyDescent="0.2">
      <c r="A884" s="166" t="s">
        <v>3789</v>
      </c>
      <c r="B884" s="166" t="s">
        <v>2870</v>
      </c>
      <c r="C884" s="166" t="s">
        <v>34</v>
      </c>
      <c r="D884" s="166" t="s">
        <v>143</v>
      </c>
      <c r="E884" s="154" t="s">
        <v>2537</v>
      </c>
      <c r="F884" s="195" t="s">
        <v>2890</v>
      </c>
      <c r="G884" s="196"/>
      <c r="H884" s="166" t="s">
        <v>78</v>
      </c>
      <c r="I884" s="167">
        <v>2010</v>
      </c>
      <c r="J884" s="168">
        <v>100000</v>
      </c>
      <c r="K884" s="165"/>
      <c r="L884" s="165"/>
      <c r="M884" s="165"/>
      <c r="N884" s="2"/>
    </row>
    <row r="885" spans="1:14" ht="12.75" customHeight="1" x14ac:dyDescent="0.2">
      <c r="A885" s="166" t="s">
        <v>3790</v>
      </c>
      <c r="B885" s="166" t="s">
        <v>3273</v>
      </c>
      <c r="C885" s="166"/>
      <c r="D885" s="166" t="s">
        <v>143</v>
      </c>
      <c r="E885" s="154" t="s">
        <v>166</v>
      </c>
      <c r="F885" s="195" t="s">
        <v>3264</v>
      </c>
      <c r="G885" s="196"/>
      <c r="H885" s="166" t="s">
        <v>78</v>
      </c>
      <c r="I885" s="167">
        <v>2010</v>
      </c>
      <c r="J885" s="168">
        <v>147733</v>
      </c>
      <c r="K885" s="165"/>
      <c r="L885" s="165"/>
      <c r="M885" s="165"/>
      <c r="N885" s="2"/>
    </row>
    <row r="886" spans="1:14" ht="12.75" customHeight="1" x14ac:dyDescent="0.2">
      <c r="A886" s="166" t="s">
        <v>3791</v>
      </c>
      <c r="B886" s="166" t="s">
        <v>2539</v>
      </c>
      <c r="C886" s="166"/>
      <c r="D886" s="166" t="s">
        <v>143</v>
      </c>
      <c r="E886" s="154"/>
      <c r="F886" s="195" t="s">
        <v>3792</v>
      </c>
      <c r="G886" s="196"/>
      <c r="H886" s="166" t="s">
        <v>78</v>
      </c>
      <c r="I886" s="167">
        <v>2010</v>
      </c>
      <c r="J886" s="169">
        <v>2074931</v>
      </c>
      <c r="K886" s="165"/>
      <c r="L886" s="165"/>
      <c r="M886" s="165"/>
      <c r="N886" s="2"/>
    </row>
    <row r="887" spans="1:14" ht="16.5" customHeight="1" x14ac:dyDescent="0.2">
      <c r="A887" s="166" t="s">
        <v>3793</v>
      </c>
      <c r="B887" s="166" t="s">
        <v>2726</v>
      </c>
      <c r="C887" s="166" t="s">
        <v>2545</v>
      </c>
      <c r="D887" s="166" t="s">
        <v>143</v>
      </c>
      <c r="E887" s="154"/>
      <c r="F887" s="195" t="s">
        <v>3792</v>
      </c>
      <c r="G887" s="196"/>
      <c r="H887" s="166" t="s">
        <v>78</v>
      </c>
      <c r="I887" s="167">
        <v>2010</v>
      </c>
      <c r="J887" s="169">
        <v>1033989</v>
      </c>
      <c r="K887" s="165"/>
      <c r="L887" s="165"/>
      <c r="M887" s="165"/>
      <c r="N887" s="2"/>
    </row>
    <row r="888" spans="1:14" ht="12.75" customHeight="1" x14ac:dyDescent="0.2">
      <c r="A888" s="166" t="s">
        <v>3794</v>
      </c>
      <c r="B888" s="166" t="s">
        <v>2993</v>
      </c>
      <c r="C888" s="166" t="s">
        <v>34</v>
      </c>
      <c r="D888" s="166" t="s">
        <v>143</v>
      </c>
      <c r="E888" s="154" t="s">
        <v>14</v>
      </c>
      <c r="F888" s="195" t="s">
        <v>3131</v>
      </c>
      <c r="G888" s="196"/>
      <c r="H888" s="166" t="s">
        <v>259</v>
      </c>
      <c r="I888" s="167">
        <v>2010</v>
      </c>
      <c r="J888" s="168">
        <v>149735</v>
      </c>
      <c r="K888" s="165"/>
      <c r="L888" s="165"/>
      <c r="M888" s="165"/>
      <c r="N888" s="2"/>
    </row>
    <row r="889" spans="1:14" ht="12.75" customHeight="1" x14ac:dyDescent="0.2">
      <c r="A889" s="166" t="s">
        <v>3794</v>
      </c>
      <c r="B889" s="166" t="s">
        <v>2993</v>
      </c>
      <c r="C889" s="166" t="s">
        <v>34</v>
      </c>
      <c r="D889" s="166" t="s">
        <v>143</v>
      </c>
      <c r="E889" s="154" t="s">
        <v>2537</v>
      </c>
      <c r="F889" s="195" t="s">
        <v>2540</v>
      </c>
      <c r="G889" s="196"/>
      <c r="H889" s="166" t="s">
        <v>78</v>
      </c>
      <c r="I889" s="167">
        <v>2010</v>
      </c>
      <c r="J889" s="168">
        <v>100000</v>
      </c>
      <c r="K889" s="165"/>
      <c r="L889" s="165"/>
      <c r="M889" s="165"/>
      <c r="N889" s="2"/>
    </row>
    <row r="890" spans="1:14" ht="12.75" customHeight="1" x14ac:dyDescent="0.2">
      <c r="A890" s="166" t="s">
        <v>3795</v>
      </c>
      <c r="B890" s="166" t="s">
        <v>3796</v>
      </c>
      <c r="C890" s="166"/>
      <c r="D890" s="166" t="s">
        <v>143</v>
      </c>
      <c r="E890" s="154" t="s">
        <v>2537</v>
      </c>
      <c r="F890" s="195" t="s">
        <v>1788</v>
      </c>
      <c r="G890" s="196"/>
      <c r="H890" s="166" t="s">
        <v>1773</v>
      </c>
      <c r="I890" s="167">
        <v>2010</v>
      </c>
      <c r="J890" s="168">
        <v>49999</v>
      </c>
      <c r="K890" s="165"/>
      <c r="L890" s="165"/>
      <c r="M890" s="165"/>
      <c r="N890" s="2"/>
    </row>
    <row r="891" spans="1:14" ht="12.75" customHeight="1" x14ac:dyDescent="0.2">
      <c r="A891" s="166" t="s">
        <v>3797</v>
      </c>
      <c r="B891" s="166" t="s">
        <v>3798</v>
      </c>
      <c r="C891" s="166"/>
      <c r="D891" s="166" t="s">
        <v>143</v>
      </c>
      <c r="E891" s="154" t="s">
        <v>2537</v>
      </c>
      <c r="F891" s="195" t="s">
        <v>2261</v>
      </c>
      <c r="G891" s="196"/>
      <c r="H891" s="166" t="s">
        <v>1773</v>
      </c>
      <c r="I891" s="167">
        <v>2010</v>
      </c>
      <c r="J891" s="168">
        <v>98951</v>
      </c>
      <c r="K891" s="165"/>
      <c r="L891" s="165"/>
      <c r="M891" s="165"/>
      <c r="N891" s="2"/>
    </row>
    <row r="892" spans="1:14" ht="12.75" customHeight="1" x14ac:dyDescent="0.2">
      <c r="A892" s="166" t="s">
        <v>3799</v>
      </c>
      <c r="B892" s="166" t="s">
        <v>3800</v>
      </c>
      <c r="C892" s="166"/>
      <c r="D892" s="166" t="s">
        <v>143</v>
      </c>
      <c r="E892" s="154" t="s">
        <v>2537</v>
      </c>
      <c r="F892" s="195" t="s">
        <v>2261</v>
      </c>
      <c r="G892" s="196"/>
      <c r="H892" s="166" t="s">
        <v>1773</v>
      </c>
      <c r="I892" s="167">
        <v>2010</v>
      </c>
      <c r="J892" s="168">
        <v>98999</v>
      </c>
      <c r="K892" s="165"/>
      <c r="L892" s="165"/>
      <c r="M892" s="165"/>
      <c r="N892" s="2"/>
    </row>
    <row r="893" spans="1:14" ht="12.75" customHeight="1" x14ac:dyDescent="0.2">
      <c r="A893" s="166" t="s">
        <v>3801</v>
      </c>
      <c r="B893" s="166" t="s">
        <v>3802</v>
      </c>
      <c r="C893" s="166"/>
      <c r="D893" s="166" t="s">
        <v>143</v>
      </c>
      <c r="E893" s="154" t="s">
        <v>2537</v>
      </c>
      <c r="F893" s="195" t="s">
        <v>2261</v>
      </c>
      <c r="G893" s="196"/>
      <c r="H893" s="166" t="s">
        <v>1773</v>
      </c>
      <c r="I893" s="167">
        <v>2010</v>
      </c>
      <c r="J893" s="168">
        <v>98912</v>
      </c>
      <c r="K893" s="165"/>
      <c r="L893" s="165"/>
      <c r="M893" s="165"/>
      <c r="N893" s="2"/>
    </row>
    <row r="894" spans="1:14" ht="12.75" customHeight="1" x14ac:dyDescent="0.2">
      <c r="A894" s="166" t="s">
        <v>3803</v>
      </c>
      <c r="B894" s="166" t="s">
        <v>3804</v>
      </c>
      <c r="C894" s="166"/>
      <c r="D894" s="166" t="s">
        <v>143</v>
      </c>
      <c r="E894" s="154" t="s">
        <v>2537</v>
      </c>
      <c r="F894" s="195" t="s">
        <v>2261</v>
      </c>
      <c r="G894" s="196"/>
      <c r="H894" s="166" t="s">
        <v>1773</v>
      </c>
      <c r="I894" s="167">
        <v>2010</v>
      </c>
      <c r="J894" s="168">
        <v>98987</v>
      </c>
      <c r="K894" s="165"/>
      <c r="L894" s="165"/>
      <c r="M894" s="165"/>
      <c r="N894" s="2"/>
    </row>
    <row r="895" spans="1:14" ht="12.75" customHeight="1" x14ac:dyDescent="0.2">
      <c r="A895" s="166" t="s">
        <v>3805</v>
      </c>
      <c r="B895" s="166" t="s">
        <v>3806</v>
      </c>
      <c r="C895" s="166"/>
      <c r="D895" s="166" t="s">
        <v>143</v>
      </c>
      <c r="E895" s="154" t="s">
        <v>2537</v>
      </c>
      <c r="F895" s="195" t="s">
        <v>2261</v>
      </c>
      <c r="G895" s="196"/>
      <c r="H895" s="166" t="s">
        <v>1773</v>
      </c>
      <c r="I895" s="167">
        <v>2010</v>
      </c>
      <c r="J895" s="168">
        <v>98924</v>
      </c>
      <c r="K895" s="165"/>
      <c r="L895" s="165"/>
      <c r="M895" s="165"/>
      <c r="N895" s="2"/>
    </row>
    <row r="896" spans="1:14" ht="16.5" customHeight="1" x14ac:dyDescent="0.2">
      <c r="A896" s="166" t="s">
        <v>3807</v>
      </c>
      <c r="B896" s="166" t="s">
        <v>3808</v>
      </c>
      <c r="C896" s="166"/>
      <c r="D896" s="166" t="s">
        <v>143</v>
      </c>
      <c r="E896" s="154" t="s">
        <v>2537</v>
      </c>
      <c r="F896" s="195" t="s">
        <v>2261</v>
      </c>
      <c r="G896" s="196"/>
      <c r="H896" s="166" t="s">
        <v>1773</v>
      </c>
      <c r="I896" s="167">
        <v>2010</v>
      </c>
      <c r="J896" s="168">
        <v>98841</v>
      </c>
      <c r="K896" s="165"/>
      <c r="L896" s="165"/>
      <c r="M896" s="165"/>
      <c r="N896" s="2"/>
    </row>
    <row r="897" spans="1:14" ht="12.75" customHeight="1" x14ac:dyDescent="0.2">
      <c r="A897" s="166" t="s">
        <v>3809</v>
      </c>
      <c r="B897" s="166" t="s">
        <v>3700</v>
      </c>
      <c r="C897" s="166"/>
      <c r="D897" s="166" t="s">
        <v>143</v>
      </c>
      <c r="E897" s="154" t="s">
        <v>2537</v>
      </c>
      <c r="F897" s="195" t="s">
        <v>2261</v>
      </c>
      <c r="G897" s="196"/>
      <c r="H897" s="166" t="s">
        <v>1773</v>
      </c>
      <c r="I897" s="167">
        <v>2010</v>
      </c>
      <c r="J897" s="168">
        <v>98831</v>
      </c>
      <c r="K897" s="165"/>
      <c r="L897" s="165"/>
      <c r="M897" s="165"/>
      <c r="N897" s="2"/>
    </row>
    <row r="898" spans="1:14" ht="12.75" customHeight="1" x14ac:dyDescent="0.2">
      <c r="A898" s="166" t="s">
        <v>3810</v>
      </c>
      <c r="B898" s="166" t="s">
        <v>3811</v>
      </c>
      <c r="C898" s="166"/>
      <c r="D898" s="166" t="s">
        <v>143</v>
      </c>
      <c r="E898" s="154" t="s">
        <v>2537</v>
      </c>
      <c r="F898" s="195" t="s">
        <v>2261</v>
      </c>
      <c r="G898" s="196"/>
      <c r="H898" s="166" t="s">
        <v>1773</v>
      </c>
      <c r="I898" s="167">
        <v>2010</v>
      </c>
      <c r="J898" s="168">
        <v>99000</v>
      </c>
      <c r="K898" s="165"/>
      <c r="L898" s="165"/>
      <c r="M898" s="165"/>
      <c r="N898" s="2"/>
    </row>
    <row r="899" spans="1:14" ht="12.75" customHeight="1" x14ac:dyDescent="0.2">
      <c r="A899" s="166" t="s">
        <v>3812</v>
      </c>
      <c r="B899" s="166" t="s">
        <v>2581</v>
      </c>
      <c r="C899" s="166"/>
      <c r="D899" s="166" t="s">
        <v>143</v>
      </c>
      <c r="E899" s="154"/>
      <c r="F899" s="195" t="s">
        <v>3813</v>
      </c>
      <c r="G899" s="196"/>
      <c r="H899" s="166" t="s">
        <v>2583</v>
      </c>
      <c r="I899" s="167">
        <v>2010</v>
      </c>
      <c r="J899" s="169">
        <v>3658331</v>
      </c>
      <c r="K899" s="165"/>
      <c r="L899" s="165"/>
      <c r="M899" s="165"/>
      <c r="N899" s="2"/>
    </row>
    <row r="900" spans="1:14" ht="12.75" customHeight="1" x14ac:dyDescent="0.2">
      <c r="A900" s="166" t="s">
        <v>3812</v>
      </c>
      <c r="B900" s="166" t="s">
        <v>2581</v>
      </c>
      <c r="C900" s="166"/>
      <c r="D900" s="166" t="s">
        <v>143</v>
      </c>
      <c r="E900" s="154"/>
      <c r="F900" s="195" t="s">
        <v>3814</v>
      </c>
      <c r="G900" s="196"/>
      <c r="H900" s="166" t="s">
        <v>2583</v>
      </c>
      <c r="I900" s="167">
        <v>2010</v>
      </c>
      <c r="J900" s="169">
        <v>6480244</v>
      </c>
      <c r="K900" s="165"/>
      <c r="L900" s="165"/>
      <c r="M900" s="165"/>
      <c r="N900" s="2"/>
    </row>
    <row r="901" spans="1:14" ht="12.75" customHeight="1" x14ac:dyDescent="0.2">
      <c r="A901" s="166" t="s">
        <v>3815</v>
      </c>
      <c r="B901" s="166" t="s">
        <v>3816</v>
      </c>
      <c r="C901" s="166"/>
      <c r="D901" s="166" t="s">
        <v>143</v>
      </c>
      <c r="E901" s="154"/>
      <c r="F901" s="195" t="s">
        <v>3817</v>
      </c>
      <c r="G901" s="196"/>
      <c r="H901" s="166" t="s">
        <v>276</v>
      </c>
      <c r="I901" s="167">
        <v>2010</v>
      </c>
      <c r="J901" s="169">
        <v>1804963</v>
      </c>
      <c r="K901" s="165"/>
      <c r="L901" s="170">
        <f>J901+J935+J1181+J1205+J1924</f>
        <v>2705000</v>
      </c>
      <c r="M901" s="170">
        <f>J1181+J1205+J1258</f>
        <v>400000</v>
      </c>
      <c r="N901" s="2"/>
    </row>
    <row r="902" spans="1:14" ht="12.75" customHeight="1" x14ac:dyDescent="0.2">
      <c r="A902" s="166" t="s">
        <v>3818</v>
      </c>
      <c r="B902" s="166" t="s">
        <v>3819</v>
      </c>
      <c r="C902" s="166"/>
      <c r="D902" s="166" t="s">
        <v>143</v>
      </c>
      <c r="E902" s="154" t="s">
        <v>2537</v>
      </c>
      <c r="F902" s="195" t="s">
        <v>1993</v>
      </c>
      <c r="G902" s="196"/>
      <c r="H902" s="166" t="s">
        <v>1773</v>
      </c>
      <c r="I902" s="167">
        <v>2010</v>
      </c>
      <c r="J902" s="168">
        <v>388085</v>
      </c>
      <c r="K902" s="165"/>
      <c r="L902" s="165"/>
      <c r="M902" s="165"/>
      <c r="N902" s="2"/>
    </row>
    <row r="903" spans="1:14" ht="16.5" customHeight="1" x14ac:dyDescent="0.2">
      <c r="A903" s="166" t="s">
        <v>3820</v>
      </c>
      <c r="B903" s="166" t="s">
        <v>2768</v>
      </c>
      <c r="C903" s="166" t="s">
        <v>2545</v>
      </c>
      <c r="D903" s="166" t="s">
        <v>143</v>
      </c>
      <c r="E903" s="154"/>
      <c r="F903" s="195" t="s">
        <v>3150</v>
      </c>
      <c r="G903" s="196"/>
      <c r="H903" s="166" t="s">
        <v>78</v>
      </c>
      <c r="I903" s="167">
        <v>2010</v>
      </c>
      <c r="J903" s="168">
        <v>73845</v>
      </c>
      <c r="K903" s="165"/>
      <c r="L903" s="165"/>
      <c r="M903" s="165"/>
      <c r="N903" s="2"/>
    </row>
    <row r="904" spans="1:14" ht="16.5" customHeight="1" x14ac:dyDescent="0.2">
      <c r="A904" s="166" t="s">
        <v>3820</v>
      </c>
      <c r="B904" s="166" t="s">
        <v>2768</v>
      </c>
      <c r="C904" s="166" t="s">
        <v>2545</v>
      </c>
      <c r="D904" s="166" t="s">
        <v>143</v>
      </c>
      <c r="E904" s="154"/>
      <c r="F904" s="195" t="s">
        <v>2591</v>
      </c>
      <c r="G904" s="196"/>
      <c r="H904" s="166" t="s">
        <v>78</v>
      </c>
      <c r="I904" s="167">
        <v>2010</v>
      </c>
      <c r="J904" s="169">
        <v>5189322</v>
      </c>
      <c r="K904" s="165"/>
      <c r="L904" s="165"/>
      <c r="M904" s="165"/>
      <c r="N904" s="2"/>
    </row>
    <row r="905" spans="1:14" ht="12.75" customHeight="1" x14ac:dyDescent="0.2">
      <c r="A905" s="166" t="s">
        <v>3821</v>
      </c>
      <c r="B905" s="166" t="s">
        <v>3822</v>
      </c>
      <c r="C905" s="166"/>
      <c r="D905" s="166" t="s">
        <v>143</v>
      </c>
      <c r="E905" s="154" t="s">
        <v>2537</v>
      </c>
      <c r="F905" s="195" t="s">
        <v>1919</v>
      </c>
      <c r="G905" s="196"/>
      <c r="H905" s="166" t="s">
        <v>1773</v>
      </c>
      <c r="I905" s="167">
        <v>2010</v>
      </c>
      <c r="J905" s="168">
        <v>99000</v>
      </c>
      <c r="K905" s="165"/>
      <c r="L905" s="165"/>
      <c r="M905" s="165"/>
      <c r="N905" s="2"/>
    </row>
    <row r="906" spans="1:14" ht="12.75" customHeight="1" x14ac:dyDescent="0.2">
      <c r="A906" s="166" t="s">
        <v>3823</v>
      </c>
      <c r="B906" s="166" t="s">
        <v>3824</v>
      </c>
      <c r="C906" s="166"/>
      <c r="D906" s="166" t="s">
        <v>143</v>
      </c>
      <c r="E906" s="154" t="s">
        <v>2537</v>
      </c>
      <c r="F906" s="195" t="s">
        <v>1919</v>
      </c>
      <c r="G906" s="196"/>
      <c r="H906" s="166" t="s">
        <v>1773</v>
      </c>
      <c r="I906" s="167">
        <v>2010</v>
      </c>
      <c r="J906" s="168">
        <v>94820</v>
      </c>
      <c r="K906" s="165"/>
      <c r="L906" s="165"/>
      <c r="M906" s="165"/>
      <c r="N906" s="2"/>
    </row>
    <row r="907" spans="1:14" ht="12.75" customHeight="1" x14ac:dyDescent="0.2">
      <c r="A907" s="166" t="s">
        <v>3825</v>
      </c>
      <c r="B907" s="166" t="s">
        <v>3826</v>
      </c>
      <c r="C907" s="166"/>
      <c r="D907" s="166" t="s">
        <v>143</v>
      </c>
      <c r="E907" s="154" t="s">
        <v>2537</v>
      </c>
      <c r="F907" s="195" t="s">
        <v>1919</v>
      </c>
      <c r="G907" s="196"/>
      <c r="H907" s="166" t="s">
        <v>1773</v>
      </c>
      <c r="I907" s="167">
        <v>2010</v>
      </c>
      <c r="J907" s="168">
        <v>98832</v>
      </c>
      <c r="K907" s="165"/>
      <c r="L907" s="165"/>
      <c r="M907" s="165"/>
      <c r="N907" s="2"/>
    </row>
    <row r="908" spans="1:14" ht="12.75" customHeight="1" x14ac:dyDescent="0.2">
      <c r="A908" s="166" t="s">
        <v>3827</v>
      </c>
      <c r="B908" s="166" t="s">
        <v>3828</v>
      </c>
      <c r="C908" s="166"/>
      <c r="D908" s="166" t="s">
        <v>143</v>
      </c>
      <c r="E908" s="154" t="s">
        <v>2537</v>
      </c>
      <c r="F908" s="195" t="s">
        <v>1919</v>
      </c>
      <c r="G908" s="196"/>
      <c r="H908" s="166" t="s">
        <v>1773</v>
      </c>
      <c r="I908" s="167">
        <v>2010</v>
      </c>
      <c r="J908" s="168">
        <v>98998</v>
      </c>
      <c r="K908" s="165"/>
      <c r="L908" s="165"/>
      <c r="M908" s="165"/>
      <c r="N908" s="2"/>
    </row>
    <row r="909" spans="1:14" ht="12.75" customHeight="1" x14ac:dyDescent="0.2">
      <c r="A909" s="166" t="s">
        <v>3829</v>
      </c>
      <c r="B909" s="166" t="s">
        <v>3830</v>
      </c>
      <c r="C909" s="166"/>
      <c r="D909" s="166" t="s">
        <v>143</v>
      </c>
      <c r="E909" s="154" t="s">
        <v>2537</v>
      </c>
      <c r="F909" s="195" t="s">
        <v>1919</v>
      </c>
      <c r="G909" s="196"/>
      <c r="H909" s="166" t="s">
        <v>1773</v>
      </c>
      <c r="I909" s="167">
        <v>2010</v>
      </c>
      <c r="J909" s="168">
        <v>98994</v>
      </c>
      <c r="K909" s="165"/>
      <c r="L909" s="165"/>
      <c r="M909" s="165"/>
      <c r="N909" s="2"/>
    </row>
    <row r="910" spans="1:14" ht="12.75" customHeight="1" x14ac:dyDescent="0.2">
      <c r="A910" s="166" t="s">
        <v>3831</v>
      </c>
      <c r="B910" s="166" t="s">
        <v>2536</v>
      </c>
      <c r="C910" s="166"/>
      <c r="D910" s="166" t="s">
        <v>143</v>
      </c>
      <c r="E910" s="154" t="s">
        <v>2537</v>
      </c>
      <c r="F910" s="195" t="s">
        <v>1919</v>
      </c>
      <c r="G910" s="196"/>
      <c r="H910" s="166" t="s">
        <v>1773</v>
      </c>
      <c r="I910" s="167">
        <v>2010</v>
      </c>
      <c r="J910" s="168">
        <v>98993</v>
      </c>
      <c r="K910" s="165"/>
      <c r="L910" s="165"/>
      <c r="M910" s="165"/>
      <c r="N910" s="2"/>
    </row>
    <row r="911" spans="1:14" ht="12.75" customHeight="1" x14ac:dyDescent="0.2">
      <c r="A911" s="166" t="s">
        <v>3832</v>
      </c>
      <c r="B911" s="166" t="s">
        <v>3833</v>
      </c>
      <c r="C911" s="166"/>
      <c r="D911" s="166" t="s">
        <v>143</v>
      </c>
      <c r="E911" s="154" t="s">
        <v>2537</v>
      </c>
      <c r="F911" s="195" t="s">
        <v>1919</v>
      </c>
      <c r="G911" s="196"/>
      <c r="H911" s="166" t="s">
        <v>1773</v>
      </c>
      <c r="I911" s="167">
        <v>2010</v>
      </c>
      <c r="J911" s="168">
        <v>98969</v>
      </c>
      <c r="K911" s="165"/>
      <c r="L911" s="165"/>
      <c r="M911" s="165"/>
      <c r="N911" s="2"/>
    </row>
    <row r="912" spans="1:14" ht="12.75" customHeight="1" x14ac:dyDescent="0.2">
      <c r="A912" s="166" t="s">
        <v>3834</v>
      </c>
      <c r="B912" s="166" t="s">
        <v>3835</v>
      </c>
      <c r="C912" s="166"/>
      <c r="D912" s="166" t="s">
        <v>143</v>
      </c>
      <c r="E912" s="154" t="s">
        <v>2537</v>
      </c>
      <c r="F912" s="195" t="s">
        <v>1919</v>
      </c>
      <c r="G912" s="196"/>
      <c r="H912" s="166" t="s">
        <v>1773</v>
      </c>
      <c r="I912" s="167">
        <v>2010</v>
      </c>
      <c r="J912" s="168">
        <v>98999</v>
      </c>
      <c r="K912" s="165"/>
      <c r="L912" s="165"/>
      <c r="M912" s="165"/>
      <c r="N912" s="2"/>
    </row>
    <row r="913" spans="1:14" ht="12.75" customHeight="1" x14ac:dyDescent="0.2">
      <c r="A913" s="166" t="s">
        <v>3836</v>
      </c>
      <c r="B913" s="166" t="s">
        <v>3063</v>
      </c>
      <c r="C913" s="166"/>
      <c r="D913" s="166" t="s">
        <v>143</v>
      </c>
      <c r="E913" s="154" t="s">
        <v>2537</v>
      </c>
      <c r="F913" s="195" t="s">
        <v>1919</v>
      </c>
      <c r="G913" s="196"/>
      <c r="H913" s="166" t="s">
        <v>1773</v>
      </c>
      <c r="I913" s="167">
        <v>2010</v>
      </c>
      <c r="J913" s="168">
        <v>98837</v>
      </c>
      <c r="K913" s="165"/>
      <c r="L913" s="165"/>
      <c r="M913" s="165"/>
      <c r="N913" s="2"/>
    </row>
    <row r="914" spans="1:14" ht="12.75" customHeight="1" x14ac:dyDescent="0.2">
      <c r="A914" s="166" t="s">
        <v>3837</v>
      </c>
      <c r="B914" s="166" t="s">
        <v>3838</v>
      </c>
      <c r="C914" s="166"/>
      <c r="D914" s="166" t="s">
        <v>143</v>
      </c>
      <c r="E914" s="154" t="s">
        <v>2537</v>
      </c>
      <c r="F914" s="195" t="s">
        <v>1919</v>
      </c>
      <c r="G914" s="196"/>
      <c r="H914" s="166" t="s">
        <v>1773</v>
      </c>
      <c r="I914" s="167">
        <v>2010</v>
      </c>
      <c r="J914" s="168">
        <v>98997</v>
      </c>
      <c r="K914" s="165"/>
      <c r="L914" s="165"/>
      <c r="M914" s="165"/>
      <c r="N914" s="2"/>
    </row>
    <row r="915" spans="1:14" ht="12.75" customHeight="1" x14ac:dyDescent="0.2">
      <c r="A915" s="166" t="s">
        <v>3839</v>
      </c>
      <c r="B915" s="166" t="s">
        <v>3840</v>
      </c>
      <c r="C915" s="166"/>
      <c r="D915" s="166" t="s">
        <v>143</v>
      </c>
      <c r="E915" s="154" t="s">
        <v>2537</v>
      </c>
      <c r="F915" s="195" t="s">
        <v>1919</v>
      </c>
      <c r="G915" s="196"/>
      <c r="H915" s="166" t="s">
        <v>1773</v>
      </c>
      <c r="I915" s="167">
        <v>2010</v>
      </c>
      <c r="J915" s="168">
        <v>98512</v>
      </c>
      <c r="K915" s="165"/>
      <c r="L915" s="165"/>
      <c r="M915" s="165"/>
      <c r="N915" s="2"/>
    </row>
    <row r="916" spans="1:14" ht="12.75" customHeight="1" x14ac:dyDescent="0.2">
      <c r="A916" s="166" t="s">
        <v>3841</v>
      </c>
      <c r="B916" s="166" t="s">
        <v>3842</v>
      </c>
      <c r="C916" s="166"/>
      <c r="D916" s="166" t="s">
        <v>143</v>
      </c>
      <c r="E916" s="154" t="s">
        <v>2537</v>
      </c>
      <c r="F916" s="195" t="s">
        <v>1919</v>
      </c>
      <c r="G916" s="196"/>
      <c r="H916" s="166" t="s">
        <v>1773</v>
      </c>
      <c r="I916" s="167">
        <v>2010</v>
      </c>
      <c r="J916" s="168">
        <v>98933</v>
      </c>
      <c r="K916" s="165"/>
      <c r="L916" s="165"/>
      <c r="M916" s="165"/>
      <c r="N916" s="2"/>
    </row>
    <row r="917" spans="1:14" ht="12.75" customHeight="1" x14ac:dyDescent="0.2">
      <c r="A917" s="166" t="s">
        <v>3843</v>
      </c>
      <c r="B917" s="166" t="s">
        <v>3844</v>
      </c>
      <c r="C917" s="166"/>
      <c r="D917" s="166" t="s">
        <v>143</v>
      </c>
      <c r="E917" s="154" t="s">
        <v>2537</v>
      </c>
      <c r="F917" s="195" t="s">
        <v>1919</v>
      </c>
      <c r="G917" s="196"/>
      <c r="H917" s="166" t="s">
        <v>1773</v>
      </c>
      <c r="I917" s="167">
        <v>2010</v>
      </c>
      <c r="J917" s="168">
        <v>99000</v>
      </c>
      <c r="K917" s="165"/>
      <c r="L917" s="165"/>
      <c r="M917" s="165"/>
      <c r="N917" s="2"/>
    </row>
    <row r="918" spans="1:14" ht="12.75" customHeight="1" x14ac:dyDescent="0.2">
      <c r="A918" s="166" t="s">
        <v>3845</v>
      </c>
      <c r="B918" s="166" t="s">
        <v>2536</v>
      </c>
      <c r="C918" s="166"/>
      <c r="D918" s="166" t="s">
        <v>143</v>
      </c>
      <c r="E918" s="154" t="s">
        <v>2537</v>
      </c>
      <c r="F918" s="195" t="s">
        <v>1919</v>
      </c>
      <c r="G918" s="196"/>
      <c r="H918" s="166" t="s">
        <v>1773</v>
      </c>
      <c r="I918" s="167">
        <v>2010</v>
      </c>
      <c r="J918" s="168">
        <v>98996</v>
      </c>
      <c r="K918" s="165"/>
      <c r="L918" s="165"/>
      <c r="M918" s="165"/>
      <c r="N918" s="2"/>
    </row>
    <row r="919" spans="1:14" ht="12.75" customHeight="1" x14ac:dyDescent="0.2">
      <c r="A919" s="166" t="s">
        <v>3846</v>
      </c>
      <c r="B919" s="166" t="s">
        <v>3230</v>
      </c>
      <c r="C919" s="166"/>
      <c r="D919" s="166" t="s">
        <v>143</v>
      </c>
      <c r="E919" s="154" t="s">
        <v>2537</v>
      </c>
      <c r="F919" s="195" t="s">
        <v>1919</v>
      </c>
      <c r="G919" s="196"/>
      <c r="H919" s="166" t="s">
        <v>1773</v>
      </c>
      <c r="I919" s="167">
        <v>2010</v>
      </c>
      <c r="J919" s="168">
        <v>98829</v>
      </c>
      <c r="K919" s="165"/>
      <c r="L919" s="165"/>
      <c r="M919" s="165"/>
      <c r="N919" s="2"/>
    </row>
    <row r="920" spans="1:14" ht="12.75" customHeight="1" x14ac:dyDescent="0.2">
      <c r="A920" s="166" t="s">
        <v>3847</v>
      </c>
      <c r="B920" s="166" t="s">
        <v>2536</v>
      </c>
      <c r="C920" s="166"/>
      <c r="D920" s="166" t="s">
        <v>143</v>
      </c>
      <c r="E920" s="154" t="s">
        <v>2537</v>
      </c>
      <c r="F920" s="195" t="s">
        <v>1919</v>
      </c>
      <c r="G920" s="196"/>
      <c r="H920" s="166" t="s">
        <v>1773</v>
      </c>
      <c r="I920" s="167">
        <v>2010</v>
      </c>
      <c r="J920" s="168">
        <v>98995</v>
      </c>
      <c r="K920" s="165"/>
      <c r="L920" s="165"/>
      <c r="M920" s="165"/>
      <c r="N920" s="2"/>
    </row>
    <row r="921" spans="1:14" ht="12.75" customHeight="1" x14ac:dyDescent="0.2">
      <c r="A921" s="166" t="s">
        <v>3848</v>
      </c>
      <c r="B921" s="166" t="s">
        <v>3802</v>
      </c>
      <c r="C921" s="166"/>
      <c r="D921" s="166" t="s">
        <v>143</v>
      </c>
      <c r="E921" s="154" t="s">
        <v>2537</v>
      </c>
      <c r="F921" s="195" t="s">
        <v>1919</v>
      </c>
      <c r="G921" s="196"/>
      <c r="H921" s="166" t="s">
        <v>1773</v>
      </c>
      <c r="I921" s="167">
        <v>2010</v>
      </c>
      <c r="J921" s="168">
        <v>98964</v>
      </c>
      <c r="K921" s="165"/>
      <c r="L921" s="165"/>
      <c r="M921" s="165"/>
      <c r="N921" s="2"/>
    </row>
    <row r="922" spans="1:14" ht="12.75" customHeight="1" x14ac:dyDescent="0.2">
      <c r="A922" s="166" t="s">
        <v>3849</v>
      </c>
      <c r="B922" s="166" t="s">
        <v>2875</v>
      </c>
      <c r="C922" s="166"/>
      <c r="D922" s="166" t="s">
        <v>143</v>
      </c>
      <c r="E922" s="154" t="s">
        <v>2537</v>
      </c>
      <c r="F922" s="195" t="s">
        <v>1919</v>
      </c>
      <c r="G922" s="196"/>
      <c r="H922" s="166" t="s">
        <v>1773</v>
      </c>
      <c r="I922" s="167">
        <v>2010</v>
      </c>
      <c r="J922" s="168">
        <v>99000</v>
      </c>
      <c r="K922" s="165"/>
      <c r="L922" s="165"/>
      <c r="M922" s="165"/>
      <c r="N922" s="2"/>
    </row>
    <row r="923" spans="1:14" ht="12.75" customHeight="1" x14ac:dyDescent="0.2">
      <c r="A923" s="166" t="s">
        <v>3850</v>
      </c>
      <c r="B923" s="166" t="s">
        <v>2536</v>
      </c>
      <c r="C923" s="166"/>
      <c r="D923" s="166" t="s">
        <v>143</v>
      </c>
      <c r="E923" s="154" t="s">
        <v>2537</v>
      </c>
      <c r="F923" s="195" t="s">
        <v>1919</v>
      </c>
      <c r="G923" s="196"/>
      <c r="H923" s="166" t="s">
        <v>1773</v>
      </c>
      <c r="I923" s="167">
        <v>2010</v>
      </c>
      <c r="J923" s="168">
        <v>98996</v>
      </c>
      <c r="K923" s="165"/>
      <c r="L923" s="165"/>
      <c r="M923" s="165"/>
      <c r="N923" s="2"/>
    </row>
    <row r="924" spans="1:14" ht="12.75" customHeight="1" x14ac:dyDescent="0.2">
      <c r="A924" s="166" t="s">
        <v>3851</v>
      </c>
      <c r="B924" s="166" t="s">
        <v>777</v>
      </c>
      <c r="C924" s="166"/>
      <c r="D924" s="166" t="s">
        <v>143</v>
      </c>
      <c r="E924" s="154" t="s">
        <v>2537</v>
      </c>
      <c r="F924" s="195" t="s">
        <v>1919</v>
      </c>
      <c r="G924" s="196"/>
      <c r="H924" s="166" t="s">
        <v>1773</v>
      </c>
      <c r="I924" s="167">
        <v>2010</v>
      </c>
      <c r="J924" s="168">
        <v>98826</v>
      </c>
      <c r="K924" s="165"/>
      <c r="L924" s="165"/>
      <c r="M924" s="165"/>
      <c r="N924" s="2"/>
    </row>
    <row r="925" spans="1:14" ht="12.75" customHeight="1" x14ac:dyDescent="0.2">
      <c r="A925" s="166" t="s">
        <v>3852</v>
      </c>
      <c r="B925" s="166" t="s">
        <v>3853</v>
      </c>
      <c r="C925" s="166"/>
      <c r="D925" s="166" t="s">
        <v>143</v>
      </c>
      <c r="E925" s="154" t="s">
        <v>2537</v>
      </c>
      <c r="F925" s="195" t="s">
        <v>1919</v>
      </c>
      <c r="G925" s="196"/>
      <c r="H925" s="166" t="s">
        <v>1773</v>
      </c>
      <c r="I925" s="167">
        <v>2010</v>
      </c>
      <c r="J925" s="168">
        <v>98955</v>
      </c>
      <c r="K925" s="165"/>
      <c r="L925" s="165"/>
      <c r="M925" s="165"/>
      <c r="N925" s="2"/>
    </row>
    <row r="926" spans="1:14" ht="12.75" customHeight="1" x14ac:dyDescent="0.2">
      <c r="A926" s="166" t="s">
        <v>3854</v>
      </c>
      <c r="B926" s="166" t="s">
        <v>3855</v>
      </c>
      <c r="C926" s="166"/>
      <c r="D926" s="166" t="s">
        <v>143</v>
      </c>
      <c r="E926" s="154" t="s">
        <v>2537</v>
      </c>
      <c r="F926" s="195" t="s">
        <v>1919</v>
      </c>
      <c r="G926" s="196"/>
      <c r="H926" s="166" t="s">
        <v>1773</v>
      </c>
      <c r="I926" s="167">
        <v>2010</v>
      </c>
      <c r="J926" s="168">
        <v>98998</v>
      </c>
      <c r="K926" s="165"/>
      <c r="L926" s="165"/>
      <c r="M926" s="165"/>
      <c r="N926" s="2"/>
    </row>
    <row r="927" spans="1:14" ht="12.75" customHeight="1" x14ac:dyDescent="0.2">
      <c r="A927" s="166" t="s">
        <v>3856</v>
      </c>
      <c r="B927" s="166" t="s">
        <v>3857</v>
      </c>
      <c r="C927" s="166"/>
      <c r="D927" s="166" t="s">
        <v>143</v>
      </c>
      <c r="E927" s="154" t="s">
        <v>2537</v>
      </c>
      <c r="F927" s="195" t="s">
        <v>1919</v>
      </c>
      <c r="G927" s="196"/>
      <c r="H927" s="166" t="s">
        <v>1773</v>
      </c>
      <c r="I927" s="167">
        <v>2010</v>
      </c>
      <c r="J927" s="168">
        <v>98921</v>
      </c>
      <c r="K927" s="165"/>
      <c r="L927" s="165"/>
      <c r="M927" s="165"/>
      <c r="N927" s="2"/>
    </row>
    <row r="928" spans="1:14" ht="12.75" customHeight="1" x14ac:dyDescent="0.2">
      <c r="A928" s="166" t="s">
        <v>3858</v>
      </c>
      <c r="B928" s="166" t="s">
        <v>3859</v>
      </c>
      <c r="C928" s="166"/>
      <c r="D928" s="166" t="s">
        <v>143</v>
      </c>
      <c r="E928" s="154" t="s">
        <v>2537</v>
      </c>
      <c r="F928" s="195" t="s">
        <v>1919</v>
      </c>
      <c r="G928" s="196"/>
      <c r="H928" s="166" t="s">
        <v>1773</v>
      </c>
      <c r="I928" s="167">
        <v>2010</v>
      </c>
      <c r="J928" s="168">
        <v>98999</v>
      </c>
      <c r="K928" s="165"/>
      <c r="L928" s="165"/>
      <c r="M928" s="165"/>
      <c r="N928" s="2"/>
    </row>
    <row r="929" spans="1:14" ht="12.75" customHeight="1" x14ac:dyDescent="0.2">
      <c r="A929" s="166" t="s">
        <v>3860</v>
      </c>
      <c r="B929" s="166" t="s">
        <v>3861</v>
      </c>
      <c r="C929" s="166"/>
      <c r="D929" s="166" t="s">
        <v>143</v>
      </c>
      <c r="E929" s="154" t="s">
        <v>2537</v>
      </c>
      <c r="F929" s="195" t="s">
        <v>1919</v>
      </c>
      <c r="G929" s="196"/>
      <c r="H929" s="166" t="s">
        <v>1773</v>
      </c>
      <c r="I929" s="167">
        <v>2010</v>
      </c>
      <c r="J929" s="168">
        <v>69942</v>
      </c>
      <c r="K929" s="165"/>
      <c r="L929" s="165"/>
      <c r="M929" s="165"/>
      <c r="N929" s="2"/>
    </row>
    <row r="930" spans="1:14" ht="12.75" customHeight="1" x14ac:dyDescent="0.2">
      <c r="A930" s="166" t="s">
        <v>3862</v>
      </c>
      <c r="B930" s="166" t="s">
        <v>3012</v>
      </c>
      <c r="C930" s="166"/>
      <c r="D930" s="166" t="s">
        <v>143</v>
      </c>
      <c r="E930" s="154" t="s">
        <v>2537</v>
      </c>
      <c r="F930" s="195" t="s">
        <v>1919</v>
      </c>
      <c r="G930" s="196"/>
      <c r="H930" s="166" t="s">
        <v>1773</v>
      </c>
      <c r="I930" s="167">
        <v>2010</v>
      </c>
      <c r="J930" s="168">
        <v>98870</v>
      </c>
      <c r="K930" s="165"/>
      <c r="L930" s="165"/>
      <c r="M930" s="165"/>
      <c r="N930" s="2"/>
    </row>
    <row r="931" spans="1:14" ht="12.75" customHeight="1" x14ac:dyDescent="0.2">
      <c r="A931" s="166" t="s">
        <v>3863</v>
      </c>
      <c r="B931" s="166" t="s">
        <v>3864</v>
      </c>
      <c r="C931" s="166"/>
      <c r="D931" s="166" t="s">
        <v>143</v>
      </c>
      <c r="E931" s="154" t="s">
        <v>2537</v>
      </c>
      <c r="F931" s="195" t="s">
        <v>1919</v>
      </c>
      <c r="G931" s="196"/>
      <c r="H931" s="166" t="s">
        <v>1773</v>
      </c>
      <c r="I931" s="167">
        <v>2010</v>
      </c>
      <c r="J931" s="168">
        <v>98984</v>
      </c>
      <c r="K931" s="165"/>
      <c r="L931" s="165"/>
      <c r="M931" s="165"/>
      <c r="N931" s="2"/>
    </row>
    <row r="932" spans="1:14" ht="12.75" customHeight="1" x14ac:dyDescent="0.2">
      <c r="A932" s="166" t="s">
        <v>3865</v>
      </c>
      <c r="B932" s="166" t="s">
        <v>3866</v>
      </c>
      <c r="C932" s="166"/>
      <c r="D932" s="166" t="s">
        <v>143</v>
      </c>
      <c r="E932" s="154" t="s">
        <v>2537</v>
      </c>
      <c r="F932" s="195" t="s">
        <v>1919</v>
      </c>
      <c r="G932" s="196"/>
      <c r="H932" s="166" t="s">
        <v>1773</v>
      </c>
      <c r="I932" s="167">
        <v>2010</v>
      </c>
      <c r="J932" s="168">
        <v>69923</v>
      </c>
      <c r="K932" s="165"/>
      <c r="L932" s="165"/>
      <c r="M932" s="165"/>
      <c r="N932" s="2"/>
    </row>
    <row r="933" spans="1:14" ht="12.75" customHeight="1" x14ac:dyDescent="0.2">
      <c r="A933" s="166" t="s">
        <v>3867</v>
      </c>
      <c r="B933" s="166" t="s">
        <v>3868</v>
      </c>
      <c r="C933" s="166"/>
      <c r="D933" s="166" t="s">
        <v>143</v>
      </c>
      <c r="E933" s="154" t="s">
        <v>2537</v>
      </c>
      <c r="F933" s="195" t="s">
        <v>1788</v>
      </c>
      <c r="G933" s="196"/>
      <c r="H933" s="166" t="s">
        <v>1773</v>
      </c>
      <c r="I933" s="167">
        <v>2010</v>
      </c>
      <c r="J933" s="168">
        <v>49999</v>
      </c>
      <c r="K933" s="165"/>
      <c r="L933" s="165"/>
      <c r="M933" s="165"/>
      <c r="N933" s="2"/>
    </row>
    <row r="934" spans="1:14" ht="12.75" customHeight="1" x14ac:dyDescent="0.2">
      <c r="A934" s="166" t="s">
        <v>3869</v>
      </c>
      <c r="B934" s="166" t="s">
        <v>3870</v>
      </c>
      <c r="C934" s="166"/>
      <c r="D934" s="166" t="s">
        <v>143</v>
      </c>
      <c r="E934" s="154" t="s">
        <v>2537</v>
      </c>
      <c r="F934" s="195" t="s">
        <v>1919</v>
      </c>
      <c r="G934" s="196"/>
      <c r="H934" s="166" t="s">
        <v>1773</v>
      </c>
      <c r="I934" s="167">
        <v>2010</v>
      </c>
      <c r="J934" s="168">
        <v>99000</v>
      </c>
      <c r="K934" s="165"/>
      <c r="L934" s="165"/>
      <c r="M934" s="165"/>
      <c r="N934" s="2"/>
    </row>
    <row r="935" spans="1:14" ht="12.75" customHeight="1" x14ac:dyDescent="0.2">
      <c r="A935" s="166" t="s">
        <v>3871</v>
      </c>
      <c r="B935" s="166" t="s">
        <v>3872</v>
      </c>
      <c r="C935" s="166"/>
      <c r="D935" s="166" t="s">
        <v>143</v>
      </c>
      <c r="E935" s="154"/>
      <c r="F935" s="195" t="s">
        <v>3817</v>
      </c>
      <c r="G935" s="196"/>
      <c r="H935" s="166" t="s">
        <v>276</v>
      </c>
      <c r="I935" s="167">
        <v>2010</v>
      </c>
      <c r="J935" s="168">
        <v>775037</v>
      </c>
      <c r="K935" s="165"/>
      <c r="L935" s="165"/>
      <c r="M935" s="165"/>
      <c r="N935" s="2"/>
    </row>
    <row r="936" spans="1:14" ht="12.75" customHeight="1" x14ac:dyDescent="0.2">
      <c r="A936" s="166" t="s">
        <v>3873</v>
      </c>
      <c r="B936" s="166" t="s">
        <v>3874</v>
      </c>
      <c r="C936" s="166"/>
      <c r="D936" s="166" t="s">
        <v>143</v>
      </c>
      <c r="E936" s="154" t="s">
        <v>2537</v>
      </c>
      <c r="F936" s="195" t="s">
        <v>1993</v>
      </c>
      <c r="G936" s="196"/>
      <c r="H936" s="166" t="s">
        <v>1773</v>
      </c>
      <c r="I936" s="167">
        <v>2010</v>
      </c>
      <c r="J936" s="168">
        <v>374988</v>
      </c>
      <c r="K936" s="165"/>
      <c r="L936" s="165"/>
      <c r="M936" s="165"/>
      <c r="N936" s="2"/>
    </row>
    <row r="937" spans="1:14" ht="12.75" customHeight="1" x14ac:dyDescent="0.2">
      <c r="A937" s="166" t="s">
        <v>3875</v>
      </c>
      <c r="B937" s="166" t="s">
        <v>3876</v>
      </c>
      <c r="C937" s="166"/>
      <c r="D937" s="166" t="s">
        <v>143</v>
      </c>
      <c r="E937" s="154" t="s">
        <v>2537</v>
      </c>
      <c r="F937" s="195" t="s">
        <v>2268</v>
      </c>
      <c r="G937" s="196"/>
      <c r="H937" s="166" t="s">
        <v>1773</v>
      </c>
      <c r="I937" s="167">
        <v>2010</v>
      </c>
      <c r="J937" s="168">
        <v>374646</v>
      </c>
      <c r="K937" s="165"/>
      <c r="L937" s="165"/>
      <c r="M937" s="165"/>
      <c r="N937" s="2"/>
    </row>
    <row r="938" spans="1:14" ht="12.75" customHeight="1" x14ac:dyDescent="0.2">
      <c r="A938" s="166" t="s">
        <v>3877</v>
      </c>
      <c r="B938" s="166" t="s">
        <v>3878</v>
      </c>
      <c r="C938" s="166"/>
      <c r="D938" s="166" t="s">
        <v>143</v>
      </c>
      <c r="E938" s="154" t="s">
        <v>2537</v>
      </c>
      <c r="F938" s="195" t="s">
        <v>1919</v>
      </c>
      <c r="G938" s="196"/>
      <c r="H938" s="166" t="s">
        <v>1773</v>
      </c>
      <c r="I938" s="167">
        <v>2010</v>
      </c>
      <c r="J938" s="168">
        <v>98989</v>
      </c>
      <c r="K938" s="165"/>
      <c r="L938" s="165"/>
      <c r="M938" s="165"/>
      <c r="N938" s="2"/>
    </row>
    <row r="939" spans="1:14" ht="16.5" customHeight="1" x14ac:dyDescent="0.2">
      <c r="A939" s="166" t="s">
        <v>3879</v>
      </c>
      <c r="B939" s="166" t="s">
        <v>2706</v>
      </c>
      <c r="C939" s="166" t="s">
        <v>2545</v>
      </c>
      <c r="D939" s="166" t="s">
        <v>143</v>
      </c>
      <c r="E939" s="154" t="s">
        <v>2537</v>
      </c>
      <c r="F939" s="195" t="s">
        <v>2540</v>
      </c>
      <c r="G939" s="196"/>
      <c r="H939" s="166" t="s">
        <v>78</v>
      </c>
      <c r="I939" s="167">
        <v>2010</v>
      </c>
      <c r="J939" s="168">
        <v>403562</v>
      </c>
      <c r="K939" s="165"/>
      <c r="L939" s="165"/>
      <c r="M939" s="165"/>
      <c r="N939" s="2"/>
    </row>
    <row r="940" spans="1:14" ht="12.75" customHeight="1" x14ac:dyDescent="0.2">
      <c r="A940" s="166" t="s">
        <v>3880</v>
      </c>
      <c r="B940" s="166" t="s">
        <v>3819</v>
      </c>
      <c r="C940" s="166"/>
      <c r="D940" s="166" t="s">
        <v>143</v>
      </c>
      <c r="E940" s="154" t="s">
        <v>2537</v>
      </c>
      <c r="F940" s="195" t="s">
        <v>1993</v>
      </c>
      <c r="G940" s="196"/>
      <c r="H940" s="166" t="s">
        <v>1773</v>
      </c>
      <c r="I940" s="167">
        <v>2010</v>
      </c>
      <c r="J940" s="168">
        <v>381038</v>
      </c>
      <c r="K940" s="165"/>
      <c r="L940" s="165"/>
      <c r="M940" s="165"/>
      <c r="N940" s="2"/>
    </row>
    <row r="941" spans="1:14" ht="12.75" customHeight="1" x14ac:dyDescent="0.2">
      <c r="A941" s="166" t="s">
        <v>3881</v>
      </c>
      <c r="B941" s="166" t="s">
        <v>3145</v>
      </c>
      <c r="C941" s="166"/>
      <c r="D941" s="166" t="s">
        <v>143</v>
      </c>
      <c r="E941" s="154" t="s">
        <v>2537</v>
      </c>
      <c r="F941" s="195" t="s">
        <v>2540</v>
      </c>
      <c r="G941" s="196"/>
      <c r="H941" s="166" t="s">
        <v>78</v>
      </c>
      <c r="I941" s="167">
        <v>2010</v>
      </c>
      <c r="J941" s="168">
        <v>277904</v>
      </c>
      <c r="K941" s="165"/>
      <c r="L941" s="165"/>
      <c r="M941" s="165"/>
      <c r="N941" s="2"/>
    </row>
    <row r="942" spans="1:14" ht="12.75" customHeight="1" x14ac:dyDescent="0.2">
      <c r="A942" s="166" t="s">
        <v>3882</v>
      </c>
      <c r="B942" s="166" t="s">
        <v>3883</v>
      </c>
      <c r="C942" s="166"/>
      <c r="D942" s="166" t="s">
        <v>143</v>
      </c>
      <c r="E942" s="154" t="s">
        <v>2537</v>
      </c>
      <c r="F942" s="195" t="s">
        <v>1993</v>
      </c>
      <c r="G942" s="196"/>
      <c r="H942" s="166" t="s">
        <v>1773</v>
      </c>
      <c r="I942" s="167">
        <v>2010</v>
      </c>
      <c r="J942" s="168">
        <v>375000</v>
      </c>
      <c r="K942" s="165"/>
      <c r="L942" s="165"/>
      <c r="M942" s="165"/>
      <c r="N942" s="2"/>
    </row>
    <row r="943" spans="1:14" ht="12.75" customHeight="1" x14ac:dyDescent="0.2">
      <c r="A943" s="166" t="s">
        <v>3884</v>
      </c>
      <c r="B943" s="166" t="s">
        <v>3885</v>
      </c>
      <c r="C943" s="166"/>
      <c r="D943" s="166" t="s">
        <v>143</v>
      </c>
      <c r="E943" s="154" t="s">
        <v>2537</v>
      </c>
      <c r="F943" s="195" t="s">
        <v>1993</v>
      </c>
      <c r="G943" s="196"/>
      <c r="H943" s="166" t="s">
        <v>1773</v>
      </c>
      <c r="I943" s="167">
        <v>2010</v>
      </c>
      <c r="J943" s="168">
        <v>740972</v>
      </c>
      <c r="K943" s="165"/>
      <c r="L943" s="165"/>
      <c r="M943" s="165"/>
      <c r="N943" s="2"/>
    </row>
    <row r="944" spans="1:14" ht="12.75" customHeight="1" x14ac:dyDescent="0.2">
      <c r="A944" s="166" t="s">
        <v>3886</v>
      </c>
      <c r="B944" s="166" t="s">
        <v>2622</v>
      </c>
      <c r="C944" s="166"/>
      <c r="D944" s="166" t="s">
        <v>143</v>
      </c>
      <c r="E944" s="154" t="s">
        <v>2537</v>
      </c>
      <c r="F944" s="195" t="s">
        <v>2261</v>
      </c>
      <c r="G944" s="196"/>
      <c r="H944" s="166" t="s">
        <v>1773</v>
      </c>
      <c r="I944" s="167">
        <v>2010</v>
      </c>
      <c r="J944" s="168">
        <v>98851</v>
      </c>
      <c r="K944" s="165"/>
      <c r="L944" s="165"/>
      <c r="M944" s="165"/>
      <c r="N944" s="2"/>
    </row>
    <row r="945" spans="1:14" ht="16.5" customHeight="1" x14ac:dyDescent="0.2">
      <c r="A945" s="166" t="s">
        <v>3887</v>
      </c>
      <c r="B945" s="166" t="s">
        <v>2542</v>
      </c>
      <c r="C945" s="166"/>
      <c r="D945" s="166" t="s">
        <v>143</v>
      </c>
      <c r="E945" s="154"/>
      <c r="F945" s="195" t="s">
        <v>3888</v>
      </c>
      <c r="G945" s="196"/>
      <c r="H945" s="166" t="s">
        <v>276</v>
      </c>
      <c r="I945" s="167">
        <v>2010</v>
      </c>
      <c r="J945" s="168">
        <v>415775</v>
      </c>
      <c r="K945" s="165"/>
      <c r="L945" s="165"/>
      <c r="M945" s="165"/>
      <c r="N945" s="2"/>
    </row>
    <row r="946" spans="1:14" ht="12.75" customHeight="1" x14ac:dyDescent="0.2">
      <c r="A946" s="166" t="s">
        <v>3889</v>
      </c>
      <c r="B946" s="166" t="s">
        <v>2581</v>
      </c>
      <c r="C946" s="166"/>
      <c r="D946" s="166" t="s">
        <v>143</v>
      </c>
      <c r="E946" s="154" t="s">
        <v>2537</v>
      </c>
      <c r="F946" s="195" t="s">
        <v>3137</v>
      </c>
      <c r="G946" s="196"/>
      <c r="H946" s="166" t="s">
        <v>1773</v>
      </c>
      <c r="I946" s="167">
        <v>2010</v>
      </c>
      <c r="J946" s="168">
        <v>587005</v>
      </c>
      <c r="K946" s="165"/>
      <c r="L946" s="165"/>
      <c r="M946" s="165"/>
      <c r="N946" s="2"/>
    </row>
    <row r="947" spans="1:14" ht="12.75" customHeight="1" x14ac:dyDescent="0.2">
      <c r="A947" s="166" t="s">
        <v>3890</v>
      </c>
      <c r="B947" s="166" t="s">
        <v>3417</v>
      </c>
      <c r="C947" s="166" t="s">
        <v>34</v>
      </c>
      <c r="D947" s="166" t="s">
        <v>143</v>
      </c>
      <c r="E947" s="154" t="s">
        <v>166</v>
      </c>
      <c r="F947" s="195" t="s">
        <v>3264</v>
      </c>
      <c r="G947" s="196"/>
      <c r="H947" s="166" t="s">
        <v>78</v>
      </c>
      <c r="I947" s="167">
        <v>2010</v>
      </c>
      <c r="J947" s="168">
        <v>124934</v>
      </c>
      <c r="K947" s="165"/>
      <c r="L947" s="165"/>
      <c r="M947" s="165"/>
      <c r="N947" s="2"/>
    </row>
    <row r="948" spans="1:14" ht="16.5" customHeight="1" x14ac:dyDescent="0.2">
      <c r="A948" s="166" t="s">
        <v>3891</v>
      </c>
      <c r="B948" s="166" t="s">
        <v>3041</v>
      </c>
      <c r="C948" s="166" t="s">
        <v>2545</v>
      </c>
      <c r="D948" s="166" t="s">
        <v>3892</v>
      </c>
      <c r="E948" s="154" t="s">
        <v>14</v>
      </c>
      <c r="F948" s="195" t="s">
        <v>3720</v>
      </c>
      <c r="G948" s="196"/>
      <c r="H948" s="166" t="s">
        <v>78</v>
      </c>
      <c r="I948" s="167">
        <v>2010</v>
      </c>
      <c r="J948" s="168">
        <v>49998</v>
      </c>
      <c r="K948" s="165"/>
      <c r="L948" s="165"/>
      <c r="M948" s="165"/>
      <c r="N948" s="2"/>
    </row>
    <row r="949" spans="1:14" ht="16.5" customHeight="1" x14ac:dyDescent="0.2">
      <c r="A949" s="166" t="s">
        <v>3893</v>
      </c>
      <c r="B949" s="166" t="s">
        <v>2542</v>
      </c>
      <c r="C949" s="166"/>
      <c r="D949" s="166" t="s">
        <v>3892</v>
      </c>
      <c r="E949" s="154" t="s">
        <v>14</v>
      </c>
      <c r="F949" s="195" t="s">
        <v>3720</v>
      </c>
      <c r="G949" s="196"/>
      <c r="H949" s="166" t="s">
        <v>78</v>
      </c>
      <c r="I949" s="167">
        <v>2010</v>
      </c>
      <c r="J949" s="168">
        <v>269884</v>
      </c>
      <c r="K949" s="165"/>
      <c r="L949" s="165"/>
      <c r="M949" s="165"/>
      <c r="N949" s="2"/>
    </row>
    <row r="950" spans="1:14" ht="12.75" customHeight="1" x14ac:dyDescent="0.2">
      <c r="A950" s="166" t="s">
        <v>3894</v>
      </c>
      <c r="B950" s="166" t="s">
        <v>3895</v>
      </c>
      <c r="C950" s="166" t="s">
        <v>70</v>
      </c>
      <c r="D950" s="166" t="s">
        <v>1230</v>
      </c>
      <c r="E950" s="154" t="s">
        <v>2537</v>
      </c>
      <c r="F950" s="195" t="s">
        <v>2111</v>
      </c>
      <c r="G950" s="196"/>
      <c r="H950" s="166" t="s">
        <v>117</v>
      </c>
      <c r="I950" s="167">
        <v>2010</v>
      </c>
      <c r="J950" s="168">
        <v>102299</v>
      </c>
      <c r="K950" s="165" t="s">
        <v>72</v>
      </c>
      <c r="L950" s="165"/>
      <c r="M950" s="165"/>
      <c r="N950" s="2"/>
    </row>
    <row r="951" spans="1:14" ht="12.75" customHeight="1" x14ac:dyDescent="0.2">
      <c r="A951" s="166" t="s">
        <v>3896</v>
      </c>
      <c r="B951" s="166" t="s">
        <v>3897</v>
      </c>
      <c r="C951" s="166" t="s">
        <v>34</v>
      </c>
      <c r="D951" s="166" t="s">
        <v>1230</v>
      </c>
      <c r="E951" s="154" t="s">
        <v>2537</v>
      </c>
      <c r="F951" s="195" t="s">
        <v>2373</v>
      </c>
      <c r="G951" s="196"/>
      <c r="H951" s="166" t="s">
        <v>117</v>
      </c>
      <c r="I951" s="167">
        <v>2010</v>
      </c>
      <c r="J951" s="168">
        <v>176000</v>
      </c>
      <c r="K951" s="165"/>
      <c r="L951" s="165"/>
      <c r="M951" s="165"/>
      <c r="N951" s="2"/>
    </row>
    <row r="952" spans="1:14" ht="12.75" customHeight="1" x14ac:dyDescent="0.2">
      <c r="A952" s="166" t="s">
        <v>3898</v>
      </c>
      <c r="B952" s="166" t="s">
        <v>3899</v>
      </c>
      <c r="C952" s="166" t="s">
        <v>34</v>
      </c>
      <c r="D952" s="166" t="s">
        <v>1230</v>
      </c>
      <c r="E952" s="154" t="s">
        <v>2537</v>
      </c>
      <c r="F952" s="195" t="s">
        <v>2373</v>
      </c>
      <c r="G952" s="196"/>
      <c r="H952" s="166" t="s">
        <v>117</v>
      </c>
      <c r="I952" s="167">
        <v>2010</v>
      </c>
      <c r="J952" s="168">
        <v>164800</v>
      </c>
      <c r="K952" s="165"/>
      <c r="L952" s="165"/>
      <c r="M952" s="165"/>
      <c r="N952" s="2"/>
    </row>
    <row r="953" spans="1:14" ht="12.75" customHeight="1" x14ac:dyDescent="0.2">
      <c r="A953" s="166" t="s">
        <v>3900</v>
      </c>
      <c r="B953" s="166" t="s">
        <v>3289</v>
      </c>
      <c r="C953" s="166" t="s">
        <v>34</v>
      </c>
      <c r="D953" s="166" t="s">
        <v>1230</v>
      </c>
      <c r="E953" s="154" t="s">
        <v>2537</v>
      </c>
      <c r="F953" s="195" t="s">
        <v>2373</v>
      </c>
      <c r="G953" s="196"/>
      <c r="H953" s="166" t="s">
        <v>117</v>
      </c>
      <c r="I953" s="167">
        <v>2010</v>
      </c>
      <c r="J953" s="168">
        <v>192900</v>
      </c>
      <c r="K953" s="165"/>
      <c r="L953" s="165"/>
      <c r="M953" s="165"/>
      <c r="N953" s="2"/>
    </row>
    <row r="954" spans="1:14" ht="12.75" customHeight="1" x14ac:dyDescent="0.2">
      <c r="A954" s="166" t="s">
        <v>3901</v>
      </c>
      <c r="B954" s="166" t="s">
        <v>3902</v>
      </c>
      <c r="C954" s="166" t="s">
        <v>34</v>
      </c>
      <c r="D954" s="166" t="s">
        <v>1230</v>
      </c>
      <c r="E954" s="154" t="s">
        <v>2537</v>
      </c>
      <c r="F954" s="195" t="s">
        <v>2373</v>
      </c>
      <c r="G954" s="196"/>
      <c r="H954" s="166" t="s">
        <v>117</v>
      </c>
      <c r="I954" s="167">
        <v>2010</v>
      </c>
      <c r="J954" s="168">
        <v>165000</v>
      </c>
      <c r="K954" s="165"/>
      <c r="L954" s="165"/>
      <c r="M954" s="165"/>
      <c r="N954" s="2"/>
    </row>
    <row r="955" spans="1:14" ht="12.75" customHeight="1" x14ac:dyDescent="0.2">
      <c r="A955" s="166" t="s">
        <v>3903</v>
      </c>
      <c r="B955" s="166" t="s">
        <v>3904</v>
      </c>
      <c r="C955" s="166"/>
      <c r="D955" s="166" t="s">
        <v>93</v>
      </c>
      <c r="E955" s="154" t="s">
        <v>2537</v>
      </c>
      <c r="F955" s="195" t="s">
        <v>282</v>
      </c>
      <c r="G955" s="196"/>
      <c r="H955" s="166" t="s">
        <v>117</v>
      </c>
      <c r="I955" s="167">
        <v>2010</v>
      </c>
      <c r="J955" s="168">
        <v>63000</v>
      </c>
      <c r="K955" s="165"/>
      <c r="L955" s="165"/>
      <c r="M955" s="165"/>
      <c r="N955" s="2"/>
    </row>
    <row r="956" spans="1:14" ht="12.75" customHeight="1" x14ac:dyDescent="0.2">
      <c r="A956" s="166" t="s">
        <v>3903</v>
      </c>
      <c r="B956" s="166" t="s">
        <v>3904</v>
      </c>
      <c r="C956" s="166"/>
      <c r="D956" s="166" t="s">
        <v>93</v>
      </c>
      <c r="E956" s="154" t="s">
        <v>2537</v>
      </c>
      <c r="F956" s="195" t="s">
        <v>2919</v>
      </c>
      <c r="G956" s="196"/>
      <c r="H956" s="166" t="s">
        <v>78</v>
      </c>
      <c r="I956" s="167">
        <v>2010</v>
      </c>
      <c r="J956" s="168">
        <v>196426</v>
      </c>
      <c r="K956" s="165"/>
      <c r="L956" s="165"/>
      <c r="M956" s="165"/>
      <c r="N956" s="2"/>
    </row>
    <row r="957" spans="1:14" ht="12.75" customHeight="1" x14ac:dyDescent="0.2">
      <c r="A957" s="166" t="s">
        <v>3903</v>
      </c>
      <c r="B957" s="166" t="s">
        <v>3904</v>
      </c>
      <c r="C957" s="166"/>
      <c r="D957" s="166" t="s">
        <v>93</v>
      </c>
      <c r="E957" s="154" t="s">
        <v>2537</v>
      </c>
      <c r="F957" s="195" t="s">
        <v>3905</v>
      </c>
      <c r="G957" s="196"/>
      <c r="H957" s="166" t="s">
        <v>37</v>
      </c>
      <c r="I957" s="167">
        <v>2010</v>
      </c>
      <c r="J957" s="168">
        <v>229000</v>
      </c>
      <c r="K957" s="165"/>
      <c r="L957" s="165"/>
      <c r="M957" s="165"/>
      <c r="N957" s="2"/>
    </row>
    <row r="958" spans="1:14" ht="12.75" customHeight="1" x14ac:dyDescent="0.2">
      <c r="A958" s="166" t="s">
        <v>3903</v>
      </c>
      <c r="B958" s="166" t="s">
        <v>3904</v>
      </c>
      <c r="C958" s="166" t="s">
        <v>70</v>
      </c>
      <c r="D958" s="166" t="s">
        <v>93</v>
      </c>
      <c r="E958" s="154" t="s">
        <v>2537</v>
      </c>
      <c r="F958" s="195" t="s">
        <v>2373</v>
      </c>
      <c r="G958" s="196"/>
      <c r="H958" s="166" t="s">
        <v>117</v>
      </c>
      <c r="I958" s="167">
        <v>2010</v>
      </c>
      <c r="J958" s="168">
        <v>351005</v>
      </c>
      <c r="K958" s="165" t="s">
        <v>72</v>
      </c>
      <c r="L958" s="165"/>
      <c r="M958" s="165"/>
      <c r="N958" s="2"/>
    </row>
    <row r="959" spans="1:14" ht="12.75" customHeight="1" x14ac:dyDescent="0.2">
      <c r="A959" s="166" t="s">
        <v>3903</v>
      </c>
      <c r="B959" s="166" t="s">
        <v>3904</v>
      </c>
      <c r="C959" s="166" t="s">
        <v>70</v>
      </c>
      <c r="D959" s="166" t="s">
        <v>93</v>
      </c>
      <c r="E959" s="154" t="s">
        <v>2537</v>
      </c>
      <c r="F959" s="195" t="s">
        <v>2380</v>
      </c>
      <c r="G959" s="196"/>
      <c r="H959" s="166" t="s">
        <v>117</v>
      </c>
      <c r="I959" s="167">
        <v>2010</v>
      </c>
      <c r="J959" s="168">
        <v>756390</v>
      </c>
      <c r="K959" s="165" t="s">
        <v>72</v>
      </c>
      <c r="L959" s="165"/>
      <c r="M959" s="165"/>
      <c r="N959" s="2"/>
    </row>
    <row r="960" spans="1:14" ht="12.75" customHeight="1" x14ac:dyDescent="0.2">
      <c r="A960" s="166" t="s">
        <v>3903</v>
      </c>
      <c r="B960" s="166" t="s">
        <v>3904</v>
      </c>
      <c r="C960" s="166" t="s">
        <v>70</v>
      </c>
      <c r="D960" s="166" t="s">
        <v>93</v>
      </c>
      <c r="E960" s="154" t="s">
        <v>2537</v>
      </c>
      <c r="F960" s="195" t="s">
        <v>2383</v>
      </c>
      <c r="G960" s="196"/>
      <c r="H960" s="166" t="s">
        <v>117</v>
      </c>
      <c r="I960" s="167">
        <v>2010</v>
      </c>
      <c r="J960" s="168">
        <v>999999</v>
      </c>
      <c r="K960" s="165" t="s">
        <v>72</v>
      </c>
      <c r="L960" s="165"/>
      <c r="M960" s="165"/>
      <c r="N960" s="2"/>
    </row>
    <row r="961" spans="1:14" ht="12.75" customHeight="1" x14ac:dyDescent="0.2">
      <c r="A961" s="166" t="s">
        <v>3903</v>
      </c>
      <c r="B961" s="166" t="s">
        <v>3906</v>
      </c>
      <c r="C961" s="166"/>
      <c r="D961" s="166" t="s">
        <v>93</v>
      </c>
      <c r="E961" s="154" t="s">
        <v>2537</v>
      </c>
      <c r="F961" s="195" t="s">
        <v>282</v>
      </c>
      <c r="G961" s="196"/>
      <c r="H961" s="166" t="s">
        <v>117</v>
      </c>
      <c r="I961" s="167">
        <v>2010</v>
      </c>
      <c r="J961" s="168">
        <v>529999</v>
      </c>
      <c r="K961" s="165"/>
      <c r="L961" s="165"/>
      <c r="M961" s="165"/>
      <c r="N961" s="2"/>
    </row>
    <row r="962" spans="1:14" ht="12.75" customHeight="1" x14ac:dyDescent="0.2">
      <c r="A962" s="166" t="s">
        <v>3907</v>
      </c>
      <c r="B962" s="166" t="s">
        <v>3145</v>
      </c>
      <c r="C962" s="166"/>
      <c r="D962" s="166" t="s">
        <v>93</v>
      </c>
      <c r="E962" s="154"/>
      <c r="F962" s="195" t="s">
        <v>3908</v>
      </c>
      <c r="G962" s="196"/>
      <c r="H962" s="166" t="s">
        <v>78</v>
      </c>
      <c r="I962" s="167">
        <v>2010</v>
      </c>
      <c r="J962" s="169">
        <v>1013503</v>
      </c>
      <c r="K962" s="165"/>
      <c r="L962" s="165"/>
      <c r="M962" s="165"/>
      <c r="N962" s="2"/>
    </row>
    <row r="963" spans="1:14" ht="12.75" customHeight="1" x14ac:dyDescent="0.2">
      <c r="A963" s="166" t="s">
        <v>3907</v>
      </c>
      <c r="B963" s="166" t="s">
        <v>3145</v>
      </c>
      <c r="C963" s="166"/>
      <c r="D963" s="166" t="s">
        <v>93</v>
      </c>
      <c r="E963" s="154"/>
      <c r="F963" s="195" t="s">
        <v>3909</v>
      </c>
      <c r="G963" s="196"/>
      <c r="H963" s="166" t="s">
        <v>78</v>
      </c>
      <c r="I963" s="167">
        <v>2010</v>
      </c>
      <c r="J963" s="169">
        <v>6407421</v>
      </c>
      <c r="K963" s="165"/>
      <c r="L963" s="165"/>
      <c r="M963" s="165"/>
      <c r="N963" s="2"/>
    </row>
    <row r="964" spans="1:14" ht="16.5" customHeight="1" x14ac:dyDescent="0.2">
      <c r="A964" s="166" t="s">
        <v>3910</v>
      </c>
      <c r="B964" s="166" t="s">
        <v>3359</v>
      </c>
      <c r="C964" s="166" t="s">
        <v>2545</v>
      </c>
      <c r="D964" s="166" t="s">
        <v>93</v>
      </c>
      <c r="E964" s="154" t="s">
        <v>2537</v>
      </c>
      <c r="F964" s="195" t="s">
        <v>2380</v>
      </c>
      <c r="G964" s="196"/>
      <c r="H964" s="166" t="s">
        <v>117</v>
      </c>
      <c r="I964" s="167">
        <v>2010</v>
      </c>
      <c r="J964" s="168">
        <v>349884</v>
      </c>
      <c r="K964" s="165"/>
      <c r="L964" s="165"/>
      <c r="M964" s="165"/>
      <c r="N964" s="2"/>
    </row>
    <row r="965" spans="1:14" ht="12.75" customHeight="1" x14ac:dyDescent="0.2">
      <c r="A965" s="166" t="s">
        <v>3911</v>
      </c>
      <c r="B965" s="166" t="s">
        <v>3912</v>
      </c>
      <c r="C965" s="166"/>
      <c r="D965" s="166" t="s">
        <v>93</v>
      </c>
      <c r="E965" s="154"/>
      <c r="F965" s="195" t="s">
        <v>3036</v>
      </c>
      <c r="G965" s="196"/>
      <c r="H965" s="166" t="s">
        <v>78</v>
      </c>
      <c r="I965" s="167">
        <v>2010</v>
      </c>
      <c r="J965" s="168">
        <v>149948</v>
      </c>
      <c r="K965" s="165"/>
      <c r="L965" s="165"/>
      <c r="M965" s="165"/>
      <c r="N965" s="2"/>
    </row>
    <row r="966" spans="1:14" ht="16.5" customHeight="1" x14ac:dyDescent="0.2">
      <c r="A966" s="166" t="s">
        <v>3913</v>
      </c>
      <c r="B966" s="166" t="s">
        <v>2706</v>
      </c>
      <c r="C966" s="166" t="s">
        <v>2545</v>
      </c>
      <c r="D966" s="166" t="s">
        <v>93</v>
      </c>
      <c r="E966" s="154"/>
      <c r="F966" s="195" t="s">
        <v>3036</v>
      </c>
      <c r="G966" s="196"/>
      <c r="H966" s="166" t="s">
        <v>78</v>
      </c>
      <c r="I966" s="167">
        <v>2010</v>
      </c>
      <c r="J966" s="168">
        <v>135000</v>
      </c>
      <c r="K966" s="165"/>
      <c r="L966" s="165"/>
      <c r="M966" s="165"/>
      <c r="N966" s="2"/>
    </row>
    <row r="967" spans="1:14" ht="12.75" customHeight="1" x14ac:dyDescent="0.2">
      <c r="A967" s="166" t="s">
        <v>3914</v>
      </c>
      <c r="B967" s="166" t="s">
        <v>2711</v>
      </c>
      <c r="C967" s="166" t="s">
        <v>34</v>
      </c>
      <c r="D967" s="166" t="s">
        <v>368</v>
      </c>
      <c r="E967" s="154"/>
      <c r="F967" s="195" t="s">
        <v>3915</v>
      </c>
      <c r="G967" s="196"/>
      <c r="H967" s="166" t="s">
        <v>16</v>
      </c>
      <c r="I967" s="167">
        <v>2010</v>
      </c>
      <c r="J967" s="168">
        <v>168000</v>
      </c>
      <c r="K967" s="165"/>
      <c r="L967" s="170">
        <f>J967+J1393+J1805</f>
        <v>6953382</v>
      </c>
      <c r="M967" s="170">
        <f>J1393</f>
        <v>182085</v>
      </c>
      <c r="N967" s="2"/>
    </row>
    <row r="968" spans="1:14" ht="12.75" customHeight="1" x14ac:dyDescent="0.2">
      <c r="A968" s="166" t="s">
        <v>3916</v>
      </c>
      <c r="B968" s="166" t="s">
        <v>3106</v>
      </c>
      <c r="C968" s="166" t="s">
        <v>34</v>
      </c>
      <c r="D968" s="166" t="s">
        <v>368</v>
      </c>
      <c r="E968" s="154"/>
      <c r="F968" s="195" t="s">
        <v>3917</v>
      </c>
      <c r="G968" s="196"/>
      <c r="H968" s="166" t="s">
        <v>37</v>
      </c>
      <c r="I968" s="167">
        <v>2010</v>
      </c>
      <c r="J968" s="169">
        <v>1235200</v>
      </c>
      <c r="K968" s="165"/>
      <c r="L968" s="165"/>
      <c r="M968" s="165"/>
      <c r="N968" s="2"/>
    </row>
    <row r="969" spans="1:14" ht="12.75" customHeight="1" x14ac:dyDescent="0.2">
      <c r="A969" s="166" t="s">
        <v>3918</v>
      </c>
      <c r="B969" s="166" t="s">
        <v>3919</v>
      </c>
      <c r="C969" s="166"/>
      <c r="D969" s="166" t="s">
        <v>368</v>
      </c>
      <c r="E969" s="154"/>
      <c r="F969" s="195" t="s">
        <v>3920</v>
      </c>
      <c r="G969" s="196"/>
      <c r="H969" s="166" t="s">
        <v>37</v>
      </c>
      <c r="I969" s="167">
        <v>2010</v>
      </c>
      <c r="J969" s="168">
        <v>220185</v>
      </c>
      <c r="K969" s="165"/>
      <c r="L969" s="165"/>
      <c r="M969" s="165"/>
      <c r="N969" s="2"/>
    </row>
    <row r="970" spans="1:14" ht="12.75" customHeight="1" x14ac:dyDescent="0.2">
      <c r="A970" s="166" t="s">
        <v>3918</v>
      </c>
      <c r="B970" s="166" t="s">
        <v>3919</v>
      </c>
      <c r="C970" s="166"/>
      <c r="D970" s="166" t="s">
        <v>368</v>
      </c>
      <c r="E970" s="154"/>
      <c r="F970" s="195" t="s">
        <v>2929</v>
      </c>
      <c r="G970" s="196"/>
      <c r="H970" s="166" t="s">
        <v>37</v>
      </c>
      <c r="I970" s="167">
        <v>2010</v>
      </c>
      <c r="J970" s="168">
        <v>33710</v>
      </c>
      <c r="K970" s="165"/>
      <c r="L970" s="165"/>
      <c r="M970" s="165"/>
      <c r="N970" s="2"/>
    </row>
    <row r="971" spans="1:14" ht="12.75" customHeight="1" x14ac:dyDescent="0.2">
      <c r="A971" s="166" t="s">
        <v>3921</v>
      </c>
      <c r="B971" s="166" t="s">
        <v>2819</v>
      </c>
      <c r="C971" s="166" t="s">
        <v>2545</v>
      </c>
      <c r="D971" s="166" t="s">
        <v>368</v>
      </c>
      <c r="E971" s="154"/>
      <c r="F971" s="195" t="s">
        <v>2665</v>
      </c>
      <c r="G971" s="196"/>
      <c r="H971" s="166" t="s">
        <v>37</v>
      </c>
      <c r="I971" s="167">
        <v>2010</v>
      </c>
      <c r="J971" s="169">
        <v>2081961</v>
      </c>
      <c r="K971" s="165"/>
      <c r="L971" s="165"/>
      <c r="M971" s="165"/>
      <c r="N971" s="2"/>
    </row>
    <row r="972" spans="1:14" ht="16.5" customHeight="1" x14ac:dyDescent="0.2">
      <c r="A972" s="166" t="s">
        <v>3922</v>
      </c>
      <c r="B972" s="166" t="s">
        <v>2542</v>
      </c>
      <c r="C972" s="166" t="s">
        <v>70</v>
      </c>
      <c r="D972" s="166" t="s">
        <v>368</v>
      </c>
      <c r="E972" s="154" t="s">
        <v>2537</v>
      </c>
      <c r="F972" s="195" t="s">
        <v>2977</v>
      </c>
      <c r="G972" s="196"/>
      <c r="H972" s="166" t="s">
        <v>16</v>
      </c>
      <c r="I972" s="167">
        <v>2010</v>
      </c>
      <c r="J972" s="168">
        <v>129995</v>
      </c>
      <c r="K972" s="165" t="s">
        <v>72</v>
      </c>
      <c r="L972" s="165"/>
      <c r="M972" s="165"/>
      <c r="N972" s="2"/>
    </row>
    <row r="973" spans="1:14" ht="12.75" customHeight="1" x14ac:dyDescent="0.2">
      <c r="A973" s="166" t="s">
        <v>3923</v>
      </c>
      <c r="B973" s="166" t="s">
        <v>3924</v>
      </c>
      <c r="C973" s="166"/>
      <c r="D973" s="166" t="s">
        <v>368</v>
      </c>
      <c r="E973" s="154"/>
      <c r="F973" s="195" t="s">
        <v>348</v>
      </c>
      <c r="G973" s="196"/>
      <c r="H973" s="166" t="s">
        <v>37</v>
      </c>
      <c r="I973" s="167">
        <v>2010</v>
      </c>
      <c r="J973" s="169">
        <v>4762864</v>
      </c>
      <c r="K973" s="165"/>
      <c r="L973" s="165"/>
      <c r="M973" s="165"/>
      <c r="N973" s="2"/>
    </row>
    <row r="974" spans="1:14" ht="12.75" customHeight="1" x14ac:dyDescent="0.2">
      <c r="A974" s="166" t="s">
        <v>3925</v>
      </c>
      <c r="B974" s="166" t="s">
        <v>3166</v>
      </c>
      <c r="C974" s="166" t="s">
        <v>34</v>
      </c>
      <c r="D974" s="166" t="s">
        <v>368</v>
      </c>
      <c r="E974" s="154" t="s">
        <v>35</v>
      </c>
      <c r="F974" s="195" t="s">
        <v>3926</v>
      </c>
      <c r="G974" s="196"/>
      <c r="H974" s="166" t="s">
        <v>276</v>
      </c>
      <c r="I974" s="167">
        <v>2010</v>
      </c>
      <c r="J974" s="168">
        <v>994974</v>
      </c>
      <c r="K974" s="165"/>
      <c r="L974" s="170">
        <f>J974+J1120+J1149+J1235+J1284+J1790</f>
        <v>14525850</v>
      </c>
      <c r="M974" s="170">
        <f>J1235+J1284</f>
        <v>684850</v>
      </c>
      <c r="N974" s="2"/>
    </row>
    <row r="975" spans="1:14" ht="12.75" customHeight="1" x14ac:dyDescent="0.2">
      <c r="A975" s="166" t="s">
        <v>3927</v>
      </c>
      <c r="B975" s="166" t="s">
        <v>3103</v>
      </c>
      <c r="C975" s="166" t="s">
        <v>34</v>
      </c>
      <c r="D975" s="166" t="s">
        <v>368</v>
      </c>
      <c r="E975" s="154"/>
      <c r="F975" s="195" t="s">
        <v>2693</v>
      </c>
      <c r="G975" s="196"/>
      <c r="H975" s="166" t="s">
        <v>37</v>
      </c>
      <c r="I975" s="167">
        <v>2010</v>
      </c>
      <c r="J975" s="168">
        <v>596523</v>
      </c>
      <c r="K975" s="165"/>
      <c r="L975" s="165"/>
      <c r="M975" s="165"/>
      <c r="N975" s="2"/>
    </row>
    <row r="976" spans="1:14" ht="12.75" customHeight="1" x14ac:dyDescent="0.2">
      <c r="A976" s="166" t="s">
        <v>3928</v>
      </c>
      <c r="B976" s="166" t="s">
        <v>3929</v>
      </c>
      <c r="C976" s="166" t="s">
        <v>2545</v>
      </c>
      <c r="D976" s="166" t="s">
        <v>368</v>
      </c>
      <c r="E976" s="154" t="s">
        <v>35</v>
      </c>
      <c r="F976" s="195" t="s">
        <v>3697</v>
      </c>
      <c r="G976" s="196"/>
      <c r="H976" s="166" t="s">
        <v>16</v>
      </c>
      <c r="I976" s="167">
        <v>2010</v>
      </c>
      <c r="J976" s="169">
        <v>11214508</v>
      </c>
      <c r="K976" s="165"/>
      <c r="L976" s="165"/>
      <c r="M976" s="165"/>
      <c r="N976" s="2"/>
    </row>
    <row r="977" spans="1:14" ht="12.75" customHeight="1" x14ac:dyDescent="0.2">
      <c r="A977" s="166" t="s">
        <v>3930</v>
      </c>
      <c r="B977" s="166" t="s">
        <v>3931</v>
      </c>
      <c r="C977" s="166" t="s">
        <v>34</v>
      </c>
      <c r="D977" s="166" t="s">
        <v>368</v>
      </c>
      <c r="E977" s="154"/>
      <c r="F977" s="195" t="s">
        <v>3932</v>
      </c>
      <c r="G977" s="196"/>
      <c r="H977" s="166" t="s">
        <v>37</v>
      </c>
      <c r="I977" s="167">
        <v>2010</v>
      </c>
      <c r="J977" s="169">
        <v>1873868</v>
      </c>
      <c r="K977" s="165"/>
      <c r="L977" s="165"/>
      <c r="M977" s="165"/>
      <c r="N977" s="2"/>
    </row>
    <row r="978" spans="1:14" ht="12.75" customHeight="1" x14ac:dyDescent="0.2">
      <c r="A978" s="166" t="s">
        <v>3933</v>
      </c>
      <c r="B978" s="166" t="s">
        <v>2804</v>
      </c>
      <c r="C978" s="166" t="s">
        <v>34</v>
      </c>
      <c r="D978" s="166" t="s">
        <v>368</v>
      </c>
      <c r="E978" s="154" t="s">
        <v>166</v>
      </c>
      <c r="F978" s="195" t="s">
        <v>2605</v>
      </c>
      <c r="G978" s="196"/>
      <c r="H978" s="166" t="s">
        <v>37</v>
      </c>
      <c r="I978" s="167">
        <v>2010</v>
      </c>
      <c r="J978" s="168">
        <v>474196</v>
      </c>
      <c r="K978" s="165"/>
      <c r="L978" s="165"/>
      <c r="M978" s="165"/>
      <c r="N978" s="2"/>
    </row>
    <row r="979" spans="1:14" ht="16.5" customHeight="1" x14ac:dyDescent="0.2">
      <c r="A979" s="166" t="s">
        <v>3934</v>
      </c>
      <c r="B979" s="166" t="s">
        <v>3174</v>
      </c>
      <c r="C979" s="166" t="s">
        <v>34</v>
      </c>
      <c r="D979" s="166" t="s">
        <v>368</v>
      </c>
      <c r="E979" s="154" t="s">
        <v>166</v>
      </c>
      <c r="F979" s="195" t="s">
        <v>2605</v>
      </c>
      <c r="G979" s="196"/>
      <c r="H979" s="166" t="s">
        <v>37</v>
      </c>
      <c r="I979" s="167">
        <v>2010</v>
      </c>
      <c r="J979" s="168">
        <v>307939</v>
      </c>
      <c r="K979" s="165"/>
      <c r="L979" s="165"/>
      <c r="M979" s="165"/>
      <c r="N979" s="2"/>
    </row>
    <row r="980" spans="1:14" ht="12.75" customHeight="1" x14ac:dyDescent="0.2">
      <c r="A980" s="166" t="s">
        <v>3935</v>
      </c>
      <c r="B980" s="166" t="s">
        <v>2870</v>
      </c>
      <c r="C980" s="166" t="s">
        <v>34</v>
      </c>
      <c r="D980" s="166" t="s">
        <v>368</v>
      </c>
      <c r="E980" s="154" t="s">
        <v>166</v>
      </c>
      <c r="F980" s="195" t="s">
        <v>2605</v>
      </c>
      <c r="G980" s="196"/>
      <c r="H980" s="166" t="s">
        <v>37</v>
      </c>
      <c r="I980" s="167">
        <v>2010</v>
      </c>
      <c r="J980" s="168">
        <v>50000</v>
      </c>
      <c r="K980" s="165"/>
      <c r="L980" s="165"/>
      <c r="M980" s="165"/>
      <c r="N980" s="2"/>
    </row>
    <row r="981" spans="1:14" ht="12.75" customHeight="1" x14ac:dyDescent="0.2">
      <c r="A981" s="166" t="s">
        <v>3936</v>
      </c>
      <c r="B981" s="166" t="s">
        <v>2979</v>
      </c>
      <c r="C981" s="166" t="s">
        <v>34</v>
      </c>
      <c r="D981" s="166" t="s">
        <v>368</v>
      </c>
      <c r="E981" s="154" t="s">
        <v>166</v>
      </c>
      <c r="F981" s="195" t="s">
        <v>2605</v>
      </c>
      <c r="G981" s="196"/>
      <c r="H981" s="166" t="s">
        <v>37</v>
      </c>
      <c r="I981" s="167">
        <v>2010</v>
      </c>
      <c r="J981" s="168">
        <v>233576</v>
      </c>
      <c r="K981" s="165"/>
      <c r="L981" s="165"/>
      <c r="M981" s="165"/>
      <c r="N981" s="2"/>
    </row>
    <row r="982" spans="1:14" ht="12.75" customHeight="1" x14ac:dyDescent="0.2">
      <c r="A982" s="166" t="s">
        <v>3937</v>
      </c>
      <c r="B982" s="166" t="s">
        <v>3938</v>
      </c>
      <c r="C982" s="166" t="s">
        <v>34</v>
      </c>
      <c r="D982" s="166" t="s">
        <v>368</v>
      </c>
      <c r="E982" s="154" t="s">
        <v>166</v>
      </c>
      <c r="F982" s="195" t="s">
        <v>2605</v>
      </c>
      <c r="G982" s="196"/>
      <c r="H982" s="166" t="s">
        <v>37</v>
      </c>
      <c r="I982" s="167">
        <v>2010</v>
      </c>
      <c r="J982" s="168">
        <v>332933</v>
      </c>
      <c r="K982" s="165"/>
      <c r="L982" s="165"/>
      <c r="M982" s="165"/>
      <c r="N982" s="2"/>
    </row>
    <row r="983" spans="1:14" ht="12.75" customHeight="1" x14ac:dyDescent="0.2">
      <c r="A983" s="166" t="s">
        <v>3939</v>
      </c>
      <c r="B983" s="166" t="s">
        <v>2794</v>
      </c>
      <c r="C983" s="166" t="s">
        <v>34</v>
      </c>
      <c r="D983" s="166" t="s">
        <v>368</v>
      </c>
      <c r="E983" s="154" t="s">
        <v>166</v>
      </c>
      <c r="F983" s="195" t="s">
        <v>2605</v>
      </c>
      <c r="G983" s="196"/>
      <c r="H983" s="166" t="s">
        <v>37</v>
      </c>
      <c r="I983" s="167">
        <v>2010</v>
      </c>
      <c r="J983" s="168">
        <v>543843</v>
      </c>
      <c r="K983" s="165"/>
      <c r="L983" s="165"/>
      <c r="M983" s="165"/>
      <c r="N983" s="2"/>
    </row>
    <row r="984" spans="1:14" ht="12.75" customHeight="1" x14ac:dyDescent="0.2">
      <c r="A984" s="166" t="s">
        <v>3940</v>
      </c>
      <c r="B984" s="166" t="s">
        <v>3074</v>
      </c>
      <c r="C984" s="166" t="s">
        <v>34</v>
      </c>
      <c r="D984" s="166" t="s">
        <v>368</v>
      </c>
      <c r="E984" s="154" t="s">
        <v>166</v>
      </c>
      <c r="F984" s="195" t="s">
        <v>2605</v>
      </c>
      <c r="G984" s="196"/>
      <c r="H984" s="166" t="s">
        <v>37</v>
      </c>
      <c r="I984" s="167">
        <v>2010</v>
      </c>
      <c r="J984" s="168">
        <v>603333</v>
      </c>
      <c r="K984" s="165"/>
      <c r="L984" s="165"/>
      <c r="M984" s="165"/>
      <c r="N984" s="2"/>
    </row>
    <row r="985" spans="1:14" ht="16.5" customHeight="1" x14ac:dyDescent="0.2">
      <c r="A985" s="166" t="s">
        <v>3941</v>
      </c>
      <c r="B985" s="166" t="s">
        <v>3066</v>
      </c>
      <c r="C985" s="166" t="s">
        <v>34</v>
      </c>
      <c r="D985" s="166" t="s">
        <v>368</v>
      </c>
      <c r="E985" s="154" t="s">
        <v>2537</v>
      </c>
      <c r="F985" s="195" t="s">
        <v>3942</v>
      </c>
      <c r="G985" s="196"/>
      <c r="H985" s="166" t="s">
        <v>37</v>
      </c>
      <c r="I985" s="167">
        <v>2010</v>
      </c>
      <c r="J985" s="168">
        <v>200000</v>
      </c>
      <c r="K985" s="165"/>
      <c r="L985" s="165"/>
      <c r="M985" s="165"/>
      <c r="N985" s="2"/>
    </row>
    <row r="986" spans="1:14" ht="12.75" customHeight="1" x14ac:dyDescent="0.2">
      <c r="A986" s="166" t="s">
        <v>3943</v>
      </c>
      <c r="B986" s="166" t="s">
        <v>2763</v>
      </c>
      <c r="C986" s="166" t="s">
        <v>34</v>
      </c>
      <c r="D986" s="166" t="s">
        <v>368</v>
      </c>
      <c r="E986" s="154"/>
      <c r="F986" s="195" t="s">
        <v>2730</v>
      </c>
      <c r="G986" s="196"/>
      <c r="H986" s="166" t="s">
        <v>37</v>
      </c>
      <c r="I986" s="167">
        <v>2010</v>
      </c>
      <c r="J986" s="169">
        <v>2009706</v>
      </c>
      <c r="K986" s="165"/>
      <c r="L986" s="165"/>
      <c r="M986" s="165"/>
      <c r="N986" s="2"/>
    </row>
    <row r="987" spans="1:14" ht="12.75" customHeight="1" x14ac:dyDescent="0.2">
      <c r="A987" s="166" t="s">
        <v>3944</v>
      </c>
      <c r="B987" s="166" t="s">
        <v>2716</v>
      </c>
      <c r="C987" s="166" t="s">
        <v>34</v>
      </c>
      <c r="D987" s="166" t="s">
        <v>368</v>
      </c>
      <c r="E987" s="154"/>
      <c r="F987" s="195" t="s">
        <v>3945</v>
      </c>
      <c r="G987" s="196"/>
      <c r="H987" s="166" t="s">
        <v>37</v>
      </c>
      <c r="I987" s="167">
        <v>2010</v>
      </c>
      <c r="J987" s="168">
        <v>856813</v>
      </c>
      <c r="K987" s="165"/>
      <c r="L987" s="165"/>
      <c r="M987" s="165"/>
      <c r="N987" s="2"/>
    </row>
    <row r="988" spans="1:14" ht="12.75" customHeight="1" x14ac:dyDescent="0.2">
      <c r="A988" s="166" t="s">
        <v>3946</v>
      </c>
      <c r="B988" s="166" t="s">
        <v>2778</v>
      </c>
      <c r="C988" s="166" t="s">
        <v>34</v>
      </c>
      <c r="D988" s="166" t="s">
        <v>368</v>
      </c>
      <c r="E988" s="154"/>
      <c r="F988" s="195" t="s">
        <v>3945</v>
      </c>
      <c r="G988" s="196"/>
      <c r="H988" s="166" t="s">
        <v>37</v>
      </c>
      <c r="I988" s="167">
        <v>2010</v>
      </c>
      <c r="J988" s="168">
        <v>250000</v>
      </c>
      <c r="K988" s="165"/>
      <c r="L988" s="165"/>
      <c r="M988" s="165"/>
      <c r="N988" s="2"/>
    </row>
    <row r="989" spans="1:14" ht="12.75" customHeight="1" x14ac:dyDescent="0.2">
      <c r="A989" s="166" t="s">
        <v>3947</v>
      </c>
      <c r="B989" s="166" t="s">
        <v>3002</v>
      </c>
      <c r="C989" s="166" t="s">
        <v>2545</v>
      </c>
      <c r="D989" s="166" t="s">
        <v>368</v>
      </c>
      <c r="E989" s="154"/>
      <c r="F989" s="195" t="s">
        <v>3945</v>
      </c>
      <c r="G989" s="196"/>
      <c r="H989" s="166" t="s">
        <v>37</v>
      </c>
      <c r="I989" s="167">
        <v>2010</v>
      </c>
      <c r="J989" s="169">
        <v>1307628</v>
      </c>
      <c r="K989" s="165"/>
      <c r="L989" s="165"/>
      <c r="M989" s="165"/>
      <c r="N989" s="2"/>
    </row>
    <row r="990" spans="1:14" ht="12.75" customHeight="1" x14ac:dyDescent="0.2">
      <c r="A990" s="166" t="s">
        <v>3948</v>
      </c>
      <c r="B990" s="166" t="s">
        <v>2780</v>
      </c>
      <c r="C990" s="166"/>
      <c r="D990" s="166" t="s">
        <v>368</v>
      </c>
      <c r="E990" s="154"/>
      <c r="F990" s="195" t="s">
        <v>3945</v>
      </c>
      <c r="G990" s="196"/>
      <c r="H990" s="166" t="s">
        <v>37</v>
      </c>
      <c r="I990" s="167">
        <v>2010</v>
      </c>
      <c r="J990" s="169">
        <v>1541348</v>
      </c>
      <c r="K990" s="165"/>
      <c r="L990" s="165"/>
      <c r="M990" s="165"/>
      <c r="N990" s="2"/>
    </row>
    <row r="991" spans="1:14" ht="16.5" customHeight="1" x14ac:dyDescent="0.2">
      <c r="A991" s="166" t="s">
        <v>3949</v>
      </c>
      <c r="B991" s="166" t="s">
        <v>2671</v>
      </c>
      <c r="C991" s="166" t="s">
        <v>2545</v>
      </c>
      <c r="D991" s="166" t="s">
        <v>368</v>
      </c>
      <c r="E991" s="154"/>
      <c r="F991" s="195" t="s">
        <v>3945</v>
      </c>
      <c r="G991" s="196"/>
      <c r="H991" s="166" t="s">
        <v>37</v>
      </c>
      <c r="I991" s="167">
        <v>2010</v>
      </c>
      <c r="J991" s="168">
        <v>537360</v>
      </c>
      <c r="K991" s="165"/>
      <c r="L991" s="165"/>
      <c r="M991" s="165"/>
      <c r="N991" s="2"/>
    </row>
    <row r="992" spans="1:14" ht="12.75" customHeight="1" x14ac:dyDescent="0.2">
      <c r="A992" s="166" t="s">
        <v>3950</v>
      </c>
      <c r="B992" s="166" t="s">
        <v>3035</v>
      </c>
      <c r="C992" s="166" t="s">
        <v>2545</v>
      </c>
      <c r="D992" s="166" t="s">
        <v>368</v>
      </c>
      <c r="E992" s="154"/>
      <c r="F992" s="195" t="s">
        <v>3945</v>
      </c>
      <c r="G992" s="196"/>
      <c r="H992" s="166" t="s">
        <v>37</v>
      </c>
      <c r="I992" s="167">
        <v>2010</v>
      </c>
      <c r="J992" s="169">
        <v>1804670</v>
      </c>
      <c r="K992" s="165"/>
      <c r="L992" s="165"/>
      <c r="M992" s="165"/>
      <c r="N992" s="2"/>
    </row>
    <row r="993" spans="1:14" ht="12.75" customHeight="1" x14ac:dyDescent="0.2">
      <c r="A993" s="166" t="s">
        <v>3951</v>
      </c>
      <c r="B993" s="166" t="s">
        <v>2778</v>
      </c>
      <c r="C993" s="166" t="s">
        <v>34</v>
      </c>
      <c r="D993" s="166" t="s">
        <v>368</v>
      </c>
      <c r="E993" s="154"/>
      <c r="F993" s="195" t="s">
        <v>3952</v>
      </c>
      <c r="G993" s="196"/>
      <c r="H993" s="166" t="s">
        <v>37</v>
      </c>
      <c r="I993" s="167">
        <v>2010</v>
      </c>
      <c r="J993" s="168">
        <v>268600</v>
      </c>
      <c r="K993" s="165"/>
      <c r="L993" s="165"/>
      <c r="M993" s="165"/>
      <c r="N993" s="2"/>
    </row>
    <row r="994" spans="1:14" ht="12.75" customHeight="1" x14ac:dyDescent="0.2">
      <c r="A994" s="166" t="s">
        <v>3953</v>
      </c>
      <c r="B994" s="166" t="s">
        <v>2979</v>
      </c>
      <c r="C994" s="166" t="s">
        <v>34</v>
      </c>
      <c r="D994" s="166" t="s">
        <v>368</v>
      </c>
      <c r="E994" s="154"/>
      <c r="F994" s="195" t="s">
        <v>3952</v>
      </c>
      <c r="G994" s="196"/>
      <c r="H994" s="166" t="s">
        <v>37</v>
      </c>
      <c r="I994" s="167">
        <v>2010</v>
      </c>
      <c r="J994" s="168">
        <v>432569</v>
      </c>
      <c r="K994" s="165"/>
      <c r="L994" s="165"/>
      <c r="M994" s="165"/>
      <c r="N994" s="2"/>
    </row>
    <row r="995" spans="1:14" ht="12.75" customHeight="1" x14ac:dyDescent="0.2">
      <c r="A995" s="166" t="s">
        <v>3954</v>
      </c>
      <c r="B995" s="166" t="s">
        <v>3955</v>
      </c>
      <c r="C995" s="166"/>
      <c r="D995" s="166" t="s">
        <v>368</v>
      </c>
      <c r="E995" s="154" t="s">
        <v>166</v>
      </c>
      <c r="F995" s="195" t="s">
        <v>2605</v>
      </c>
      <c r="G995" s="196"/>
      <c r="H995" s="166" t="s">
        <v>37</v>
      </c>
      <c r="I995" s="167">
        <v>2010</v>
      </c>
      <c r="J995" s="168">
        <v>416389</v>
      </c>
      <c r="K995" s="165"/>
      <c r="L995" s="165"/>
      <c r="M995" s="165"/>
      <c r="N995" s="2"/>
    </row>
    <row r="996" spans="1:14" ht="12.75" customHeight="1" x14ac:dyDescent="0.2">
      <c r="A996" s="166" t="s">
        <v>3956</v>
      </c>
      <c r="B996" s="166" t="s">
        <v>2695</v>
      </c>
      <c r="C996" s="166"/>
      <c r="D996" s="166" t="s">
        <v>368</v>
      </c>
      <c r="E996" s="154"/>
      <c r="F996" s="195" t="s">
        <v>2680</v>
      </c>
      <c r="G996" s="196"/>
      <c r="H996" s="166" t="s">
        <v>37</v>
      </c>
      <c r="I996" s="167">
        <v>2010</v>
      </c>
      <c r="J996" s="169">
        <v>3830013</v>
      </c>
      <c r="K996" s="165"/>
      <c r="L996" s="165"/>
      <c r="M996" s="165"/>
      <c r="N996" s="2"/>
    </row>
    <row r="997" spans="1:14" ht="12.75" customHeight="1" x14ac:dyDescent="0.2">
      <c r="A997" s="166" t="s">
        <v>3957</v>
      </c>
      <c r="B997" s="166" t="s">
        <v>2544</v>
      </c>
      <c r="C997" s="166" t="s">
        <v>2545</v>
      </c>
      <c r="D997" s="166" t="s">
        <v>368</v>
      </c>
      <c r="E997" s="154"/>
      <c r="F997" s="195" t="s">
        <v>3004</v>
      </c>
      <c r="G997" s="196"/>
      <c r="H997" s="166" t="s">
        <v>78</v>
      </c>
      <c r="I997" s="167">
        <v>2010</v>
      </c>
      <c r="J997" s="169">
        <v>1014462</v>
      </c>
      <c r="K997" s="165"/>
      <c r="L997" s="165"/>
      <c r="M997" s="165"/>
      <c r="N997" s="2"/>
    </row>
    <row r="998" spans="1:14" ht="16.5" customHeight="1" x14ac:dyDescent="0.2">
      <c r="A998" s="166" t="s">
        <v>3958</v>
      </c>
      <c r="B998" s="166" t="s">
        <v>3658</v>
      </c>
      <c r="C998" s="166"/>
      <c r="D998" s="166" t="s">
        <v>368</v>
      </c>
      <c r="E998" s="154" t="s">
        <v>35</v>
      </c>
      <c r="F998" s="195" t="s">
        <v>2531</v>
      </c>
      <c r="G998" s="196"/>
      <c r="H998" s="166" t="s">
        <v>276</v>
      </c>
      <c r="I998" s="167">
        <v>2010</v>
      </c>
      <c r="J998" s="169">
        <v>1368467</v>
      </c>
      <c r="K998" s="165"/>
      <c r="L998" s="170">
        <f>J998+J1246+J1288</f>
        <v>1594505</v>
      </c>
      <c r="M998" s="170">
        <f>J1246+J1288</f>
        <v>226038</v>
      </c>
      <c r="N998" s="2"/>
    </row>
    <row r="999" spans="1:14" ht="12.75" customHeight="1" x14ac:dyDescent="0.2">
      <c r="A999" s="166" t="s">
        <v>3959</v>
      </c>
      <c r="B999" s="166" t="s">
        <v>2711</v>
      </c>
      <c r="C999" s="166" t="s">
        <v>34</v>
      </c>
      <c r="D999" s="166" t="s">
        <v>368</v>
      </c>
      <c r="E999" s="154" t="s">
        <v>166</v>
      </c>
      <c r="F999" s="195" t="s">
        <v>2927</v>
      </c>
      <c r="G999" s="196"/>
      <c r="H999" s="166" t="s">
        <v>37</v>
      </c>
      <c r="I999" s="167">
        <v>2010</v>
      </c>
      <c r="J999" s="168">
        <v>149878</v>
      </c>
      <c r="K999" s="165"/>
      <c r="L999" s="165"/>
      <c r="M999" s="165"/>
      <c r="N999" s="2"/>
    </row>
    <row r="1000" spans="1:14" ht="12.75" customHeight="1" x14ac:dyDescent="0.2">
      <c r="A1000" s="166" t="s">
        <v>3960</v>
      </c>
      <c r="B1000" s="166" t="s">
        <v>2979</v>
      </c>
      <c r="C1000" s="166" t="s">
        <v>34</v>
      </c>
      <c r="D1000" s="166" t="s">
        <v>368</v>
      </c>
      <c r="E1000" s="154" t="s">
        <v>166</v>
      </c>
      <c r="F1000" s="195" t="s">
        <v>2927</v>
      </c>
      <c r="G1000" s="196"/>
      <c r="H1000" s="166" t="s">
        <v>37</v>
      </c>
      <c r="I1000" s="167">
        <v>2010</v>
      </c>
      <c r="J1000" s="168">
        <v>255555</v>
      </c>
      <c r="K1000" s="165"/>
      <c r="L1000" s="165"/>
      <c r="M1000" s="165"/>
      <c r="N1000" s="2"/>
    </row>
    <row r="1001" spans="1:14" ht="12.75" customHeight="1" x14ac:dyDescent="0.2">
      <c r="A1001" s="166" t="s">
        <v>3961</v>
      </c>
      <c r="B1001" s="166" t="s">
        <v>2979</v>
      </c>
      <c r="C1001" s="166" t="s">
        <v>34</v>
      </c>
      <c r="D1001" s="166" t="s">
        <v>368</v>
      </c>
      <c r="E1001" s="154" t="s">
        <v>166</v>
      </c>
      <c r="F1001" s="195" t="s">
        <v>2927</v>
      </c>
      <c r="G1001" s="196"/>
      <c r="H1001" s="166" t="s">
        <v>37</v>
      </c>
      <c r="I1001" s="167">
        <v>2010</v>
      </c>
      <c r="J1001" s="168">
        <v>431250</v>
      </c>
      <c r="K1001" s="165"/>
      <c r="L1001" s="165"/>
      <c r="M1001" s="165"/>
      <c r="N1001" s="2"/>
    </row>
    <row r="1002" spans="1:14" ht="12.75" customHeight="1" x14ac:dyDescent="0.2">
      <c r="A1002" s="166" t="s">
        <v>3962</v>
      </c>
      <c r="B1002" s="166" t="s">
        <v>2778</v>
      </c>
      <c r="C1002" s="166" t="s">
        <v>34</v>
      </c>
      <c r="D1002" s="166" t="s">
        <v>368</v>
      </c>
      <c r="E1002" s="154" t="s">
        <v>35</v>
      </c>
      <c r="F1002" s="195" t="s">
        <v>2774</v>
      </c>
      <c r="G1002" s="196"/>
      <c r="H1002" s="166" t="s">
        <v>37</v>
      </c>
      <c r="I1002" s="167">
        <v>2010</v>
      </c>
      <c r="J1002" s="169">
        <v>1194647</v>
      </c>
      <c r="K1002" s="165"/>
      <c r="L1002" s="165"/>
      <c r="M1002" s="165"/>
      <c r="N1002" s="2"/>
    </row>
    <row r="1003" spans="1:14" ht="12.75" customHeight="1" x14ac:dyDescent="0.2">
      <c r="A1003" s="166" t="s">
        <v>3963</v>
      </c>
      <c r="B1003" s="166" t="s">
        <v>2778</v>
      </c>
      <c r="C1003" s="166" t="s">
        <v>34</v>
      </c>
      <c r="D1003" s="166" t="s">
        <v>368</v>
      </c>
      <c r="E1003" s="154" t="s">
        <v>35</v>
      </c>
      <c r="F1003" s="195" t="s">
        <v>2774</v>
      </c>
      <c r="G1003" s="196"/>
      <c r="H1003" s="166" t="s">
        <v>37</v>
      </c>
      <c r="I1003" s="167">
        <v>2010</v>
      </c>
      <c r="J1003" s="168">
        <v>913745</v>
      </c>
      <c r="K1003" s="165"/>
      <c r="L1003" s="165"/>
      <c r="M1003" s="165"/>
      <c r="N1003" s="2"/>
    </row>
    <row r="1004" spans="1:14" ht="12.75" customHeight="1" x14ac:dyDescent="0.2">
      <c r="A1004" s="166" t="s">
        <v>3964</v>
      </c>
      <c r="B1004" s="166" t="s">
        <v>3965</v>
      </c>
      <c r="C1004" s="166" t="s">
        <v>34</v>
      </c>
      <c r="D1004" s="166" t="s">
        <v>368</v>
      </c>
      <c r="E1004" s="154" t="s">
        <v>166</v>
      </c>
      <c r="F1004" s="195" t="s">
        <v>3966</v>
      </c>
      <c r="G1004" s="196"/>
      <c r="H1004" s="166" t="s">
        <v>37</v>
      </c>
      <c r="I1004" s="167">
        <v>2010</v>
      </c>
      <c r="J1004" s="168">
        <v>795229</v>
      </c>
      <c r="K1004" s="165"/>
      <c r="L1004" s="170">
        <f>J1004+J1005+J1006+J1295</f>
        <v>2379964</v>
      </c>
      <c r="M1004" s="170">
        <f>J1295</f>
        <v>119187</v>
      </c>
      <c r="N1004" s="2"/>
    </row>
    <row r="1005" spans="1:14" ht="12.75" customHeight="1" x14ac:dyDescent="0.2">
      <c r="A1005" s="166" t="s">
        <v>3967</v>
      </c>
      <c r="B1005" s="166" t="s">
        <v>3080</v>
      </c>
      <c r="C1005" s="166" t="s">
        <v>34</v>
      </c>
      <c r="D1005" s="166" t="s">
        <v>368</v>
      </c>
      <c r="E1005" s="154" t="s">
        <v>166</v>
      </c>
      <c r="F1005" s="195" t="s">
        <v>3966</v>
      </c>
      <c r="G1005" s="196"/>
      <c r="H1005" s="166" t="s">
        <v>37</v>
      </c>
      <c r="I1005" s="167">
        <v>2010</v>
      </c>
      <c r="J1005" s="168">
        <v>967845</v>
      </c>
      <c r="K1005" s="165"/>
      <c r="L1005" s="165"/>
      <c r="M1005" s="165"/>
      <c r="N1005" s="2"/>
    </row>
    <row r="1006" spans="1:14" ht="12.75" customHeight="1" x14ac:dyDescent="0.2">
      <c r="A1006" s="166" t="s">
        <v>3968</v>
      </c>
      <c r="B1006" s="166" t="s">
        <v>2995</v>
      </c>
      <c r="C1006" s="166" t="s">
        <v>34</v>
      </c>
      <c r="D1006" s="166" t="s">
        <v>368</v>
      </c>
      <c r="E1006" s="154" t="s">
        <v>166</v>
      </c>
      <c r="F1006" s="195" t="s">
        <v>3966</v>
      </c>
      <c r="G1006" s="196"/>
      <c r="H1006" s="166" t="s">
        <v>37</v>
      </c>
      <c r="I1006" s="167">
        <v>2010</v>
      </c>
      <c r="J1006" s="168">
        <v>497703</v>
      </c>
      <c r="K1006" s="165"/>
      <c r="L1006" s="165"/>
      <c r="M1006" s="165"/>
      <c r="N1006" s="2"/>
    </row>
    <row r="1007" spans="1:14" ht="12.75" customHeight="1" x14ac:dyDescent="0.2">
      <c r="A1007" s="166" t="s">
        <v>3969</v>
      </c>
      <c r="B1007" s="166" t="s">
        <v>2870</v>
      </c>
      <c r="C1007" s="166" t="s">
        <v>34</v>
      </c>
      <c r="D1007" s="166" t="s">
        <v>368</v>
      </c>
      <c r="E1007" s="154" t="s">
        <v>35</v>
      </c>
      <c r="F1007" s="195" t="s">
        <v>2774</v>
      </c>
      <c r="G1007" s="196"/>
      <c r="H1007" s="166" t="s">
        <v>37</v>
      </c>
      <c r="I1007" s="167">
        <v>2010</v>
      </c>
      <c r="J1007" s="168">
        <v>33600</v>
      </c>
      <c r="K1007" s="165"/>
      <c r="L1007" s="165"/>
      <c r="M1007" s="165"/>
      <c r="N1007" s="2"/>
    </row>
    <row r="1008" spans="1:14" ht="16.5" customHeight="1" x14ac:dyDescent="0.2">
      <c r="A1008" s="166" t="s">
        <v>3970</v>
      </c>
      <c r="B1008" s="166" t="s">
        <v>3423</v>
      </c>
      <c r="C1008" s="166" t="s">
        <v>34</v>
      </c>
      <c r="D1008" s="166" t="s">
        <v>368</v>
      </c>
      <c r="E1008" s="154" t="s">
        <v>2537</v>
      </c>
      <c r="F1008" s="195" t="s">
        <v>2497</v>
      </c>
      <c r="G1008" s="196"/>
      <c r="H1008" s="166" t="s">
        <v>37</v>
      </c>
      <c r="I1008" s="167">
        <v>2010</v>
      </c>
      <c r="J1008" s="168">
        <v>151618</v>
      </c>
      <c r="K1008" s="165"/>
      <c r="L1008" s="165"/>
      <c r="M1008" s="165"/>
      <c r="N1008" s="2"/>
    </row>
    <row r="1009" spans="1:14" ht="12.75" customHeight="1" x14ac:dyDescent="0.2">
      <c r="A1009" s="166" t="s">
        <v>3971</v>
      </c>
      <c r="B1009" s="166" t="s">
        <v>2691</v>
      </c>
      <c r="C1009" s="166" t="s">
        <v>34</v>
      </c>
      <c r="D1009" s="166" t="s">
        <v>368</v>
      </c>
      <c r="E1009" s="154" t="s">
        <v>2537</v>
      </c>
      <c r="F1009" s="195" t="s">
        <v>2497</v>
      </c>
      <c r="G1009" s="196"/>
      <c r="H1009" s="166" t="s">
        <v>37</v>
      </c>
      <c r="I1009" s="167">
        <v>2010</v>
      </c>
      <c r="J1009" s="168">
        <v>153159</v>
      </c>
      <c r="K1009" s="165"/>
      <c r="L1009" s="165"/>
      <c r="M1009" s="165"/>
      <c r="N1009" s="2"/>
    </row>
    <row r="1010" spans="1:14" ht="12.75" customHeight="1" x14ac:dyDescent="0.2">
      <c r="A1010" s="166" t="s">
        <v>3972</v>
      </c>
      <c r="B1010" s="166" t="s">
        <v>3973</v>
      </c>
      <c r="C1010" s="166" t="s">
        <v>34</v>
      </c>
      <c r="D1010" s="166" t="s">
        <v>368</v>
      </c>
      <c r="E1010" s="154" t="s">
        <v>2537</v>
      </c>
      <c r="F1010" s="195" t="s">
        <v>2497</v>
      </c>
      <c r="G1010" s="196"/>
      <c r="H1010" s="166" t="s">
        <v>37</v>
      </c>
      <c r="I1010" s="167">
        <v>2010</v>
      </c>
      <c r="J1010" s="168">
        <v>139288</v>
      </c>
      <c r="K1010" s="165"/>
      <c r="L1010" s="165"/>
      <c r="M1010" s="165"/>
      <c r="N1010" s="2"/>
    </row>
    <row r="1011" spans="1:14" ht="12.75" customHeight="1" x14ac:dyDescent="0.2">
      <c r="A1011" s="166" t="s">
        <v>3974</v>
      </c>
      <c r="B1011" s="166" t="s">
        <v>2791</v>
      </c>
      <c r="C1011" s="166" t="s">
        <v>34</v>
      </c>
      <c r="D1011" s="166" t="s">
        <v>368</v>
      </c>
      <c r="E1011" s="154" t="s">
        <v>2537</v>
      </c>
      <c r="F1011" s="195" t="s">
        <v>2497</v>
      </c>
      <c r="G1011" s="196"/>
      <c r="H1011" s="166" t="s">
        <v>37</v>
      </c>
      <c r="I1011" s="167">
        <v>2010</v>
      </c>
      <c r="J1011" s="168">
        <v>150000</v>
      </c>
      <c r="K1011" s="165"/>
      <c r="L1011" s="165"/>
      <c r="M1011" s="165"/>
      <c r="N1011" s="2"/>
    </row>
    <row r="1012" spans="1:14" ht="12.75" customHeight="1" x14ac:dyDescent="0.2">
      <c r="A1012" s="166" t="s">
        <v>3975</v>
      </c>
      <c r="B1012" s="166" t="s">
        <v>3976</v>
      </c>
      <c r="C1012" s="166" t="s">
        <v>34</v>
      </c>
      <c r="D1012" s="166" t="s">
        <v>368</v>
      </c>
      <c r="E1012" s="154" t="s">
        <v>2537</v>
      </c>
      <c r="F1012" s="195" t="s">
        <v>2497</v>
      </c>
      <c r="G1012" s="196"/>
      <c r="H1012" s="166" t="s">
        <v>37</v>
      </c>
      <c r="I1012" s="167">
        <v>2010</v>
      </c>
      <c r="J1012" s="168">
        <v>150000</v>
      </c>
      <c r="K1012" s="165"/>
      <c r="L1012" s="165"/>
      <c r="M1012" s="165"/>
      <c r="N1012" s="2"/>
    </row>
    <row r="1013" spans="1:14" ht="16.5" customHeight="1" x14ac:dyDescent="0.2">
      <c r="A1013" s="166" t="s">
        <v>3977</v>
      </c>
      <c r="B1013" s="166" t="s">
        <v>3423</v>
      </c>
      <c r="C1013" s="166" t="s">
        <v>34</v>
      </c>
      <c r="D1013" s="166" t="s">
        <v>368</v>
      </c>
      <c r="E1013" s="154" t="s">
        <v>2537</v>
      </c>
      <c r="F1013" s="195" t="s">
        <v>2497</v>
      </c>
      <c r="G1013" s="196"/>
      <c r="H1013" s="166" t="s">
        <v>37</v>
      </c>
      <c r="I1013" s="167">
        <v>2010</v>
      </c>
      <c r="J1013" s="168">
        <v>149702</v>
      </c>
      <c r="K1013" s="165"/>
      <c r="L1013" s="165"/>
      <c r="M1013" s="165"/>
      <c r="N1013" s="2"/>
    </row>
    <row r="1014" spans="1:14" ht="12.75" customHeight="1" x14ac:dyDescent="0.2">
      <c r="A1014" s="166" t="s">
        <v>3978</v>
      </c>
      <c r="B1014" s="166" t="s">
        <v>2794</v>
      </c>
      <c r="C1014" s="166" t="s">
        <v>34</v>
      </c>
      <c r="D1014" s="166" t="s">
        <v>368</v>
      </c>
      <c r="E1014" s="154" t="s">
        <v>2537</v>
      </c>
      <c r="F1014" s="195" t="s">
        <v>2497</v>
      </c>
      <c r="G1014" s="196"/>
      <c r="H1014" s="166" t="s">
        <v>37</v>
      </c>
      <c r="I1014" s="167">
        <v>2010</v>
      </c>
      <c r="J1014" s="168">
        <v>147843</v>
      </c>
      <c r="K1014" s="165"/>
      <c r="L1014" s="165"/>
      <c r="M1014" s="165"/>
      <c r="N1014" s="2"/>
    </row>
    <row r="1015" spans="1:14" ht="12.75" customHeight="1" x14ac:dyDescent="0.2">
      <c r="A1015" s="166" t="s">
        <v>3979</v>
      </c>
      <c r="B1015" s="166" t="s">
        <v>2711</v>
      </c>
      <c r="C1015" s="166" t="s">
        <v>34</v>
      </c>
      <c r="D1015" s="166" t="s">
        <v>368</v>
      </c>
      <c r="E1015" s="154" t="s">
        <v>2537</v>
      </c>
      <c r="F1015" s="195" t="s">
        <v>2497</v>
      </c>
      <c r="G1015" s="196"/>
      <c r="H1015" s="166" t="s">
        <v>37</v>
      </c>
      <c r="I1015" s="167">
        <v>2010</v>
      </c>
      <c r="J1015" s="168">
        <v>150000</v>
      </c>
      <c r="K1015" s="165"/>
      <c r="L1015" s="165"/>
      <c r="M1015" s="165"/>
      <c r="N1015" s="2"/>
    </row>
    <row r="1016" spans="1:14" ht="16.5" customHeight="1" x14ac:dyDescent="0.2">
      <c r="A1016" s="166" t="s">
        <v>3980</v>
      </c>
      <c r="B1016" s="166" t="s">
        <v>3776</v>
      </c>
      <c r="C1016" s="166" t="s">
        <v>34</v>
      </c>
      <c r="D1016" s="166" t="s">
        <v>368</v>
      </c>
      <c r="E1016" s="154" t="s">
        <v>2537</v>
      </c>
      <c r="F1016" s="195" t="s">
        <v>2497</v>
      </c>
      <c r="G1016" s="196"/>
      <c r="H1016" s="166" t="s">
        <v>37</v>
      </c>
      <c r="I1016" s="167">
        <v>2010</v>
      </c>
      <c r="J1016" s="168">
        <v>150000</v>
      </c>
      <c r="K1016" s="165"/>
      <c r="L1016" s="165"/>
      <c r="M1016" s="165"/>
      <c r="N1016" s="2"/>
    </row>
    <row r="1017" spans="1:14" ht="12.75" customHeight="1" x14ac:dyDescent="0.2">
      <c r="A1017" s="166" t="s">
        <v>3981</v>
      </c>
      <c r="B1017" s="166" t="s">
        <v>3268</v>
      </c>
      <c r="C1017" s="166" t="s">
        <v>34</v>
      </c>
      <c r="D1017" s="166" t="s">
        <v>368</v>
      </c>
      <c r="E1017" s="154" t="s">
        <v>2537</v>
      </c>
      <c r="F1017" s="195" t="s">
        <v>2497</v>
      </c>
      <c r="G1017" s="196"/>
      <c r="H1017" s="166" t="s">
        <v>37</v>
      </c>
      <c r="I1017" s="167">
        <v>2010</v>
      </c>
      <c r="J1017" s="168">
        <v>150000</v>
      </c>
      <c r="K1017" s="165"/>
      <c r="L1017" s="165"/>
      <c r="M1017" s="165"/>
      <c r="N1017" s="2"/>
    </row>
    <row r="1018" spans="1:14" ht="12.75" customHeight="1" x14ac:dyDescent="0.2">
      <c r="A1018" s="166" t="s">
        <v>3982</v>
      </c>
      <c r="B1018" s="166" t="s">
        <v>2691</v>
      </c>
      <c r="C1018" s="166" t="s">
        <v>34</v>
      </c>
      <c r="D1018" s="166" t="s">
        <v>368</v>
      </c>
      <c r="E1018" s="154" t="s">
        <v>2537</v>
      </c>
      <c r="F1018" s="195" t="s">
        <v>2497</v>
      </c>
      <c r="G1018" s="196"/>
      <c r="H1018" s="166" t="s">
        <v>37</v>
      </c>
      <c r="I1018" s="167">
        <v>2010</v>
      </c>
      <c r="J1018" s="168">
        <v>150000</v>
      </c>
      <c r="K1018" s="165"/>
      <c r="L1018" s="165"/>
      <c r="M1018" s="165"/>
      <c r="N1018" s="2"/>
    </row>
    <row r="1019" spans="1:14" ht="12.75" customHeight="1" x14ac:dyDescent="0.2">
      <c r="A1019" s="166" t="s">
        <v>3983</v>
      </c>
      <c r="B1019" s="166" t="s">
        <v>2804</v>
      </c>
      <c r="C1019" s="166" t="s">
        <v>34</v>
      </c>
      <c r="D1019" s="166" t="s">
        <v>368</v>
      </c>
      <c r="E1019" s="154" t="s">
        <v>2537</v>
      </c>
      <c r="F1019" s="195" t="s">
        <v>2497</v>
      </c>
      <c r="G1019" s="196"/>
      <c r="H1019" s="166" t="s">
        <v>37</v>
      </c>
      <c r="I1019" s="167">
        <v>2010</v>
      </c>
      <c r="J1019" s="168">
        <v>149999</v>
      </c>
      <c r="K1019" s="165"/>
      <c r="L1019" s="165"/>
      <c r="M1019" s="165"/>
      <c r="N1019" s="2"/>
    </row>
    <row r="1020" spans="1:14" ht="12.75" customHeight="1" x14ac:dyDescent="0.2">
      <c r="A1020" s="166" t="s">
        <v>3984</v>
      </c>
      <c r="B1020" s="166" t="s">
        <v>3965</v>
      </c>
      <c r="C1020" s="166" t="s">
        <v>34</v>
      </c>
      <c r="D1020" s="166" t="s">
        <v>368</v>
      </c>
      <c r="E1020" s="154" t="s">
        <v>2537</v>
      </c>
      <c r="F1020" s="195" t="s">
        <v>2497</v>
      </c>
      <c r="G1020" s="196"/>
      <c r="H1020" s="166" t="s">
        <v>37</v>
      </c>
      <c r="I1020" s="167">
        <v>2010</v>
      </c>
      <c r="J1020" s="168">
        <v>150000</v>
      </c>
      <c r="K1020" s="165"/>
      <c r="L1020" s="165"/>
      <c r="M1020" s="165"/>
      <c r="N1020" s="2"/>
    </row>
    <row r="1021" spans="1:14" ht="12.75" customHeight="1" x14ac:dyDescent="0.2">
      <c r="A1021" s="166" t="s">
        <v>3985</v>
      </c>
      <c r="B1021" s="166" t="s">
        <v>3986</v>
      </c>
      <c r="C1021" s="166" t="s">
        <v>34</v>
      </c>
      <c r="D1021" s="166" t="s">
        <v>368</v>
      </c>
      <c r="E1021" s="154" t="s">
        <v>2537</v>
      </c>
      <c r="F1021" s="195" t="s">
        <v>2497</v>
      </c>
      <c r="G1021" s="196"/>
      <c r="H1021" s="166" t="s">
        <v>37</v>
      </c>
      <c r="I1021" s="167">
        <v>2010</v>
      </c>
      <c r="J1021" s="168">
        <v>150000</v>
      </c>
      <c r="K1021" s="165"/>
      <c r="L1021" s="165"/>
      <c r="M1021" s="165"/>
      <c r="N1021" s="2"/>
    </row>
    <row r="1022" spans="1:14" ht="12.75" customHeight="1" x14ac:dyDescent="0.2">
      <c r="A1022" s="166" t="s">
        <v>3987</v>
      </c>
      <c r="B1022" s="166" t="s">
        <v>2995</v>
      </c>
      <c r="C1022" s="166" t="s">
        <v>34</v>
      </c>
      <c r="D1022" s="166" t="s">
        <v>368</v>
      </c>
      <c r="E1022" s="154" t="s">
        <v>2537</v>
      </c>
      <c r="F1022" s="195" t="s">
        <v>2497</v>
      </c>
      <c r="G1022" s="196"/>
      <c r="H1022" s="166" t="s">
        <v>37</v>
      </c>
      <c r="I1022" s="167">
        <v>2010</v>
      </c>
      <c r="J1022" s="168">
        <v>150000</v>
      </c>
      <c r="K1022" s="165"/>
      <c r="L1022" s="165"/>
      <c r="M1022" s="165"/>
      <c r="N1022" s="2"/>
    </row>
    <row r="1023" spans="1:14" ht="12.75" customHeight="1" x14ac:dyDescent="0.2">
      <c r="A1023" s="166" t="s">
        <v>3988</v>
      </c>
      <c r="B1023" s="166" t="s">
        <v>3080</v>
      </c>
      <c r="C1023" s="166" t="s">
        <v>34</v>
      </c>
      <c r="D1023" s="166" t="s">
        <v>368</v>
      </c>
      <c r="E1023" s="154" t="s">
        <v>2537</v>
      </c>
      <c r="F1023" s="195" t="s">
        <v>2497</v>
      </c>
      <c r="G1023" s="196"/>
      <c r="H1023" s="166" t="s">
        <v>37</v>
      </c>
      <c r="I1023" s="167">
        <v>2010</v>
      </c>
      <c r="J1023" s="168">
        <v>150000</v>
      </c>
      <c r="K1023" s="165"/>
      <c r="L1023" s="165"/>
      <c r="M1023" s="165"/>
      <c r="N1023" s="2"/>
    </row>
    <row r="1024" spans="1:14" ht="12.75" customHeight="1" x14ac:dyDescent="0.2">
      <c r="A1024" s="166" t="s">
        <v>3989</v>
      </c>
      <c r="B1024" s="166" t="s">
        <v>2892</v>
      </c>
      <c r="C1024" s="166" t="s">
        <v>34</v>
      </c>
      <c r="D1024" s="166" t="s">
        <v>368</v>
      </c>
      <c r="E1024" s="154" t="s">
        <v>2537</v>
      </c>
      <c r="F1024" s="195" t="s">
        <v>2497</v>
      </c>
      <c r="G1024" s="196"/>
      <c r="H1024" s="166" t="s">
        <v>37</v>
      </c>
      <c r="I1024" s="167">
        <v>2010</v>
      </c>
      <c r="J1024" s="168">
        <v>150000</v>
      </c>
      <c r="K1024" s="165"/>
      <c r="L1024" s="171" t="s">
        <v>3990</v>
      </c>
      <c r="M1024" s="165"/>
      <c r="N1024" s="2"/>
    </row>
    <row r="1025" spans="1:14" ht="12.75" customHeight="1" x14ac:dyDescent="0.2">
      <c r="A1025" s="166" t="s">
        <v>3991</v>
      </c>
      <c r="B1025" s="166" t="s">
        <v>3414</v>
      </c>
      <c r="C1025" s="166" t="s">
        <v>34</v>
      </c>
      <c r="D1025" s="166" t="s">
        <v>368</v>
      </c>
      <c r="E1025" s="154" t="s">
        <v>2537</v>
      </c>
      <c r="F1025" s="195" t="s">
        <v>2497</v>
      </c>
      <c r="G1025" s="196"/>
      <c r="H1025" s="166" t="s">
        <v>37</v>
      </c>
      <c r="I1025" s="167">
        <v>2010</v>
      </c>
      <c r="J1025" s="168">
        <v>126454</v>
      </c>
      <c r="K1025" s="165"/>
      <c r="L1025" s="165"/>
      <c r="M1025" s="165"/>
      <c r="N1025" s="2"/>
    </row>
    <row r="1026" spans="1:14" ht="12.75" customHeight="1" x14ac:dyDescent="0.2">
      <c r="A1026" s="166" t="s">
        <v>3992</v>
      </c>
      <c r="B1026" s="166" t="s">
        <v>3080</v>
      </c>
      <c r="C1026" s="166" t="s">
        <v>34</v>
      </c>
      <c r="D1026" s="166" t="s">
        <v>368</v>
      </c>
      <c r="E1026" s="154" t="s">
        <v>2537</v>
      </c>
      <c r="F1026" s="195" t="s">
        <v>2497</v>
      </c>
      <c r="G1026" s="196"/>
      <c r="H1026" s="166" t="s">
        <v>37</v>
      </c>
      <c r="I1026" s="167">
        <v>2010</v>
      </c>
      <c r="J1026" s="168">
        <v>150000</v>
      </c>
      <c r="K1026" s="165"/>
      <c r="L1026" s="165"/>
      <c r="M1026" s="165"/>
      <c r="N1026" s="2"/>
    </row>
    <row r="1027" spans="1:14" ht="12.75" customHeight="1" x14ac:dyDescent="0.2">
      <c r="A1027" s="166" t="s">
        <v>3993</v>
      </c>
      <c r="B1027" s="166" t="s">
        <v>3994</v>
      </c>
      <c r="C1027" s="166" t="s">
        <v>34</v>
      </c>
      <c r="D1027" s="166" t="s">
        <v>368</v>
      </c>
      <c r="E1027" s="154" t="s">
        <v>2537</v>
      </c>
      <c r="F1027" s="195" t="s">
        <v>2497</v>
      </c>
      <c r="G1027" s="196"/>
      <c r="H1027" s="166" t="s">
        <v>37</v>
      </c>
      <c r="I1027" s="167">
        <v>2010</v>
      </c>
      <c r="J1027" s="168">
        <v>147918</v>
      </c>
      <c r="K1027" s="165"/>
      <c r="L1027" s="165"/>
      <c r="M1027" s="165"/>
      <c r="N1027" s="2"/>
    </row>
    <row r="1028" spans="1:14" ht="12.75" customHeight="1" x14ac:dyDescent="0.2">
      <c r="A1028" s="166" t="s">
        <v>3995</v>
      </c>
      <c r="B1028" s="166" t="s">
        <v>3103</v>
      </c>
      <c r="C1028" s="166" t="s">
        <v>34</v>
      </c>
      <c r="D1028" s="166" t="s">
        <v>368</v>
      </c>
      <c r="E1028" s="154" t="s">
        <v>2537</v>
      </c>
      <c r="F1028" s="195" t="s">
        <v>2497</v>
      </c>
      <c r="G1028" s="196"/>
      <c r="H1028" s="166" t="s">
        <v>37</v>
      </c>
      <c r="I1028" s="167">
        <v>2010</v>
      </c>
      <c r="J1028" s="168">
        <v>104212</v>
      </c>
      <c r="K1028" s="165"/>
      <c r="L1028" s="165"/>
      <c r="M1028" s="165"/>
      <c r="N1028" s="2"/>
    </row>
    <row r="1029" spans="1:14" ht="16.5" customHeight="1" x14ac:dyDescent="0.2">
      <c r="A1029" s="166" t="s">
        <v>3996</v>
      </c>
      <c r="B1029" s="166" t="s">
        <v>3174</v>
      </c>
      <c r="C1029" s="166" t="s">
        <v>34</v>
      </c>
      <c r="D1029" s="166" t="s">
        <v>368</v>
      </c>
      <c r="E1029" s="154" t="s">
        <v>2537</v>
      </c>
      <c r="F1029" s="195" t="s">
        <v>2497</v>
      </c>
      <c r="G1029" s="196"/>
      <c r="H1029" s="166" t="s">
        <v>37</v>
      </c>
      <c r="I1029" s="167">
        <v>2010</v>
      </c>
      <c r="J1029" s="168">
        <v>150000</v>
      </c>
      <c r="K1029" s="165"/>
      <c r="L1029" s="165"/>
      <c r="M1029" s="165"/>
      <c r="N1029" s="2"/>
    </row>
    <row r="1030" spans="1:14" ht="12.75" customHeight="1" x14ac:dyDescent="0.2">
      <c r="A1030" s="166" t="s">
        <v>3997</v>
      </c>
      <c r="B1030" s="166" t="s">
        <v>2983</v>
      </c>
      <c r="C1030" s="166" t="s">
        <v>34</v>
      </c>
      <c r="D1030" s="166" t="s">
        <v>368</v>
      </c>
      <c r="E1030" s="154" t="s">
        <v>2537</v>
      </c>
      <c r="F1030" s="195" t="s">
        <v>2497</v>
      </c>
      <c r="G1030" s="196"/>
      <c r="H1030" s="166" t="s">
        <v>37</v>
      </c>
      <c r="I1030" s="167">
        <v>2010</v>
      </c>
      <c r="J1030" s="168">
        <v>150000</v>
      </c>
      <c r="K1030" s="165"/>
      <c r="L1030" s="165"/>
      <c r="M1030" s="165"/>
      <c r="N1030" s="2"/>
    </row>
    <row r="1031" spans="1:14" ht="12.75" customHeight="1" x14ac:dyDescent="0.2">
      <c r="A1031" s="166" t="s">
        <v>3998</v>
      </c>
      <c r="B1031" s="166" t="s">
        <v>2983</v>
      </c>
      <c r="C1031" s="166" t="s">
        <v>34</v>
      </c>
      <c r="D1031" s="166" t="s">
        <v>368</v>
      </c>
      <c r="E1031" s="154" t="s">
        <v>2537</v>
      </c>
      <c r="F1031" s="195" t="s">
        <v>2497</v>
      </c>
      <c r="G1031" s="196"/>
      <c r="H1031" s="166" t="s">
        <v>37</v>
      </c>
      <c r="I1031" s="167">
        <v>2010</v>
      </c>
      <c r="J1031" s="168">
        <v>150000</v>
      </c>
      <c r="K1031" s="165"/>
      <c r="L1031" s="165"/>
      <c r="M1031" s="165"/>
      <c r="N1031" s="2"/>
    </row>
    <row r="1032" spans="1:14" ht="12.75" customHeight="1" x14ac:dyDescent="0.2">
      <c r="A1032" s="166" t="s">
        <v>3999</v>
      </c>
      <c r="B1032" s="166" t="s">
        <v>3080</v>
      </c>
      <c r="C1032" s="166" t="s">
        <v>34</v>
      </c>
      <c r="D1032" s="166" t="s">
        <v>368</v>
      </c>
      <c r="E1032" s="154" t="s">
        <v>2537</v>
      </c>
      <c r="F1032" s="195" t="s">
        <v>2497</v>
      </c>
      <c r="G1032" s="196"/>
      <c r="H1032" s="166" t="s">
        <v>37</v>
      </c>
      <c r="I1032" s="167">
        <v>2010</v>
      </c>
      <c r="J1032" s="168">
        <v>149988</v>
      </c>
      <c r="K1032" s="165"/>
      <c r="L1032" s="165"/>
      <c r="M1032" s="165"/>
      <c r="N1032" s="2"/>
    </row>
    <row r="1033" spans="1:14" ht="12.75" customHeight="1" x14ac:dyDescent="0.2">
      <c r="A1033" s="166" t="s">
        <v>4000</v>
      </c>
      <c r="B1033" s="166" t="s">
        <v>3090</v>
      </c>
      <c r="C1033" s="166" t="s">
        <v>34</v>
      </c>
      <c r="D1033" s="166" t="s">
        <v>368</v>
      </c>
      <c r="E1033" s="154" t="s">
        <v>2537</v>
      </c>
      <c r="F1033" s="195" t="s">
        <v>2497</v>
      </c>
      <c r="G1033" s="196"/>
      <c r="H1033" s="166" t="s">
        <v>37</v>
      </c>
      <c r="I1033" s="167">
        <v>2010</v>
      </c>
      <c r="J1033" s="168">
        <v>147133</v>
      </c>
      <c r="K1033" s="165"/>
      <c r="L1033" s="165"/>
      <c r="M1033" s="165"/>
      <c r="N1033" s="2"/>
    </row>
    <row r="1034" spans="1:14" ht="12.75" customHeight="1" x14ac:dyDescent="0.2">
      <c r="A1034" s="166" t="s">
        <v>4001</v>
      </c>
      <c r="B1034" s="166" t="s">
        <v>2979</v>
      </c>
      <c r="C1034" s="166" t="s">
        <v>34</v>
      </c>
      <c r="D1034" s="166" t="s">
        <v>368</v>
      </c>
      <c r="E1034" s="154" t="s">
        <v>2537</v>
      </c>
      <c r="F1034" s="195" t="s">
        <v>2497</v>
      </c>
      <c r="G1034" s="196"/>
      <c r="H1034" s="166" t="s">
        <v>37</v>
      </c>
      <c r="I1034" s="167">
        <v>2010</v>
      </c>
      <c r="J1034" s="168">
        <v>149999</v>
      </c>
      <c r="K1034" s="165"/>
      <c r="L1034" s="165"/>
      <c r="M1034" s="165"/>
      <c r="N1034" s="2"/>
    </row>
    <row r="1035" spans="1:14" ht="16.5" customHeight="1" x14ac:dyDescent="0.2">
      <c r="A1035" s="166" t="s">
        <v>4002</v>
      </c>
      <c r="B1035" s="166" t="s">
        <v>4003</v>
      </c>
      <c r="C1035" s="166" t="s">
        <v>34</v>
      </c>
      <c r="D1035" s="166" t="s">
        <v>368</v>
      </c>
      <c r="E1035" s="154" t="s">
        <v>2537</v>
      </c>
      <c r="F1035" s="195" t="s">
        <v>2497</v>
      </c>
      <c r="G1035" s="196"/>
      <c r="H1035" s="166" t="s">
        <v>37</v>
      </c>
      <c r="I1035" s="167">
        <v>2010</v>
      </c>
      <c r="J1035" s="168">
        <v>151189</v>
      </c>
      <c r="K1035" s="165"/>
      <c r="L1035" s="165"/>
      <c r="M1035" s="165"/>
      <c r="N1035" s="2"/>
    </row>
    <row r="1036" spans="1:14" ht="12.75" customHeight="1" x14ac:dyDescent="0.2">
      <c r="A1036" s="166" t="s">
        <v>4004</v>
      </c>
      <c r="B1036" s="166" t="s">
        <v>3103</v>
      </c>
      <c r="C1036" s="166" t="s">
        <v>34</v>
      </c>
      <c r="D1036" s="166" t="s">
        <v>368</v>
      </c>
      <c r="E1036" s="154" t="s">
        <v>2537</v>
      </c>
      <c r="F1036" s="195" t="s">
        <v>2497</v>
      </c>
      <c r="G1036" s="196"/>
      <c r="H1036" s="166" t="s">
        <v>37</v>
      </c>
      <c r="I1036" s="167">
        <v>2010</v>
      </c>
      <c r="J1036" s="168">
        <v>147276</v>
      </c>
      <c r="K1036" s="165"/>
      <c r="L1036" s="165"/>
      <c r="M1036" s="165"/>
      <c r="N1036" s="2"/>
    </row>
    <row r="1037" spans="1:14" ht="12.75" customHeight="1" x14ac:dyDescent="0.2">
      <c r="A1037" s="166" t="s">
        <v>4005</v>
      </c>
      <c r="B1037" s="166" t="s">
        <v>4006</v>
      </c>
      <c r="C1037" s="166" t="s">
        <v>34</v>
      </c>
      <c r="D1037" s="166" t="s">
        <v>368</v>
      </c>
      <c r="E1037" s="154" t="s">
        <v>2537</v>
      </c>
      <c r="F1037" s="195" t="s">
        <v>2497</v>
      </c>
      <c r="G1037" s="196"/>
      <c r="H1037" s="166" t="s">
        <v>37</v>
      </c>
      <c r="I1037" s="167">
        <v>2010</v>
      </c>
      <c r="J1037" s="168">
        <v>150000</v>
      </c>
      <c r="K1037" s="165"/>
      <c r="L1037" s="165"/>
      <c r="M1037" s="165"/>
      <c r="N1037" s="2"/>
    </row>
    <row r="1038" spans="1:14" ht="12.75" customHeight="1" x14ac:dyDescent="0.2">
      <c r="A1038" s="166" t="s">
        <v>4007</v>
      </c>
      <c r="B1038" s="166" t="s">
        <v>4008</v>
      </c>
      <c r="C1038" s="166" t="s">
        <v>34</v>
      </c>
      <c r="D1038" s="166" t="s">
        <v>368</v>
      </c>
      <c r="E1038" s="154" t="s">
        <v>2537</v>
      </c>
      <c r="F1038" s="195" t="s">
        <v>2497</v>
      </c>
      <c r="G1038" s="196"/>
      <c r="H1038" s="166" t="s">
        <v>37</v>
      </c>
      <c r="I1038" s="167">
        <v>2010</v>
      </c>
      <c r="J1038" s="168">
        <v>148873</v>
      </c>
      <c r="K1038" s="165"/>
      <c r="L1038" s="165"/>
      <c r="M1038" s="165"/>
      <c r="N1038" s="2"/>
    </row>
    <row r="1039" spans="1:14" ht="12.75" customHeight="1" x14ac:dyDescent="0.2">
      <c r="A1039" s="166" t="s">
        <v>4009</v>
      </c>
      <c r="B1039" s="166" t="s">
        <v>2979</v>
      </c>
      <c r="C1039" s="166" t="s">
        <v>34</v>
      </c>
      <c r="D1039" s="166" t="s">
        <v>368</v>
      </c>
      <c r="E1039" s="154" t="s">
        <v>2537</v>
      </c>
      <c r="F1039" s="195" t="s">
        <v>2497</v>
      </c>
      <c r="G1039" s="196"/>
      <c r="H1039" s="166" t="s">
        <v>37</v>
      </c>
      <c r="I1039" s="167">
        <v>2010</v>
      </c>
      <c r="J1039" s="168">
        <v>149710</v>
      </c>
      <c r="K1039" s="165"/>
      <c r="L1039" s="165"/>
      <c r="M1039" s="165"/>
      <c r="N1039" s="2"/>
    </row>
    <row r="1040" spans="1:14" ht="12.75" customHeight="1" x14ac:dyDescent="0.2">
      <c r="A1040" s="166" t="s">
        <v>4010</v>
      </c>
      <c r="B1040" s="166" t="s">
        <v>2794</v>
      </c>
      <c r="C1040" s="166" t="s">
        <v>34</v>
      </c>
      <c r="D1040" s="166" t="s">
        <v>368</v>
      </c>
      <c r="E1040" s="154" t="s">
        <v>2537</v>
      </c>
      <c r="F1040" s="195" t="s">
        <v>2497</v>
      </c>
      <c r="G1040" s="196"/>
      <c r="H1040" s="166" t="s">
        <v>37</v>
      </c>
      <c r="I1040" s="167">
        <v>2010</v>
      </c>
      <c r="J1040" s="168">
        <v>150000</v>
      </c>
      <c r="K1040" s="165"/>
      <c r="L1040" s="165"/>
      <c r="M1040" s="165"/>
      <c r="N1040" s="2"/>
    </row>
    <row r="1041" spans="1:14" ht="12.75" customHeight="1" x14ac:dyDescent="0.2">
      <c r="A1041" s="166" t="s">
        <v>4011</v>
      </c>
      <c r="B1041" s="166" t="s">
        <v>4012</v>
      </c>
      <c r="C1041" s="166" t="s">
        <v>70</v>
      </c>
      <c r="D1041" s="166" t="s">
        <v>368</v>
      </c>
      <c r="E1041" s="154" t="s">
        <v>2537</v>
      </c>
      <c r="F1041" s="195" t="s">
        <v>3019</v>
      </c>
      <c r="G1041" s="196"/>
      <c r="H1041" s="166" t="s">
        <v>16</v>
      </c>
      <c r="I1041" s="167">
        <v>2010</v>
      </c>
      <c r="J1041" s="168">
        <v>591937</v>
      </c>
      <c r="K1041" s="165" t="s">
        <v>72</v>
      </c>
      <c r="L1041" s="165"/>
      <c r="M1041" s="165"/>
      <c r="N1041" s="2"/>
    </row>
    <row r="1042" spans="1:14" ht="12.75" customHeight="1" x14ac:dyDescent="0.2">
      <c r="A1042" s="166" t="s">
        <v>4013</v>
      </c>
      <c r="B1042" s="166" t="s">
        <v>4014</v>
      </c>
      <c r="C1042" s="166" t="s">
        <v>34</v>
      </c>
      <c r="D1042" s="166" t="s">
        <v>368</v>
      </c>
      <c r="E1042" s="154" t="s">
        <v>166</v>
      </c>
      <c r="F1042" s="195" t="s">
        <v>4015</v>
      </c>
      <c r="G1042" s="196"/>
      <c r="H1042" s="166" t="s">
        <v>276</v>
      </c>
      <c r="I1042" s="167">
        <v>2010</v>
      </c>
      <c r="J1042" s="168">
        <v>135591</v>
      </c>
      <c r="K1042" s="165"/>
      <c r="L1042" s="170">
        <f>J1042+J1051+J1135+J1136+J1137+J1138+J1196+J1277+J1662</f>
        <v>2240134</v>
      </c>
      <c r="M1042" s="170">
        <f>J1196+J1277</f>
        <v>549150</v>
      </c>
      <c r="N1042" s="2"/>
    </row>
    <row r="1043" spans="1:14" ht="16.5" customHeight="1" x14ac:dyDescent="0.2">
      <c r="A1043" s="166" t="s">
        <v>4016</v>
      </c>
      <c r="B1043" s="166" t="s">
        <v>2639</v>
      </c>
      <c r="C1043" s="166" t="s">
        <v>34</v>
      </c>
      <c r="D1043" s="166" t="s">
        <v>368</v>
      </c>
      <c r="E1043" s="154"/>
      <c r="F1043" s="195" t="s">
        <v>3945</v>
      </c>
      <c r="G1043" s="196"/>
      <c r="H1043" s="166" t="s">
        <v>37</v>
      </c>
      <c r="I1043" s="167">
        <v>2010</v>
      </c>
      <c r="J1043" s="168">
        <v>786110</v>
      </c>
      <c r="K1043" s="165"/>
      <c r="L1043" s="165"/>
      <c r="M1043" s="165"/>
      <c r="N1043" s="2"/>
    </row>
    <row r="1044" spans="1:14" ht="12.75" customHeight="1" x14ac:dyDescent="0.2">
      <c r="A1044" s="166" t="s">
        <v>4017</v>
      </c>
      <c r="B1044" s="166" t="s">
        <v>3035</v>
      </c>
      <c r="C1044" s="166" t="s">
        <v>2545</v>
      </c>
      <c r="D1044" s="166" t="s">
        <v>368</v>
      </c>
      <c r="E1044" s="154"/>
      <c r="F1044" s="195" t="s">
        <v>3945</v>
      </c>
      <c r="G1044" s="196"/>
      <c r="H1044" s="166" t="s">
        <v>37</v>
      </c>
      <c r="I1044" s="167">
        <v>2010</v>
      </c>
      <c r="J1044" s="169">
        <v>1577500</v>
      </c>
      <c r="K1044" s="165"/>
      <c r="L1044" s="165"/>
      <c r="M1044" s="165"/>
      <c r="N1044" s="2"/>
    </row>
    <row r="1045" spans="1:14" ht="12.75" customHeight="1" x14ac:dyDescent="0.2">
      <c r="A1045" s="166" t="s">
        <v>4018</v>
      </c>
      <c r="B1045" s="166" t="s">
        <v>3002</v>
      </c>
      <c r="C1045" s="166" t="s">
        <v>2545</v>
      </c>
      <c r="D1045" s="166" t="s">
        <v>368</v>
      </c>
      <c r="E1045" s="154"/>
      <c r="F1045" s="195" t="s">
        <v>3945</v>
      </c>
      <c r="G1045" s="196"/>
      <c r="H1045" s="166" t="s">
        <v>37</v>
      </c>
      <c r="I1045" s="167">
        <v>2010</v>
      </c>
      <c r="J1045" s="168">
        <v>744864</v>
      </c>
      <c r="K1045" s="165"/>
      <c r="L1045" s="165"/>
      <c r="M1045" s="165"/>
      <c r="N1045" s="2"/>
    </row>
    <row r="1046" spans="1:14" ht="12.75" customHeight="1" x14ac:dyDescent="0.2">
      <c r="A1046" s="166" t="s">
        <v>4019</v>
      </c>
      <c r="B1046" s="166" t="s">
        <v>2780</v>
      </c>
      <c r="C1046" s="166"/>
      <c r="D1046" s="166" t="s">
        <v>368</v>
      </c>
      <c r="E1046" s="154"/>
      <c r="F1046" s="195" t="s">
        <v>3945</v>
      </c>
      <c r="G1046" s="196"/>
      <c r="H1046" s="166" t="s">
        <v>37</v>
      </c>
      <c r="I1046" s="167">
        <v>2010</v>
      </c>
      <c r="J1046" s="169">
        <v>1307668</v>
      </c>
      <c r="K1046" s="165"/>
      <c r="L1046" s="165"/>
      <c r="M1046" s="165"/>
      <c r="N1046" s="2"/>
    </row>
    <row r="1047" spans="1:14" ht="12.75" customHeight="1" x14ac:dyDescent="0.2">
      <c r="A1047" s="166" t="s">
        <v>4020</v>
      </c>
      <c r="B1047" s="166" t="s">
        <v>4021</v>
      </c>
      <c r="C1047" s="166"/>
      <c r="D1047" s="166" t="s">
        <v>368</v>
      </c>
      <c r="E1047" s="154"/>
      <c r="F1047" s="195" t="s">
        <v>2841</v>
      </c>
      <c r="G1047" s="196"/>
      <c r="H1047" s="166" t="s">
        <v>37</v>
      </c>
      <c r="I1047" s="167">
        <v>2010</v>
      </c>
      <c r="J1047" s="168">
        <v>30000</v>
      </c>
      <c r="K1047" s="165"/>
      <c r="L1047" s="165"/>
      <c r="M1047" s="165"/>
      <c r="N1047" s="2"/>
    </row>
    <row r="1048" spans="1:14" ht="16.5" customHeight="1" x14ac:dyDescent="0.2">
      <c r="A1048" s="166" t="s">
        <v>4022</v>
      </c>
      <c r="B1048" s="166" t="s">
        <v>2671</v>
      </c>
      <c r="C1048" s="166" t="s">
        <v>2545</v>
      </c>
      <c r="D1048" s="166" t="s">
        <v>368</v>
      </c>
      <c r="E1048" s="154" t="s">
        <v>35</v>
      </c>
      <c r="F1048" s="195" t="s">
        <v>2774</v>
      </c>
      <c r="G1048" s="196"/>
      <c r="H1048" s="166" t="s">
        <v>37</v>
      </c>
      <c r="I1048" s="167">
        <v>2010</v>
      </c>
      <c r="J1048" s="169">
        <v>1688561</v>
      </c>
      <c r="K1048" s="165"/>
      <c r="L1048" s="165"/>
      <c r="M1048" s="165"/>
      <c r="N1048" s="2"/>
    </row>
    <row r="1049" spans="1:14" ht="12.75" customHeight="1" x14ac:dyDescent="0.2">
      <c r="A1049" s="166" t="s">
        <v>4023</v>
      </c>
      <c r="B1049" s="166" t="s">
        <v>4024</v>
      </c>
      <c r="C1049" s="166"/>
      <c r="D1049" s="166" t="s">
        <v>368</v>
      </c>
      <c r="E1049" s="154"/>
      <c r="F1049" s="195" t="s">
        <v>4025</v>
      </c>
      <c r="G1049" s="196"/>
      <c r="H1049" s="166" t="s">
        <v>37</v>
      </c>
      <c r="I1049" s="167">
        <v>2010</v>
      </c>
      <c r="J1049" s="169">
        <v>1437004</v>
      </c>
      <c r="K1049" s="165"/>
      <c r="L1049" s="165"/>
      <c r="M1049" s="165"/>
      <c r="N1049" s="2"/>
    </row>
    <row r="1050" spans="1:14" ht="12.75" customHeight="1" x14ac:dyDescent="0.2">
      <c r="A1050" s="166" t="s">
        <v>4026</v>
      </c>
      <c r="B1050" s="166" t="s">
        <v>4027</v>
      </c>
      <c r="C1050" s="166"/>
      <c r="D1050" s="166" t="s">
        <v>368</v>
      </c>
      <c r="E1050" s="154"/>
      <c r="F1050" s="195" t="s">
        <v>4025</v>
      </c>
      <c r="G1050" s="196"/>
      <c r="H1050" s="166" t="s">
        <v>37</v>
      </c>
      <c r="I1050" s="167">
        <v>2010</v>
      </c>
      <c r="J1050" s="169">
        <v>1936800</v>
      </c>
      <c r="K1050" s="165"/>
      <c r="L1050" s="165"/>
      <c r="M1050" s="165"/>
      <c r="N1050" s="2"/>
    </row>
    <row r="1051" spans="1:14" ht="12.75" customHeight="1" x14ac:dyDescent="0.2">
      <c r="A1051" s="166" t="s">
        <v>4028</v>
      </c>
      <c r="B1051" s="166" t="s">
        <v>3080</v>
      </c>
      <c r="C1051" s="166" t="s">
        <v>34</v>
      </c>
      <c r="D1051" s="166" t="s">
        <v>368</v>
      </c>
      <c r="E1051" s="154" t="s">
        <v>166</v>
      </c>
      <c r="F1051" s="195" t="s">
        <v>4015</v>
      </c>
      <c r="G1051" s="196"/>
      <c r="H1051" s="166" t="s">
        <v>276</v>
      </c>
      <c r="I1051" s="167">
        <v>2010</v>
      </c>
      <c r="J1051" s="168">
        <v>296537</v>
      </c>
      <c r="K1051" s="165"/>
      <c r="L1051" s="165"/>
      <c r="M1051" s="165"/>
      <c r="N1051" s="2"/>
    </row>
    <row r="1052" spans="1:14" ht="12.75" customHeight="1" x14ac:dyDescent="0.2">
      <c r="A1052" s="166" t="s">
        <v>4029</v>
      </c>
      <c r="B1052" s="166" t="s">
        <v>2742</v>
      </c>
      <c r="C1052" s="166" t="s">
        <v>34</v>
      </c>
      <c r="D1052" s="166" t="s">
        <v>368</v>
      </c>
      <c r="E1052" s="154"/>
      <c r="F1052" s="195" t="s">
        <v>3437</v>
      </c>
      <c r="G1052" s="196"/>
      <c r="H1052" s="166" t="s">
        <v>37</v>
      </c>
      <c r="I1052" s="167">
        <v>2010</v>
      </c>
      <c r="J1052" s="168">
        <v>130000</v>
      </c>
      <c r="K1052" s="165"/>
      <c r="L1052" s="165"/>
      <c r="M1052" s="165"/>
      <c r="N1052" s="2"/>
    </row>
    <row r="1053" spans="1:14" ht="16.5" customHeight="1" x14ac:dyDescent="0.2">
      <c r="A1053" s="166" t="s">
        <v>4030</v>
      </c>
      <c r="B1053" s="166" t="s">
        <v>3512</v>
      </c>
      <c r="C1053" s="166" t="s">
        <v>2545</v>
      </c>
      <c r="D1053" s="166" t="s">
        <v>368</v>
      </c>
      <c r="E1053" s="154"/>
      <c r="F1053" s="195" t="s">
        <v>3206</v>
      </c>
      <c r="G1053" s="196"/>
      <c r="H1053" s="166" t="s">
        <v>78</v>
      </c>
      <c r="I1053" s="167">
        <v>2010</v>
      </c>
      <c r="J1053" s="169">
        <v>10224058</v>
      </c>
      <c r="K1053" s="165"/>
      <c r="L1053" s="165"/>
      <c r="M1053" s="165"/>
      <c r="N1053" s="2"/>
    </row>
    <row r="1054" spans="1:14" ht="12.75" customHeight="1" x14ac:dyDescent="0.2">
      <c r="A1054" s="166" t="s">
        <v>4031</v>
      </c>
      <c r="B1054" s="166" t="s">
        <v>2544</v>
      </c>
      <c r="C1054" s="166" t="s">
        <v>2545</v>
      </c>
      <c r="D1054" s="166" t="s">
        <v>368</v>
      </c>
      <c r="E1054" s="154"/>
      <c r="F1054" s="195" t="s">
        <v>3206</v>
      </c>
      <c r="G1054" s="196"/>
      <c r="H1054" s="166" t="s">
        <v>78</v>
      </c>
      <c r="I1054" s="167">
        <v>2010</v>
      </c>
      <c r="J1054" s="169">
        <v>9124166</v>
      </c>
      <c r="K1054" s="165"/>
      <c r="L1054" s="165"/>
      <c r="M1054" s="165"/>
      <c r="N1054" s="2"/>
    </row>
    <row r="1055" spans="1:14" ht="16.5" customHeight="1" x14ac:dyDescent="0.2">
      <c r="A1055" s="166" t="s">
        <v>4032</v>
      </c>
      <c r="B1055" s="166" t="s">
        <v>2542</v>
      </c>
      <c r="C1055" s="166"/>
      <c r="D1055" s="166" t="s">
        <v>368</v>
      </c>
      <c r="E1055" s="154"/>
      <c r="F1055" s="195" t="s">
        <v>3206</v>
      </c>
      <c r="G1055" s="196"/>
      <c r="H1055" s="166" t="s">
        <v>78</v>
      </c>
      <c r="I1055" s="167">
        <v>2010</v>
      </c>
      <c r="J1055" s="169">
        <v>1254250</v>
      </c>
      <c r="K1055" s="165"/>
      <c r="L1055" s="165"/>
      <c r="M1055" s="165"/>
      <c r="N1055" s="2"/>
    </row>
    <row r="1056" spans="1:14" ht="16.5" customHeight="1" x14ac:dyDescent="0.2">
      <c r="A1056" s="166" t="s">
        <v>4033</v>
      </c>
      <c r="B1056" s="166" t="s">
        <v>4034</v>
      </c>
      <c r="C1056" s="166" t="s">
        <v>34</v>
      </c>
      <c r="D1056" s="166" t="s">
        <v>368</v>
      </c>
      <c r="E1056" s="154"/>
      <c r="F1056" s="195" t="s">
        <v>4035</v>
      </c>
      <c r="G1056" s="196"/>
      <c r="H1056" s="166" t="s">
        <v>276</v>
      </c>
      <c r="I1056" s="167">
        <v>2010</v>
      </c>
      <c r="J1056" s="169">
        <v>1905765</v>
      </c>
      <c r="K1056" s="165"/>
      <c r="L1056" s="165"/>
      <c r="M1056" s="165"/>
      <c r="N1056" s="2"/>
    </row>
    <row r="1057" spans="1:14" ht="16.5" customHeight="1" x14ac:dyDescent="0.2">
      <c r="A1057" s="166" t="s">
        <v>4036</v>
      </c>
      <c r="B1057" s="166" t="s">
        <v>2714</v>
      </c>
      <c r="C1057" s="166" t="s">
        <v>34</v>
      </c>
      <c r="D1057" s="166" t="s">
        <v>368</v>
      </c>
      <c r="E1057" s="154"/>
      <c r="F1057" s="195" t="s">
        <v>4035</v>
      </c>
      <c r="G1057" s="196"/>
      <c r="H1057" s="166" t="s">
        <v>276</v>
      </c>
      <c r="I1057" s="167">
        <v>2010</v>
      </c>
      <c r="J1057" s="169">
        <v>2182949</v>
      </c>
      <c r="K1057" s="165"/>
      <c r="L1057" s="165"/>
      <c r="M1057" s="165"/>
      <c r="N1057" s="2"/>
    </row>
    <row r="1058" spans="1:14" ht="12.75" customHeight="1" x14ac:dyDescent="0.2">
      <c r="A1058" s="166" t="s">
        <v>4037</v>
      </c>
      <c r="B1058" s="166" t="s">
        <v>3262</v>
      </c>
      <c r="C1058" s="166" t="s">
        <v>34</v>
      </c>
      <c r="D1058" s="166" t="s">
        <v>368</v>
      </c>
      <c r="E1058" s="154"/>
      <c r="F1058" s="195" t="s">
        <v>2603</v>
      </c>
      <c r="G1058" s="196"/>
      <c r="H1058" s="166" t="s">
        <v>276</v>
      </c>
      <c r="I1058" s="167">
        <v>2010</v>
      </c>
      <c r="J1058" s="168">
        <v>677444</v>
      </c>
      <c r="K1058" s="165"/>
      <c r="L1058" s="165"/>
      <c r="M1058" s="165"/>
      <c r="N1058" s="2"/>
    </row>
    <row r="1059" spans="1:14" ht="12.75" customHeight="1" x14ac:dyDescent="0.2">
      <c r="A1059" s="166" t="s">
        <v>4038</v>
      </c>
      <c r="B1059" s="166" t="s">
        <v>3103</v>
      </c>
      <c r="C1059" s="166" t="s">
        <v>34</v>
      </c>
      <c r="D1059" s="166" t="s">
        <v>368</v>
      </c>
      <c r="E1059" s="154" t="s">
        <v>2537</v>
      </c>
      <c r="F1059" s="195" t="s">
        <v>3000</v>
      </c>
      <c r="G1059" s="196"/>
      <c r="H1059" s="166" t="s">
        <v>276</v>
      </c>
      <c r="I1059" s="167">
        <v>2010</v>
      </c>
      <c r="J1059" s="168">
        <v>199897</v>
      </c>
      <c r="K1059" s="165"/>
      <c r="L1059" s="165"/>
      <c r="M1059" s="165"/>
      <c r="N1059" s="2"/>
    </row>
    <row r="1060" spans="1:14" ht="16.5" customHeight="1" x14ac:dyDescent="0.2">
      <c r="A1060" s="166" t="s">
        <v>4039</v>
      </c>
      <c r="B1060" s="166" t="s">
        <v>4040</v>
      </c>
      <c r="C1060" s="166" t="s">
        <v>172</v>
      </c>
      <c r="D1060" s="166" t="s">
        <v>368</v>
      </c>
      <c r="E1060" s="154" t="s">
        <v>2537</v>
      </c>
      <c r="F1060" s="195" t="s">
        <v>3110</v>
      </c>
      <c r="G1060" s="196"/>
      <c r="H1060" s="166" t="s">
        <v>276</v>
      </c>
      <c r="I1060" s="167">
        <v>2010</v>
      </c>
      <c r="J1060" s="168">
        <v>499768</v>
      </c>
      <c r="K1060" s="165"/>
      <c r="L1060" s="165"/>
      <c r="M1060" s="165"/>
      <c r="N1060" s="2"/>
    </row>
    <row r="1061" spans="1:14" ht="12.75" customHeight="1" x14ac:dyDescent="0.2">
      <c r="A1061" s="166" t="s">
        <v>4041</v>
      </c>
      <c r="B1061" s="166" t="s">
        <v>4042</v>
      </c>
      <c r="C1061" s="166" t="s">
        <v>34</v>
      </c>
      <c r="D1061" s="166" t="s">
        <v>368</v>
      </c>
      <c r="E1061" s="154" t="s">
        <v>166</v>
      </c>
      <c r="F1061" s="195" t="s">
        <v>2923</v>
      </c>
      <c r="G1061" s="196"/>
      <c r="H1061" s="166" t="s">
        <v>37</v>
      </c>
      <c r="I1061" s="167">
        <v>2010</v>
      </c>
      <c r="J1061" s="168">
        <v>515429</v>
      </c>
      <c r="K1061" s="165"/>
      <c r="L1061" s="165"/>
      <c r="M1061" s="165"/>
      <c r="N1061" s="2"/>
    </row>
    <row r="1062" spans="1:14" ht="12.75" customHeight="1" x14ac:dyDescent="0.2">
      <c r="A1062" s="166" t="s">
        <v>4043</v>
      </c>
      <c r="B1062" s="166" t="s">
        <v>2791</v>
      </c>
      <c r="C1062" s="166" t="s">
        <v>34</v>
      </c>
      <c r="D1062" s="166" t="s">
        <v>368</v>
      </c>
      <c r="E1062" s="154" t="s">
        <v>166</v>
      </c>
      <c r="F1062" s="195" t="s">
        <v>2923</v>
      </c>
      <c r="G1062" s="196"/>
      <c r="H1062" s="166" t="s">
        <v>37</v>
      </c>
      <c r="I1062" s="167">
        <v>2010</v>
      </c>
      <c r="J1062" s="168">
        <v>740210</v>
      </c>
      <c r="K1062" s="165"/>
      <c r="L1062" s="165"/>
      <c r="M1062" s="165"/>
      <c r="N1062" s="2"/>
    </row>
    <row r="1063" spans="1:14" ht="12.75" customHeight="1" x14ac:dyDescent="0.2">
      <c r="A1063" s="166" t="s">
        <v>4044</v>
      </c>
      <c r="B1063" s="166" t="s">
        <v>2979</v>
      </c>
      <c r="C1063" s="166" t="s">
        <v>34</v>
      </c>
      <c r="D1063" s="166" t="s">
        <v>368</v>
      </c>
      <c r="E1063" s="154" t="s">
        <v>166</v>
      </c>
      <c r="F1063" s="195" t="s">
        <v>2923</v>
      </c>
      <c r="G1063" s="196"/>
      <c r="H1063" s="166" t="s">
        <v>37</v>
      </c>
      <c r="I1063" s="167">
        <v>2010</v>
      </c>
      <c r="J1063" s="168">
        <v>296777</v>
      </c>
      <c r="K1063" s="165"/>
      <c r="L1063" s="165"/>
      <c r="M1063" s="165"/>
      <c r="N1063" s="2"/>
    </row>
    <row r="1064" spans="1:14" ht="12.75" customHeight="1" x14ac:dyDescent="0.2">
      <c r="A1064" s="166" t="s">
        <v>4045</v>
      </c>
      <c r="B1064" s="166" t="s">
        <v>2711</v>
      </c>
      <c r="C1064" s="166" t="s">
        <v>34</v>
      </c>
      <c r="D1064" s="166" t="s">
        <v>368</v>
      </c>
      <c r="E1064" s="154" t="s">
        <v>166</v>
      </c>
      <c r="F1064" s="195" t="s">
        <v>2923</v>
      </c>
      <c r="G1064" s="196"/>
      <c r="H1064" s="166" t="s">
        <v>37</v>
      </c>
      <c r="I1064" s="167">
        <v>2010</v>
      </c>
      <c r="J1064" s="168">
        <v>235184</v>
      </c>
      <c r="K1064" s="165"/>
      <c r="L1064" s="165"/>
      <c r="M1064" s="165"/>
      <c r="N1064" s="2"/>
    </row>
    <row r="1065" spans="1:14" ht="12.75" customHeight="1" x14ac:dyDescent="0.2">
      <c r="A1065" s="166" t="s">
        <v>4046</v>
      </c>
      <c r="B1065" s="166" t="s">
        <v>4047</v>
      </c>
      <c r="C1065" s="166" t="s">
        <v>34</v>
      </c>
      <c r="D1065" s="166" t="s">
        <v>368</v>
      </c>
      <c r="E1065" s="154" t="s">
        <v>166</v>
      </c>
      <c r="F1065" s="195" t="s">
        <v>2923</v>
      </c>
      <c r="G1065" s="196"/>
      <c r="H1065" s="166" t="s">
        <v>37</v>
      </c>
      <c r="I1065" s="167">
        <v>2010</v>
      </c>
      <c r="J1065" s="168">
        <v>541323</v>
      </c>
      <c r="K1065" s="165"/>
      <c r="L1065" s="165"/>
      <c r="M1065" s="165"/>
      <c r="N1065" s="2"/>
    </row>
    <row r="1066" spans="1:14" ht="12.75" customHeight="1" x14ac:dyDescent="0.2">
      <c r="A1066" s="166" t="s">
        <v>4048</v>
      </c>
      <c r="B1066" s="166" t="s">
        <v>3080</v>
      </c>
      <c r="C1066" s="166" t="s">
        <v>34</v>
      </c>
      <c r="D1066" s="166" t="s">
        <v>368</v>
      </c>
      <c r="E1066" s="154" t="s">
        <v>166</v>
      </c>
      <c r="F1066" s="195" t="s">
        <v>2923</v>
      </c>
      <c r="G1066" s="196"/>
      <c r="H1066" s="166" t="s">
        <v>37</v>
      </c>
      <c r="I1066" s="167">
        <v>2010</v>
      </c>
      <c r="J1066" s="168">
        <v>240804</v>
      </c>
      <c r="K1066" s="165"/>
      <c r="L1066" s="165"/>
      <c r="M1066" s="165"/>
      <c r="N1066" s="2"/>
    </row>
    <row r="1067" spans="1:14" ht="12.75" customHeight="1" x14ac:dyDescent="0.2">
      <c r="A1067" s="166" t="s">
        <v>4049</v>
      </c>
      <c r="B1067" s="166" t="s">
        <v>2870</v>
      </c>
      <c r="C1067" s="166" t="s">
        <v>34</v>
      </c>
      <c r="D1067" s="166" t="s">
        <v>368</v>
      </c>
      <c r="E1067" s="154" t="s">
        <v>166</v>
      </c>
      <c r="F1067" s="195" t="s">
        <v>2923</v>
      </c>
      <c r="G1067" s="196"/>
      <c r="H1067" s="166" t="s">
        <v>37</v>
      </c>
      <c r="I1067" s="167">
        <v>2010</v>
      </c>
      <c r="J1067" s="168">
        <v>231721</v>
      </c>
      <c r="K1067" s="165"/>
      <c r="L1067" s="165"/>
      <c r="M1067" s="165"/>
      <c r="N1067" s="2"/>
    </row>
    <row r="1068" spans="1:14" ht="12.75" customHeight="1" x14ac:dyDescent="0.2">
      <c r="A1068" s="166" t="s">
        <v>4050</v>
      </c>
      <c r="B1068" s="166" t="s">
        <v>4051</v>
      </c>
      <c r="C1068" s="166" t="s">
        <v>34</v>
      </c>
      <c r="D1068" s="166" t="s">
        <v>368</v>
      </c>
      <c r="E1068" s="154" t="s">
        <v>2537</v>
      </c>
      <c r="F1068" s="195" t="s">
        <v>2497</v>
      </c>
      <c r="G1068" s="196"/>
      <c r="H1068" s="166" t="s">
        <v>276</v>
      </c>
      <c r="I1068" s="167">
        <v>2010</v>
      </c>
      <c r="J1068" s="168">
        <v>149987</v>
      </c>
      <c r="K1068" s="165"/>
      <c r="L1068" s="165"/>
      <c r="M1068" s="165"/>
      <c r="N1068" s="2"/>
    </row>
    <row r="1069" spans="1:14" ht="12.75" customHeight="1" x14ac:dyDescent="0.2">
      <c r="A1069" s="166" t="s">
        <v>4052</v>
      </c>
      <c r="B1069" s="166" t="s">
        <v>3171</v>
      </c>
      <c r="C1069" s="166" t="s">
        <v>34</v>
      </c>
      <c r="D1069" s="166" t="s">
        <v>368</v>
      </c>
      <c r="E1069" s="154" t="s">
        <v>2537</v>
      </c>
      <c r="F1069" s="195" t="s">
        <v>2497</v>
      </c>
      <c r="G1069" s="196"/>
      <c r="H1069" s="166" t="s">
        <v>276</v>
      </c>
      <c r="I1069" s="167">
        <v>2010</v>
      </c>
      <c r="J1069" s="168">
        <v>149795</v>
      </c>
      <c r="K1069" s="165"/>
      <c r="L1069" s="165"/>
      <c r="M1069" s="165"/>
      <c r="N1069" s="2"/>
    </row>
    <row r="1070" spans="1:14" ht="12.75" customHeight="1" x14ac:dyDescent="0.2">
      <c r="A1070" s="166" t="s">
        <v>4053</v>
      </c>
      <c r="B1070" s="166" t="s">
        <v>3268</v>
      </c>
      <c r="C1070" s="166" t="s">
        <v>34</v>
      </c>
      <c r="D1070" s="166" t="s">
        <v>368</v>
      </c>
      <c r="E1070" s="154" t="s">
        <v>2537</v>
      </c>
      <c r="F1070" s="195" t="s">
        <v>2497</v>
      </c>
      <c r="G1070" s="196"/>
      <c r="H1070" s="166" t="s">
        <v>276</v>
      </c>
      <c r="I1070" s="167">
        <v>2010</v>
      </c>
      <c r="J1070" s="168">
        <v>150000</v>
      </c>
      <c r="K1070" s="165"/>
      <c r="L1070" s="165"/>
      <c r="M1070" s="165"/>
      <c r="N1070" s="2"/>
    </row>
    <row r="1071" spans="1:14" ht="12.75" customHeight="1" x14ac:dyDescent="0.2">
      <c r="A1071" s="166" t="s">
        <v>4054</v>
      </c>
      <c r="B1071" s="166" t="s">
        <v>3090</v>
      </c>
      <c r="C1071" s="166" t="s">
        <v>34</v>
      </c>
      <c r="D1071" s="166" t="s">
        <v>368</v>
      </c>
      <c r="E1071" s="154" t="s">
        <v>2537</v>
      </c>
      <c r="F1071" s="195" t="s">
        <v>2497</v>
      </c>
      <c r="G1071" s="196"/>
      <c r="H1071" s="166" t="s">
        <v>276</v>
      </c>
      <c r="I1071" s="167">
        <v>2010</v>
      </c>
      <c r="J1071" s="168">
        <v>149872</v>
      </c>
      <c r="K1071" s="165"/>
      <c r="L1071" s="165"/>
      <c r="M1071" s="165"/>
      <c r="N1071" s="2"/>
    </row>
    <row r="1072" spans="1:14" ht="12.75" customHeight="1" x14ac:dyDescent="0.2">
      <c r="A1072" s="166" t="s">
        <v>4055</v>
      </c>
      <c r="B1072" s="166" t="s">
        <v>3090</v>
      </c>
      <c r="C1072" s="166" t="s">
        <v>34</v>
      </c>
      <c r="D1072" s="166" t="s">
        <v>368</v>
      </c>
      <c r="E1072" s="154" t="s">
        <v>2537</v>
      </c>
      <c r="F1072" s="195" t="s">
        <v>2497</v>
      </c>
      <c r="G1072" s="196"/>
      <c r="H1072" s="166" t="s">
        <v>276</v>
      </c>
      <c r="I1072" s="167">
        <v>2010</v>
      </c>
      <c r="J1072" s="168">
        <v>112754</v>
      </c>
      <c r="K1072" s="165"/>
      <c r="L1072" s="165"/>
      <c r="M1072" s="165"/>
      <c r="N1072" s="2"/>
    </row>
    <row r="1073" spans="1:14" ht="12.75" customHeight="1" x14ac:dyDescent="0.2">
      <c r="A1073" s="166" t="s">
        <v>4056</v>
      </c>
      <c r="B1073" s="166" t="s">
        <v>2791</v>
      </c>
      <c r="C1073" s="166" t="s">
        <v>34</v>
      </c>
      <c r="D1073" s="166" t="s">
        <v>368</v>
      </c>
      <c r="E1073" s="154" t="s">
        <v>2537</v>
      </c>
      <c r="F1073" s="195" t="s">
        <v>2497</v>
      </c>
      <c r="G1073" s="196"/>
      <c r="H1073" s="166" t="s">
        <v>276</v>
      </c>
      <c r="I1073" s="167">
        <v>2010</v>
      </c>
      <c r="J1073" s="168">
        <v>150000</v>
      </c>
      <c r="K1073" s="165"/>
      <c r="L1073" s="165"/>
      <c r="M1073" s="165"/>
      <c r="N1073" s="2"/>
    </row>
    <row r="1074" spans="1:14" ht="12.75" customHeight="1" x14ac:dyDescent="0.2">
      <c r="A1074" s="166" t="s">
        <v>4057</v>
      </c>
      <c r="B1074" s="166" t="s">
        <v>4058</v>
      </c>
      <c r="C1074" s="166" t="s">
        <v>34</v>
      </c>
      <c r="D1074" s="166" t="s">
        <v>368</v>
      </c>
      <c r="E1074" s="154" t="s">
        <v>2537</v>
      </c>
      <c r="F1074" s="195" t="s">
        <v>2497</v>
      </c>
      <c r="G1074" s="196"/>
      <c r="H1074" s="166" t="s">
        <v>276</v>
      </c>
      <c r="I1074" s="167">
        <v>2010</v>
      </c>
      <c r="J1074" s="168">
        <v>150000</v>
      </c>
      <c r="K1074" s="165"/>
      <c r="L1074" s="165"/>
      <c r="M1074" s="165"/>
      <c r="N1074" s="2"/>
    </row>
    <row r="1075" spans="1:14" ht="12.75" customHeight="1" x14ac:dyDescent="0.2">
      <c r="A1075" s="166" t="s">
        <v>4059</v>
      </c>
      <c r="B1075" s="166" t="s">
        <v>2739</v>
      </c>
      <c r="C1075" s="166" t="s">
        <v>34</v>
      </c>
      <c r="D1075" s="166" t="s">
        <v>368</v>
      </c>
      <c r="E1075" s="154" t="s">
        <v>2537</v>
      </c>
      <c r="F1075" s="195" t="s">
        <v>2497</v>
      </c>
      <c r="G1075" s="196"/>
      <c r="H1075" s="166" t="s">
        <v>276</v>
      </c>
      <c r="I1075" s="167">
        <v>2010</v>
      </c>
      <c r="J1075" s="168">
        <v>150000</v>
      </c>
      <c r="K1075" s="165"/>
      <c r="L1075" s="165"/>
      <c r="M1075" s="165"/>
      <c r="N1075" s="2"/>
    </row>
    <row r="1076" spans="1:14" ht="12.75" customHeight="1" x14ac:dyDescent="0.2">
      <c r="A1076" s="166" t="s">
        <v>4060</v>
      </c>
      <c r="B1076" s="166" t="s">
        <v>4061</v>
      </c>
      <c r="C1076" s="166" t="s">
        <v>34</v>
      </c>
      <c r="D1076" s="166" t="s">
        <v>368</v>
      </c>
      <c r="E1076" s="154" t="s">
        <v>2537</v>
      </c>
      <c r="F1076" s="195" t="s">
        <v>2497</v>
      </c>
      <c r="G1076" s="196"/>
      <c r="H1076" s="166" t="s">
        <v>276</v>
      </c>
      <c r="I1076" s="167">
        <v>2010</v>
      </c>
      <c r="J1076" s="168">
        <v>149628</v>
      </c>
      <c r="K1076" s="165"/>
      <c r="L1076" s="165"/>
      <c r="M1076" s="165"/>
      <c r="N1076" s="2"/>
    </row>
    <row r="1077" spans="1:14" ht="12.75" customHeight="1" x14ac:dyDescent="0.2">
      <c r="A1077" s="166" t="s">
        <v>4062</v>
      </c>
      <c r="B1077" s="166" t="s">
        <v>4008</v>
      </c>
      <c r="C1077" s="166" t="s">
        <v>34</v>
      </c>
      <c r="D1077" s="166" t="s">
        <v>368</v>
      </c>
      <c r="E1077" s="154" t="s">
        <v>2537</v>
      </c>
      <c r="F1077" s="195" t="s">
        <v>2497</v>
      </c>
      <c r="G1077" s="196"/>
      <c r="H1077" s="166" t="s">
        <v>276</v>
      </c>
      <c r="I1077" s="167">
        <v>2010</v>
      </c>
      <c r="J1077" s="168">
        <v>149972</v>
      </c>
      <c r="K1077" s="165"/>
      <c r="L1077" s="165"/>
      <c r="M1077" s="165"/>
      <c r="N1077" s="2"/>
    </row>
    <row r="1078" spans="1:14" ht="12.75" customHeight="1" x14ac:dyDescent="0.2">
      <c r="A1078" s="166" t="s">
        <v>4063</v>
      </c>
      <c r="B1078" s="166" t="s">
        <v>4064</v>
      </c>
      <c r="C1078" s="166" t="s">
        <v>34</v>
      </c>
      <c r="D1078" s="166" t="s">
        <v>368</v>
      </c>
      <c r="E1078" s="154" t="s">
        <v>2537</v>
      </c>
      <c r="F1078" s="195" t="s">
        <v>2497</v>
      </c>
      <c r="G1078" s="196"/>
      <c r="H1078" s="166" t="s">
        <v>276</v>
      </c>
      <c r="I1078" s="167">
        <v>2010</v>
      </c>
      <c r="J1078" s="168">
        <v>108394</v>
      </c>
      <c r="K1078" s="165"/>
      <c r="L1078" s="165"/>
      <c r="M1078" s="165"/>
      <c r="N1078" s="2"/>
    </row>
    <row r="1079" spans="1:14" ht="12.75" customHeight="1" x14ac:dyDescent="0.2">
      <c r="A1079" s="166" t="s">
        <v>4065</v>
      </c>
      <c r="B1079" s="166" t="s">
        <v>3103</v>
      </c>
      <c r="C1079" s="166" t="s">
        <v>34</v>
      </c>
      <c r="D1079" s="166" t="s">
        <v>368</v>
      </c>
      <c r="E1079" s="154" t="s">
        <v>2537</v>
      </c>
      <c r="F1079" s="195" t="s">
        <v>2497</v>
      </c>
      <c r="G1079" s="196"/>
      <c r="H1079" s="166" t="s">
        <v>276</v>
      </c>
      <c r="I1079" s="167">
        <v>2010</v>
      </c>
      <c r="J1079" s="168">
        <v>150000</v>
      </c>
      <c r="K1079" s="165"/>
      <c r="L1079" s="165"/>
      <c r="M1079" s="165"/>
      <c r="N1079" s="2"/>
    </row>
    <row r="1080" spans="1:14" ht="12.75" customHeight="1" x14ac:dyDescent="0.2">
      <c r="A1080" s="166" t="s">
        <v>4066</v>
      </c>
      <c r="B1080" s="166" t="s">
        <v>2806</v>
      </c>
      <c r="C1080" s="166" t="s">
        <v>34</v>
      </c>
      <c r="D1080" s="166" t="s">
        <v>368</v>
      </c>
      <c r="E1080" s="154" t="s">
        <v>2537</v>
      </c>
      <c r="F1080" s="195" t="s">
        <v>2497</v>
      </c>
      <c r="G1080" s="196"/>
      <c r="H1080" s="166" t="s">
        <v>276</v>
      </c>
      <c r="I1080" s="167">
        <v>2010</v>
      </c>
      <c r="J1080" s="168">
        <v>150000</v>
      </c>
      <c r="K1080" s="165"/>
      <c r="L1080" s="165"/>
      <c r="M1080" s="165"/>
      <c r="N1080" s="2"/>
    </row>
    <row r="1081" spans="1:14" ht="12.75" customHeight="1" x14ac:dyDescent="0.2">
      <c r="A1081" s="166" t="s">
        <v>4067</v>
      </c>
      <c r="B1081" s="166" t="s">
        <v>2778</v>
      </c>
      <c r="C1081" s="166" t="s">
        <v>34</v>
      </c>
      <c r="D1081" s="166" t="s">
        <v>368</v>
      </c>
      <c r="E1081" s="154" t="s">
        <v>2537</v>
      </c>
      <c r="F1081" s="195" t="s">
        <v>2497</v>
      </c>
      <c r="G1081" s="196"/>
      <c r="H1081" s="166" t="s">
        <v>276</v>
      </c>
      <c r="I1081" s="167">
        <v>2010</v>
      </c>
      <c r="J1081" s="168">
        <v>149999</v>
      </c>
      <c r="K1081" s="165"/>
      <c r="L1081" s="165"/>
      <c r="M1081" s="165"/>
      <c r="N1081" s="2"/>
    </row>
    <row r="1082" spans="1:14" ht="16.5" customHeight="1" x14ac:dyDescent="0.2">
      <c r="A1082" s="166" t="s">
        <v>4068</v>
      </c>
      <c r="B1082" s="166" t="s">
        <v>3757</v>
      </c>
      <c r="C1082" s="166" t="s">
        <v>34</v>
      </c>
      <c r="D1082" s="166" t="s">
        <v>368</v>
      </c>
      <c r="E1082" s="154" t="s">
        <v>2537</v>
      </c>
      <c r="F1082" s="195" t="s">
        <v>2497</v>
      </c>
      <c r="G1082" s="196"/>
      <c r="H1082" s="166" t="s">
        <v>276</v>
      </c>
      <c r="I1082" s="167">
        <v>2010</v>
      </c>
      <c r="J1082" s="168">
        <v>154800</v>
      </c>
      <c r="K1082" s="165"/>
      <c r="L1082" s="165"/>
      <c r="M1082" s="165"/>
      <c r="N1082" s="2"/>
    </row>
    <row r="1083" spans="1:14" ht="12.75" customHeight="1" x14ac:dyDescent="0.2">
      <c r="A1083" s="166" t="s">
        <v>4069</v>
      </c>
      <c r="B1083" s="166" t="s">
        <v>2800</v>
      </c>
      <c r="C1083" s="166" t="s">
        <v>34</v>
      </c>
      <c r="D1083" s="166" t="s">
        <v>368</v>
      </c>
      <c r="E1083" s="154" t="s">
        <v>2537</v>
      </c>
      <c r="F1083" s="195" t="s">
        <v>2497</v>
      </c>
      <c r="G1083" s="196"/>
      <c r="H1083" s="166" t="s">
        <v>276</v>
      </c>
      <c r="I1083" s="167">
        <v>2010</v>
      </c>
      <c r="J1083" s="168">
        <v>147705</v>
      </c>
      <c r="K1083" s="165"/>
      <c r="L1083" s="165"/>
      <c r="M1083" s="165"/>
      <c r="N1083" s="2"/>
    </row>
    <row r="1084" spans="1:14" ht="12.75" customHeight="1" x14ac:dyDescent="0.2">
      <c r="A1084" s="166" t="s">
        <v>4070</v>
      </c>
      <c r="B1084" s="166" t="s">
        <v>4071</v>
      </c>
      <c r="C1084" s="166" t="s">
        <v>34</v>
      </c>
      <c r="D1084" s="166" t="s">
        <v>368</v>
      </c>
      <c r="E1084" s="154" t="s">
        <v>2537</v>
      </c>
      <c r="F1084" s="195" t="s">
        <v>2497</v>
      </c>
      <c r="G1084" s="196"/>
      <c r="H1084" s="166" t="s">
        <v>276</v>
      </c>
      <c r="I1084" s="167">
        <v>2010</v>
      </c>
      <c r="J1084" s="168">
        <v>111506</v>
      </c>
      <c r="K1084" s="165"/>
      <c r="L1084" s="165"/>
      <c r="M1084" s="165"/>
      <c r="N1084" s="2"/>
    </row>
    <row r="1085" spans="1:14" ht="12.75" customHeight="1" x14ac:dyDescent="0.2">
      <c r="A1085" s="166" t="s">
        <v>4072</v>
      </c>
      <c r="B1085" s="166" t="s">
        <v>4073</v>
      </c>
      <c r="C1085" s="166" t="s">
        <v>34</v>
      </c>
      <c r="D1085" s="166" t="s">
        <v>368</v>
      </c>
      <c r="E1085" s="154" t="s">
        <v>2537</v>
      </c>
      <c r="F1085" s="195" t="s">
        <v>2497</v>
      </c>
      <c r="G1085" s="196"/>
      <c r="H1085" s="166" t="s">
        <v>276</v>
      </c>
      <c r="I1085" s="167">
        <v>2010</v>
      </c>
      <c r="J1085" s="168">
        <v>150000</v>
      </c>
      <c r="K1085" s="165"/>
      <c r="L1085" s="165"/>
      <c r="M1085" s="165"/>
      <c r="N1085" s="2"/>
    </row>
    <row r="1086" spans="1:14" ht="12.75" customHeight="1" x14ac:dyDescent="0.2">
      <c r="A1086" s="166" t="s">
        <v>4074</v>
      </c>
      <c r="B1086" s="166" t="s">
        <v>2716</v>
      </c>
      <c r="C1086" s="166" t="s">
        <v>34</v>
      </c>
      <c r="D1086" s="166" t="s">
        <v>368</v>
      </c>
      <c r="E1086" s="154" t="s">
        <v>2537</v>
      </c>
      <c r="F1086" s="195" t="s">
        <v>2497</v>
      </c>
      <c r="G1086" s="196"/>
      <c r="H1086" s="166" t="s">
        <v>276</v>
      </c>
      <c r="I1086" s="167">
        <v>2010</v>
      </c>
      <c r="J1086" s="168">
        <v>147878</v>
      </c>
      <c r="K1086" s="165"/>
      <c r="L1086" s="165"/>
      <c r="M1086" s="165"/>
      <c r="N1086" s="2"/>
    </row>
    <row r="1087" spans="1:14" ht="12.75" customHeight="1" x14ac:dyDescent="0.2">
      <c r="A1087" s="166" t="s">
        <v>4075</v>
      </c>
      <c r="B1087" s="166" t="s">
        <v>4042</v>
      </c>
      <c r="C1087" s="166" t="s">
        <v>34</v>
      </c>
      <c r="D1087" s="166" t="s">
        <v>368</v>
      </c>
      <c r="E1087" s="154" t="s">
        <v>2537</v>
      </c>
      <c r="F1087" s="195" t="s">
        <v>2497</v>
      </c>
      <c r="G1087" s="196"/>
      <c r="H1087" s="166" t="s">
        <v>276</v>
      </c>
      <c r="I1087" s="167">
        <v>2010</v>
      </c>
      <c r="J1087" s="168">
        <v>149970</v>
      </c>
      <c r="K1087" s="165"/>
      <c r="L1087" s="165"/>
      <c r="M1087" s="165"/>
      <c r="N1087" s="2"/>
    </row>
    <row r="1088" spans="1:14" ht="16.5" customHeight="1" x14ac:dyDescent="0.2">
      <c r="A1088" s="166" t="s">
        <v>4076</v>
      </c>
      <c r="B1088" s="166" t="s">
        <v>4077</v>
      </c>
      <c r="C1088" s="166" t="s">
        <v>34</v>
      </c>
      <c r="D1088" s="166" t="s">
        <v>368</v>
      </c>
      <c r="E1088" s="154" t="s">
        <v>2537</v>
      </c>
      <c r="F1088" s="195" t="s">
        <v>2497</v>
      </c>
      <c r="G1088" s="196"/>
      <c r="H1088" s="166" t="s">
        <v>276</v>
      </c>
      <c r="I1088" s="167">
        <v>2010</v>
      </c>
      <c r="J1088" s="168">
        <v>149977</v>
      </c>
      <c r="K1088" s="165"/>
      <c r="L1088" s="165"/>
      <c r="M1088" s="165"/>
      <c r="N1088" s="2"/>
    </row>
    <row r="1089" spans="1:14" ht="12.75" customHeight="1" x14ac:dyDescent="0.2">
      <c r="A1089" s="166" t="s">
        <v>4078</v>
      </c>
      <c r="B1089" s="166" t="s">
        <v>3106</v>
      </c>
      <c r="C1089" s="166" t="s">
        <v>34</v>
      </c>
      <c r="D1089" s="166" t="s">
        <v>368</v>
      </c>
      <c r="E1089" s="154" t="s">
        <v>2537</v>
      </c>
      <c r="F1089" s="195" t="s">
        <v>2497</v>
      </c>
      <c r="G1089" s="196"/>
      <c r="H1089" s="166" t="s">
        <v>276</v>
      </c>
      <c r="I1089" s="167">
        <v>2010</v>
      </c>
      <c r="J1089" s="168">
        <v>147684</v>
      </c>
      <c r="K1089" s="165"/>
      <c r="L1089" s="165"/>
      <c r="M1089" s="165"/>
      <c r="N1089" s="2"/>
    </row>
    <row r="1090" spans="1:14" ht="12.75" customHeight="1" x14ac:dyDescent="0.2">
      <c r="A1090" s="166" t="s">
        <v>4079</v>
      </c>
      <c r="B1090" s="166" t="s">
        <v>4042</v>
      </c>
      <c r="C1090" s="166" t="s">
        <v>34</v>
      </c>
      <c r="D1090" s="166" t="s">
        <v>368</v>
      </c>
      <c r="E1090" s="154" t="s">
        <v>2537</v>
      </c>
      <c r="F1090" s="195" t="s">
        <v>2497</v>
      </c>
      <c r="G1090" s="196"/>
      <c r="H1090" s="166" t="s">
        <v>276</v>
      </c>
      <c r="I1090" s="167">
        <v>2010</v>
      </c>
      <c r="J1090" s="168">
        <v>150000</v>
      </c>
      <c r="K1090" s="165"/>
      <c r="L1090" s="165"/>
      <c r="M1090" s="165"/>
      <c r="N1090" s="2"/>
    </row>
    <row r="1091" spans="1:14" ht="12.75" customHeight="1" x14ac:dyDescent="0.2">
      <c r="A1091" s="166" t="s">
        <v>4080</v>
      </c>
      <c r="B1091" s="166" t="s">
        <v>3090</v>
      </c>
      <c r="C1091" s="166" t="s">
        <v>34</v>
      </c>
      <c r="D1091" s="166" t="s">
        <v>368</v>
      </c>
      <c r="E1091" s="154" t="s">
        <v>2537</v>
      </c>
      <c r="F1091" s="195" t="s">
        <v>2497</v>
      </c>
      <c r="G1091" s="196"/>
      <c r="H1091" s="166" t="s">
        <v>276</v>
      </c>
      <c r="I1091" s="167">
        <v>2010</v>
      </c>
      <c r="J1091" s="168">
        <v>146671</v>
      </c>
      <c r="K1091" s="165"/>
      <c r="L1091" s="165"/>
      <c r="M1091" s="165"/>
      <c r="N1091" s="2"/>
    </row>
    <row r="1092" spans="1:14" ht="12.75" customHeight="1" x14ac:dyDescent="0.2">
      <c r="A1092" s="166" t="s">
        <v>4081</v>
      </c>
      <c r="B1092" s="166" t="s">
        <v>2691</v>
      </c>
      <c r="C1092" s="166" t="s">
        <v>34</v>
      </c>
      <c r="D1092" s="166" t="s">
        <v>368</v>
      </c>
      <c r="E1092" s="154" t="s">
        <v>2537</v>
      </c>
      <c r="F1092" s="195" t="s">
        <v>2497</v>
      </c>
      <c r="G1092" s="196"/>
      <c r="H1092" s="166" t="s">
        <v>276</v>
      </c>
      <c r="I1092" s="167">
        <v>2010</v>
      </c>
      <c r="J1092" s="168">
        <v>150000</v>
      </c>
      <c r="K1092" s="165"/>
      <c r="L1092" s="165"/>
      <c r="M1092" s="165"/>
      <c r="N1092" s="2"/>
    </row>
    <row r="1093" spans="1:14" ht="12.75" customHeight="1" x14ac:dyDescent="0.2">
      <c r="A1093" s="166" t="s">
        <v>4082</v>
      </c>
      <c r="B1093" s="166" t="s">
        <v>3103</v>
      </c>
      <c r="C1093" s="166" t="s">
        <v>34</v>
      </c>
      <c r="D1093" s="166" t="s">
        <v>368</v>
      </c>
      <c r="E1093" s="154" t="s">
        <v>2537</v>
      </c>
      <c r="F1093" s="195" t="s">
        <v>2497</v>
      </c>
      <c r="G1093" s="196"/>
      <c r="H1093" s="166" t="s">
        <v>276</v>
      </c>
      <c r="I1093" s="167">
        <v>2010</v>
      </c>
      <c r="J1093" s="168">
        <v>150000</v>
      </c>
      <c r="K1093" s="165"/>
      <c r="L1093" s="165"/>
      <c r="M1093" s="165"/>
      <c r="N1093" s="2"/>
    </row>
    <row r="1094" spans="1:14" ht="12.75" customHeight="1" x14ac:dyDescent="0.2">
      <c r="A1094" s="166" t="s">
        <v>4083</v>
      </c>
      <c r="B1094" s="166" t="s">
        <v>3761</v>
      </c>
      <c r="C1094" s="166" t="s">
        <v>34</v>
      </c>
      <c r="D1094" s="166" t="s">
        <v>368</v>
      </c>
      <c r="E1094" s="154" t="s">
        <v>2537</v>
      </c>
      <c r="F1094" s="195" t="s">
        <v>2497</v>
      </c>
      <c r="G1094" s="196"/>
      <c r="H1094" s="166" t="s">
        <v>276</v>
      </c>
      <c r="I1094" s="167">
        <v>2010</v>
      </c>
      <c r="J1094" s="168">
        <v>147696</v>
      </c>
      <c r="K1094" s="165"/>
      <c r="L1094" s="165"/>
      <c r="M1094" s="165"/>
      <c r="N1094" s="2"/>
    </row>
    <row r="1095" spans="1:14" ht="12.75" customHeight="1" x14ac:dyDescent="0.2">
      <c r="A1095" s="166" t="s">
        <v>4084</v>
      </c>
      <c r="B1095" s="166" t="s">
        <v>3273</v>
      </c>
      <c r="C1095" s="166"/>
      <c r="D1095" s="166" t="s">
        <v>368</v>
      </c>
      <c r="E1095" s="154" t="s">
        <v>2537</v>
      </c>
      <c r="F1095" s="195" t="s">
        <v>2497</v>
      </c>
      <c r="G1095" s="196"/>
      <c r="H1095" s="166" t="s">
        <v>276</v>
      </c>
      <c r="I1095" s="167">
        <v>2010</v>
      </c>
      <c r="J1095" s="168">
        <v>149950</v>
      </c>
      <c r="K1095" s="165"/>
      <c r="L1095" s="165"/>
      <c r="M1095" s="165"/>
      <c r="N1095" s="2"/>
    </row>
    <row r="1096" spans="1:14" ht="12.75" customHeight="1" x14ac:dyDescent="0.2">
      <c r="A1096" s="166" t="s">
        <v>4085</v>
      </c>
      <c r="B1096" s="166" t="s">
        <v>2691</v>
      </c>
      <c r="C1096" s="166" t="s">
        <v>34</v>
      </c>
      <c r="D1096" s="166" t="s">
        <v>368</v>
      </c>
      <c r="E1096" s="154" t="s">
        <v>2537</v>
      </c>
      <c r="F1096" s="195" t="s">
        <v>2497</v>
      </c>
      <c r="G1096" s="196"/>
      <c r="H1096" s="166" t="s">
        <v>276</v>
      </c>
      <c r="I1096" s="167">
        <v>2010</v>
      </c>
      <c r="J1096" s="168">
        <v>149999</v>
      </c>
      <c r="K1096" s="165"/>
      <c r="L1096" s="165"/>
      <c r="M1096" s="165"/>
      <c r="N1096" s="2"/>
    </row>
    <row r="1097" spans="1:14" ht="12.75" customHeight="1" x14ac:dyDescent="0.2">
      <c r="A1097" s="166" t="s">
        <v>4086</v>
      </c>
      <c r="B1097" s="166" t="s">
        <v>2691</v>
      </c>
      <c r="C1097" s="166" t="s">
        <v>34</v>
      </c>
      <c r="D1097" s="166" t="s">
        <v>368</v>
      </c>
      <c r="E1097" s="154" t="s">
        <v>2537</v>
      </c>
      <c r="F1097" s="195" t="s">
        <v>2497</v>
      </c>
      <c r="G1097" s="196"/>
      <c r="H1097" s="166" t="s">
        <v>276</v>
      </c>
      <c r="I1097" s="167">
        <v>2010</v>
      </c>
      <c r="J1097" s="168">
        <v>150000</v>
      </c>
      <c r="K1097" s="165"/>
      <c r="L1097" s="165"/>
      <c r="M1097" s="165"/>
      <c r="N1097" s="2"/>
    </row>
    <row r="1098" spans="1:14" ht="12.75" customHeight="1" x14ac:dyDescent="0.2">
      <c r="A1098" s="166" t="s">
        <v>4087</v>
      </c>
      <c r="B1098" s="166" t="s">
        <v>3262</v>
      </c>
      <c r="C1098" s="166" t="s">
        <v>34</v>
      </c>
      <c r="D1098" s="166" t="s">
        <v>368</v>
      </c>
      <c r="E1098" s="154" t="s">
        <v>2537</v>
      </c>
      <c r="F1098" s="195" t="s">
        <v>2497</v>
      </c>
      <c r="G1098" s="196"/>
      <c r="H1098" s="166" t="s">
        <v>276</v>
      </c>
      <c r="I1098" s="167">
        <v>2010</v>
      </c>
      <c r="J1098" s="168">
        <v>150000</v>
      </c>
      <c r="K1098" s="165"/>
      <c r="L1098" s="165"/>
      <c r="M1098" s="165"/>
      <c r="N1098" s="2"/>
    </row>
    <row r="1099" spans="1:14" ht="12.75" customHeight="1" x14ac:dyDescent="0.2">
      <c r="A1099" s="166" t="s">
        <v>4088</v>
      </c>
      <c r="B1099" s="166" t="s">
        <v>3761</v>
      </c>
      <c r="C1099" s="166" t="s">
        <v>34</v>
      </c>
      <c r="D1099" s="166" t="s">
        <v>368</v>
      </c>
      <c r="E1099" s="154" t="s">
        <v>2537</v>
      </c>
      <c r="F1099" s="195" t="s">
        <v>2497</v>
      </c>
      <c r="G1099" s="196"/>
      <c r="H1099" s="166" t="s">
        <v>276</v>
      </c>
      <c r="I1099" s="167">
        <v>2010</v>
      </c>
      <c r="J1099" s="168">
        <v>150000</v>
      </c>
      <c r="K1099" s="165"/>
      <c r="L1099" s="165"/>
      <c r="M1099" s="165"/>
      <c r="N1099" s="2"/>
    </row>
    <row r="1100" spans="1:14" ht="12.75" customHeight="1" x14ac:dyDescent="0.2">
      <c r="A1100" s="166" t="s">
        <v>4089</v>
      </c>
      <c r="B1100" s="166" t="s">
        <v>2691</v>
      </c>
      <c r="C1100" s="166" t="s">
        <v>34</v>
      </c>
      <c r="D1100" s="166" t="s">
        <v>368</v>
      </c>
      <c r="E1100" s="154" t="s">
        <v>2537</v>
      </c>
      <c r="F1100" s="195" t="s">
        <v>2497</v>
      </c>
      <c r="G1100" s="196"/>
      <c r="H1100" s="166" t="s">
        <v>276</v>
      </c>
      <c r="I1100" s="167">
        <v>2010</v>
      </c>
      <c r="J1100" s="168">
        <v>150000</v>
      </c>
      <c r="K1100" s="165"/>
      <c r="L1100" s="165"/>
      <c r="M1100" s="165"/>
      <c r="N1100" s="2"/>
    </row>
    <row r="1101" spans="1:14" ht="12.75" customHeight="1" x14ac:dyDescent="0.2">
      <c r="A1101" s="166" t="s">
        <v>4090</v>
      </c>
      <c r="B1101" s="166" t="s">
        <v>4091</v>
      </c>
      <c r="C1101" s="166" t="s">
        <v>21</v>
      </c>
      <c r="D1101" s="166" t="s">
        <v>368</v>
      </c>
      <c r="E1101" s="154"/>
      <c r="F1101" s="195" t="s">
        <v>3594</v>
      </c>
      <c r="G1101" s="196"/>
      <c r="H1101" s="166" t="s">
        <v>276</v>
      </c>
      <c r="I1101" s="167">
        <v>2010</v>
      </c>
      <c r="J1101" s="168">
        <v>12000</v>
      </c>
      <c r="K1101" s="165"/>
      <c r="L1101" s="165"/>
      <c r="M1101" s="165"/>
      <c r="N1101" s="2"/>
    </row>
    <row r="1102" spans="1:14" ht="12.75" customHeight="1" x14ac:dyDescent="0.2">
      <c r="A1102" s="166" t="s">
        <v>4090</v>
      </c>
      <c r="B1102" s="166" t="s">
        <v>4091</v>
      </c>
      <c r="C1102" s="166" t="s">
        <v>21</v>
      </c>
      <c r="D1102" s="166" t="s">
        <v>368</v>
      </c>
      <c r="E1102" s="154"/>
      <c r="F1102" s="195" t="s">
        <v>4092</v>
      </c>
      <c r="G1102" s="196"/>
      <c r="H1102" s="166" t="s">
        <v>276</v>
      </c>
      <c r="I1102" s="167">
        <v>2010</v>
      </c>
      <c r="J1102" s="168">
        <v>14000</v>
      </c>
      <c r="K1102" s="165"/>
      <c r="L1102" s="165"/>
      <c r="M1102" s="165"/>
      <c r="N1102" s="2"/>
    </row>
    <row r="1103" spans="1:14" ht="12.75" customHeight="1" x14ac:dyDescent="0.2">
      <c r="A1103" s="166" t="s">
        <v>4090</v>
      </c>
      <c r="B1103" s="166" t="s">
        <v>4091</v>
      </c>
      <c r="C1103" s="166" t="s">
        <v>21</v>
      </c>
      <c r="D1103" s="166" t="s">
        <v>368</v>
      </c>
      <c r="E1103" s="154"/>
      <c r="F1103" s="195" t="s">
        <v>4093</v>
      </c>
      <c r="G1103" s="196"/>
      <c r="H1103" s="166" t="s">
        <v>276</v>
      </c>
      <c r="I1103" s="167">
        <v>2010</v>
      </c>
      <c r="J1103" s="168">
        <v>12000</v>
      </c>
      <c r="K1103" s="165"/>
      <c r="L1103" s="165"/>
      <c r="M1103" s="165"/>
      <c r="N1103" s="2"/>
    </row>
    <row r="1104" spans="1:14" ht="12.75" customHeight="1" x14ac:dyDescent="0.2">
      <c r="A1104" s="166" t="s">
        <v>4090</v>
      </c>
      <c r="B1104" s="166" t="s">
        <v>4091</v>
      </c>
      <c r="C1104" s="166" t="s">
        <v>21</v>
      </c>
      <c r="D1104" s="166" t="s">
        <v>368</v>
      </c>
      <c r="E1104" s="154" t="s">
        <v>2537</v>
      </c>
      <c r="F1104" s="195" t="s">
        <v>3000</v>
      </c>
      <c r="G1104" s="196"/>
      <c r="H1104" s="166" t="s">
        <v>276</v>
      </c>
      <c r="I1104" s="167">
        <v>2010</v>
      </c>
      <c r="J1104" s="168">
        <v>12000</v>
      </c>
      <c r="K1104" s="165"/>
      <c r="L1104" s="165"/>
      <c r="M1104" s="165"/>
      <c r="N1104" s="2"/>
    </row>
    <row r="1105" spans="1:14" ht="12.75" customHeight="1" x14ac:dyDescent="0.2">
      <c r="A1105" s="166" t="s">
        <v>4094</v>
      </c>
      <c r="B1105" s="166" t="s">
        <v>2791</v>
      </c>
      <c r="C1105" s="166" t="s">
        <v>34</v>
      </c>
      <c r="D1105" s="166" t="s">
        <v>368</v>
      </c>
      <c r="E1105" s="154" t="s">
        <v>2537</v>
      </c>
      <c r="F1105" s="195" t="s">
        <v>3630</v>
      </c>
      <c r="G1105" s="196"/>
      <c r="H1105" s="166" t="s">
        <v>37</v>
      </c>
      <c r="I1105" s="167">
        <v>2010</v>
      </c>
      <c r="J1105" s="168">
        <v>300807</v>
      </c>
      <c r="K1105" s="165"/>
      <c r="L1105" s="165"/>
      <c r="M1105" s="165"/>
      <c r="N1105" s="2"/>
    </row>
    <row r="1106" spans="1:14" ht="12.75" customHeight="1" x14ac:dyDescent="0.2">
      <c r="A1106" s="166" t="s">
        <v>4095</v>
      </c>
      <c r="B1106" s="166" t="s">
        <v>4096</v>
      </c>
      <c r="C1106" s="166" t="s">
        <v>34</v>
      </c>
      <c r="D1106" s="166" t="s">
        <v>368</v>
      </c>
      <c r="E1106" s="154" t="s">
        <v>166</v>
      </c>
      <c r="F1106" s="195" t="s">
        <v>4097</v>
      </c>
      <c r="G1106" s="196"/>
      <c r="H1106" s="166" t="s">
        <v>276</v>
      </c>
      <c r="I1106" s="167">
        <v>2010</v>
      </c>
      <c r="J1106" s="168">
        <v>229172</v>
      </c>
      <c r="K1106" s="165"/>
      <c r="L1106" s="170">
        <f>J1106+J1107+J1108+J1109+J1110+J1112+J1113+J1114+J1278</f>
        <v>1375000</v>
      </c>
      <c r="M1106" s="170">
        <f>J1278</f>
        <v>135000</v>
      </c>
      <c r="N1106" s="2"/>
    </row>
    <row r="1107" spans="1:14" ht="12.75" customHeight="1" x14ac:dyDescent="0.2">
      <c r="A1107" s="166" t="s">
        <v>4098</v>
      </c>
      <c r="B1107" s="166" t="s">
        <v>4058</v>
      </c>
      <c r="C1107" s="166" t="s">
        <v>34</v>
      </c>
      <c r="D1107" s="166" t="s">
        <v>368</v>
      </c>
      <c r="E1107" s="154" t="s">
        <v>166</v>
      </c>
      <c r="F1107" s="195" t="s">
        <v>4097</v>
      </c>
      <c r="G1107" s="196"/>
      <c r="H1107" s="166" t="s">
        <v>276</v>
      </c>
      <c r="I1107" s="167">
        <v>2010</v>
      </c>
      <c r="J1107" s="168">
        <v>235767</v>
      </c>
      <c r="K1107" s="165"/>
      <c r="L1107" s="165"/>
      <c r="M1107" s="165"/>
      <c r="N1107" s="2"/>
    </row>
    <row r="1108" spans="1:14" ht="12.75" customHeight="1" x14ac:dyDescent="0.2">
      <c r="A1108" s="166" t="s">
        <v>4099</v>
      </c>
      <c r="B1108" s="166" t="s">
        <v>4100</v>
      </c>
      <c r="C1108" s="166" t="s">
        <v>34</v>
      </c>
      <c r="D1108" s="166" t="s">
        <v>368</v>
      </c>
      <c r="E1108" s="154" t="s">
        <v>166</v>
      </c>
      <c r="F1108" s="195" t="s">
        <v>4097</v>
      </c>
      <c r="G1108" s="196"/>
      <c r="H1108" s="166" t="s">
        <v>276</v>
      </c>
      <c r="I1108" s="167">
        <v>2010</v>
      </c>
      <c r="J1108" s="168">
        <v>484049</v>
      </c>
      <c r="K1108" s="165"/>
      <c r="L1108" s="165"/>
      <c r="M1108" s="165"/>
      <c r="N1108" s="2"/>
    </row>
    <row r="1109" spans="1:14" ht="12.75" customHeight="1" x14ac:dyDescent="0.2">
      <c r="A1109" s="166" t="s">
        <v>4101</v>
      </c>
      <c r="B1109" s="166" t="s">
        <v>2691</v>
      </c>
      <c r="C1109" s="166" t="s">
        <v>34</v>
      </c>
      <c r="D1109" s="166" t="s">
        <v>368</v>
      </c>
      <c r="E1109" s="154" t="s">
        <v>166</v>
      </c>
      <c r="F1109" s="195" t="s">
        <v>4097</v>
      </c>
      <c r="G1109" s="196"/>
      <c r="H1109" s="166" t="s">
        <v>276</v>
      </c>
      <c r="I1109" s="167">
        <v>2010</v>
      </c>
      <c r="J1109" s="168">
        <v>134112</v>
      </c>
      <c r="K1109" s="165"/>
      <c r="L1109" s="165"/>
      <c r="M1109" s="165"/>
      <c r="N1109" s="2"/>
    </row>
    <row r="1110" spans="1:14" ht="12.75" customHeight="1" x14ac:dyDescent="0.2">
      <c r="A1110" s="166" t="s">
        <v>4102</v>
      </c>
      <c r="B1110" s="166" t="s">
        <v>2691</v>
      </c>
      <c r="C1110" s="166" t="s">
        <v>34</v>
      </c>
      <c r="D1110" s="166" t="s">
        <v>368</v>
      </c>
      <c r="E1110" s="154" t="s">
        <v>166</v>
      </c>
      <c r="F1110" s="195" t="s">
        <v>4097</v>
      </c>
      <c r="G1110" s="196"/>
      <c r="H1110" s="166" t="s">
        <v>276</v>
      </c>
      <c r="I1110" s="167">
        <v>2010</v>
      </c>
      <c r="J1110" s="168">
        <v>62965</v>
      </c>
      <c r="K1110" s="165"/>
      <c r="L1110" s="165"/>
      <c r="M1110" s="165"/>
      <c r="N1110" s="2"/>
    </row>
    <row r="1111" spans="1:14" ht="12.75" customHeight="1" x14ac:dyDescent="0.2">
      <c r="A1111" s="166" t="s">
        <v>4103</v>
      </c>
      <c r="B1111" s="166" t="s">
        <v>3266</v>
      </c>
      <c r="C1111" s="166" t="s">
        <v>34</v>
      </c>
      <c r="D1111" s="166" t="s">
        <v>368</v>
      </c>
      <c r="E1111" s="154"/>
      <c r="F1111" s="195" t="s">
        <v>2841</v>
      </c>
      <c r="G1111" s="196"/>
      <c r="H1111" s="166" t="s">
        <v>37</v>
      </c>
      <c r="I1111" s="167">
        <v>2010</v>
      </c>
      <c r="J1111" s="168">
        <v>296671</v>
      </c>
      <c r="K1111" s="165"/>
      <c r="L1111" s="165"/>
      <c r="M1111" s="165"/>
      <c r="N1111" s="2"/>
    </row>
    <row r="1112" spans="1:14" ht="12.75" customHeight="1" x14ac:dyDescent="0.2">
      <c r="A1112" s="166" t="s">
        <v>4104</v>
      </c>
      <c r="B1112" s="166" t="s">
        <v>3074</v>
      </c>
      <c r="C1112" s="166" t="s">
        <v>34</v>
      </c>
      <c r="D1112" s="166" t="s">
        <v>368</v>
      </c>
      <c r="E1112" s="154" t="s">
        <v>166</v>
      </c>
      <c r="F1112" s="195" t="s">
        <v>4097</v>
      </c>
      <c r="G1112" s="196"/>
      <c r="H1112" s="166" t="s">
        <v>276</v>
      </c>
      <c r="I1112" s="167">
        <v>2010</v>
      </c>
      <c r="J1112" s="168">
        <v>28762</v>
      </c>
      <c r="K1112" s="165"/>
      <c r="L1112" s="165"/>
      <c r="M1112" s="165"/>
      <c r="N1112" s="2"/>
    </row>
    <row r="1113" spans="1:14" ht="12.75" customHeight="1" x14ac:dyDescent="0.2">
      <c r="A1113" s="166" t="s">
        <v>4105</v>
      </c>
      <c r="B1113" s="166" t="s">
        <v>3074</v>
      </c>
      <c r="C1113" s="166" t="s">
        <v>34</v>
      </c>
      <c r="D1113" s="166" t="s">
        <v>368</v>
      </c>
      <c r="E1113" s="154" t="s">
        <v>166</v>
      </c>
      <c r="F1113" s="195" t="s">
        <v>4097</v>
      </c>
      <c r="G1113" s="196"/>
      <c r="H1113" s="166" t="s">
        <v>276</v>
      </c>
      <c r="I1113" s="167">
        <v>2010</v>
      </c>
      <c r="J1113" s="168">
        <v>29132</v>
      </c>
      <c r="K1113" s="165"/>
      <c r="L1113" s="165"/>
      <c r="M1113" s="165"/>
      <c r="N1113" s="2"/>
    </row>
    <row r="1114" spans="1:14" ht="12.75" customHeight="1" x14ac:dyDescent="0.2">
      <c r="A1114" s="166" t="s">
        <v>4106</v>
      </c>
      <c r="B1114" s="166" t="s">
        <v>2979</v>
      </c>
      <c r="C1114" s="166" t="s">
        <v>34</v>
      </c>
      <c r="D1114" s="166" t="s">
        <v>368</v>
      </c>
      <c r="E1114" s="154" t="s">
        <v>166</v>
      </c>
      <c r="F1114" s="195" t="s">
        <v>4097</v>
      </c>
      <c r="G1114" s="196"/>
      <c r="H1114" s="166" t="s">
        <v>276</v>
      </c>
      <c r="I1114" s="167">
        <v>2010</v>
      </c>
      <c r="J1114" s="168">
        <v>36041</v>
      </c>
      <c r="K1114" s="165"/>
      <c r="L1114" s="165"/>
      <c r="M1114" s="165"/>
      <c r="N1114" s="2"/>
    </row>
    <row r="1115" spans="1:14" ht="12.75" customHeight="1" x14ac:dyDescent="0.2">
      <c r="A1115" s="166" t="s">
        <v>4107</v>
      </c>
      <c r="B1115" s="166" t="s">
        <v>4108</v>
      </c>
      <c r="C1115" s="166" t="s">
        <v>34</v>
      </c>
      <c r="D1115" s="166" t="s">
        <v>368</v>
      </c>
      <c r="E1115" s="154"/>
      <c r="F1115" s="195" t="s">
        <v>4109</v>
      </c>
      <c r="G1115" s="196"/>
      <c r="H1115" s="166" t="s">
        <v>276</v>
      </c>
      <c r="I1115" s="167">
        <v>2010</v>
      </c>
      <c r="J1115" s="169">
        <v>1880000</v>
      </c>
      <c r="K1115" s="165"/>
      <c r="L1115" s="165"/>
      <c r="M1115" s="165"/>
      <c r="N1115" s="2"/>
    </row>
    <row r="1116" spans="1:14" ht="12.75" customHeight="1" x14ac:dyDescent="0.2">
      <c r="A1116" s="166" t="s">
        <v>4110</v>
      </c>
      <c r="B1116" s="166" t="s">
        <v>2778</v>
      </c>
      <c r="C1116" s="166" t="s">
        <v>34</v>
      </c>
      <c r="D1116" s="166" t="s">
        <v>368</v>
      </c>
      <c r="E1116" s="154"/>
      <c r="F1116" s="195" t="s">
        <v>3663</v>
      </c>
      <c r="G1116" s="196"/>
      <c r="H1116" s="166" t="s">
        <v>37</v>
      </c>
      <c r="I1116" s="167">
        <v>2010</v>
      </c>
      <c r="J1116" s="168">
        <v>208000</v>
      </c>
      <c r="K1116" s="165"/>
      <c r="L1116" s="165"/>
      <c r="M1116" s="165"/>
      <c r="N1116" s="2"/>
    </row>
    <row r="1117" spans="1:14" ht="12.75" customHeight="1" x14ac:dyDescent="0.2">
      <c r="A1117" s="166" t="s">
        <v>4111</v>
      </c>
      <c r="B1117" s="166" t="s">
        <v>2870</v>
      </c>
      <c r="C1117" s="166" t="s">
        <v>34</v>
      </c>
      <c r="D1117" s="166" t="s">
        <v>368</v>
      </c>
      <c r="E1117" s="154"/>
      <c r="F1117" s="195" t="s">
        <v>3663</v>
      </c>
      <c r="G1117" s="196"/>
      <c r="H1117" s="166" t="s">
        <v>37</v>
      </c>
      <c r="I1117" s="167">
        <v>2010</v>
      </c>
      <c r="J1117" s="168">
        <v>200000</v>
      </c>
      <c r="K1117" s="165"/>
      <c r="L1117" s="165"/>
      <c r="M1117" s="165"/>
      <c r="N1117" s="2"/>
    </row>
    <row r="1118" spans="1:14" ht="12.75" customHeight="1" x14ac:dyDescent="0.2">
      <c r="A1118" s="166" t="s">
        <v>4112</v>
      </c>
      <c r="B1118" s="166" t="s">
        <v>4042</v>
      </c>
      <c r="C1118" s="166" t="s">
        <v>34</v>
      </c>
      <c r="D1118" s="166" t="s">
        <v>368</v>
      </c>
      <c r="E1118" s="154" t="s">
        <v>2537</v>
      </c>
      <c r="F1118" s="195" t="s">
        <v>3630</v>
      </c>
      <c r="G1118" s="196"/>
      <c r="H1118" s="166" t="s">
        <v>37</v>
      </c>
      <c r="I1118" s="167">
        <v>2010</v>
      </c>
      <c r="J1118" s="168">
        <v>292819</v>
      </c>
      <c r="K1118" s="165"/>
      <c r="L1118" s="165"/>
      <c r="M1118" s="165"/>
      <c r="N1118" s="2"/>
    </row>
    <row r="1119" spans="1:14" ht="12.75" customHeight="1" x14ac:dyDescent="0.2">
      <c r="A1119" s="166" t="s">
        <v>4113</v>
      </c>
      <c r="B1119" s="166" t="s">
        <v>2983</v>
      </c>
      <c r="C1119" s="166" t="s">
        <v>34</v>
      </c>
      <c r="D1119" s="166" t="s">
        <v>368</v>
      </c>
      <c r="E1119" s="154"/>
      <c r="F1119" s="195" t="s">
        <v>3387</v>
      </c>
      <c r="G1119" s="196"/>
      <c r="H1119" s="166" t="s">
        <v>276</v>
      </c>
      <c r="I1119" s="167">
        <v>2010</v>
      </c>
      <c r="J1119" s="169">
        <v>1216886</v>
      </c>
      <c r="K1119" s="165"/>
      <c r="L1119" s="165"/>
      <c r="M1119" s="165"/>
      <c r="N1119" s="2"/>
    </row>
    <row r="1120" spans="1:14" ht="12.75" customHeight="1" x14ac:dyDescent="0.2">
      <c r="A1120" s="166" t="s">
        <v>4114</v>
      </c>
      <c r="B1120" s="166" t="s">
        <v>3171</v>
      </c>
      <c r="C1120" s="166" t="s">
        <v>34</v>
      </c>
      <c r="D1120" s="166" t="s">
        <v>368</v>
      </c>
      <c r="E1120" s="154" t="s">
        <v>35</v>
      </c>
      <c r="F1120" s="195" t="s">
        <v>3926</v>
      </c>
      <c r="G1120" s="196"/>
      <c r="H1120" s="166" t="s">
        <v>276</v>
      </c>
      <c r="I1120" s="167">
        <v>2010</v>
      </c>
      <c r="J1120" s="168">
        <v>500000</v>
      </c>
      <c r="K1120" s="165"/>
      <c r="L1120" s="165"/>
      <c r="M1120" s="165"/>
      <c r="N1120" s="2"/>
    </row>
    <row r="1121" spans="1:14" ht="12.75" customHeight="1" x14ac:dyDescent="0.2">
      <c r="A1121" s="166" t="s">
        <v>4115</v>
      </c>
      <c r="B1121" s="166" t="s">
        <v>4116</v>
      </c>
      <c r="C1121" s="166" t="s">
        <v>34</v>
      </c>
      <c r="D1121" s="166" t="s">
        <v>368</v>
      </c>
      <c r="E1121" s="154" t="s">
        <v>2537</v>
      </c>
      <c r="F1121" s="195" t="s">
        <v>3630</v>
      </c>
      <c r="G1121" s="196"/>
      <c r="H1121" s="166" t="s">
        <v>37</v>
      </c>
      <c r="I1121" s="167">
        <v>2010</v>
      </c>
      <c r="J1121" s="168">
        <v>179952</v>
      </c>
      <c r="K1121" s="165"/>
      <c r="L1121" s="165"/>
      <c r="M1121" s="165"/>
      <c r="N1121" s="2"/>
    </row>
    <row r="1122" spans="1:14" ht="12.75" customHeight="1" x14ac:dyDescent="0.2">
      <c r="A1122" s="166" t="s">
        <v>4117</v>
      </c>
      <c r="B1122" s="166" t="s">
        <v>2778</v>
      </c>
      <c r="C1122" s="166" t="s">
        <v>34</v>
      </c>
      <c r="D1122" s="166" t="s">
        <v>368</v>
      </c>
      <c r="E1122" s="154"/>
      <c r="F1122" s="195" t="s">
        <v>3076</v>
      </c>
      <c r="G1122" s="196"/>
      <c r="H1122" s="166" t="s">
        <v>37</v>
      </c>
      <c r="I1122" s="167">
        <v>2010</v>
      </c>
      <c r="J1122" s="168">
        <v>200000</v>
      </c>
      <c r="K1122" s="165"/>
      <c r="L1122" s="165"/>
      <c r="M1122" s="165"/>
      <c r="N1122" s="2"/>
    </row>
    <row r="1123" spans="1:14" ht="12.75" customHeight="1" x14ac:dyDescent="0.2">
      <c r="A1123" s="166" t="s">
        <v>4118</v>
      </c>
      <c r="B1123" s="166" t="s">
        <v>2778</v>
      </c>
      <c r="C1123" s="166" t="s">
        <v>34</v>
      </c>
      <c r="D1123" s="166" t="s">
        <v>368</v>
      </c>
      <c r="E1123" s="154" t="s">
        <v>2537</v>
      </c>
      <c r="F1123" s="195" t="s">
        <v>3630</v>
      </c>
      <c r="G1123" s="196"/>
      <c r="H1123" s="166" t="s">
        <v>37</v>
      </c>
      <c r="I1123" s="167">
        <v>2010</v>
      </c>
      <c r="J1123" s="168">
        <v>150000</v>
      </c>
      <c r="K1123" s="165"/>
      <c r="L1123" s="165"/>
      <c r="M1123" s="165"/>
      <c r="N1123" s="2"/>
    </row>
    <row r="1124" spans="1:14" ht="12.75" customHeight="1" x14ac:dyDescent="0.2">
      <c r="A1124" s="166" t="s">
        <v>4119</v>
      </c>
      <c r="B1124" s="166" t="s">
        <v>2791</v>
      </c>
      <c r="C1124" s="166" t="s">
        <v>34</v>
      </c>
      <c r="D1124" s="166" t="s">
        <v>368</v>
      </c>
      <c r="E1124" s="154" t="s">
        <v>2537</v>
      </c>
      <c r="F1124" s="195" t="s">
        <v>3630</v>
      </c>
      <c r="G1124" s="196"/>
      <c r="H1124" s="166" t="s">
        <v>37</v>
      </c>
      <c r="I1124" s="167">
        <v>2010</v>
      </c>
      <c r="J1124" s="168">
        <v>300000</v>
      </c>
      <c r="K1124" s="165"/>
      <c r="L1124" s="165"/>
      <c r="M1124" s="165"/>
      <c r="N1124" s="2"/>
    </row>
    <row r="1125" spans="1:14" ht="12.75" customHeight="1" x14ac:dyDescent="0.2">
      <c r="A1125" s="166" t="s">
        <v>4120</v>
      </c>
      <c r="B1125" s="166" t="s">
        <v>3761</v>
      </c>
      <c r="C1125" s="166" t="s">
        <v>34</v>
      </c>
      <c r="D1125" s="166" t="s">
        <v>368</v>
      </c>
      <c r="E1125" s="154"/>
      <c r="F1125" s="195" t="s">
        <v>2889</v>
      </c>
      <c r="G1125" s="196"/>
      <c r="H1125" s="166" t="s">
        <v>78</v>
      </c>
      <c r="I1125" s="167">
        <v>2010</v>
      </c>
      <c r="J1125" s="168">
        <v>100000</v>
      </c>
      <c r="K1125" s="165"/>
      <c r="L1125" s="165"/>
      <c r="M1125" s="165"/>
      <c r="N1125" s="2"/>
    </row>
    <row r="1126" spans="1:14" ht="12.75" customHeight="1" x14ac:dyDescent="0.2">
      <c r="A1126" s="166" t="s">
        <v>4121</v>
      </c>
      <c r="B1126" s="166" t="s">
        <v>2791</v>
      </c>
      <c r="C1126" s="166" t="s">
        <v>34</v>
      </c>
      <c r="D1126" s="166" t="s">
        <v>368</v>
      </c>
      <c r="E1126" s="154"/>
      <c r="F1126" s="195" t="s">
        <v>2889</v>
      </c>
      <c r="G1126" s="196"/>
      <c r="H1126" s="166" t="s">
        <v>78</v>
      </c>
      <c r="I1126" s="167">
        <v>2010</v>
      </c>
      <c r="J1126" s="168">
        <v>100000</v>
      </c>
      <c r="K1126" s="165"/>
      <c r="L1126" s="165"/>
      <c r="M1126" s="165"/>
      <c r="N1126" s="2"/>
    </row>
    <row r="1127" spans="1:14" ht="12.75" customHeight="1" x14ac:dyDescent="0.2">
      <c r="A1127" s="166" t="s">
        <v>4122</v>
      </c>
      <c r="B1127" s="166" t="s">
        <v>2939</v>
      </c>
      <c r="C1127" s="166" t="s">
        <v>34</v>
      </c>
      <c r="D1127" s="166" t="s">
        <v>368</v>
      </c>
      <c r="E1127" s="154"/>
      <c r="F1127" s="195" t="s">
        <v>2889</v>
      </c>
      <c r="G1127" s="196"/>
      <c r="H1127" s="166" t="s">
        <v>78</v>
      </c>
      <c r="I1127" s="167">
        <v>2010</v>
      </c>
      <c r="J1127" s="168">
        <v>100000</v>
      </c>
      <c r="K1127" s="165"/>
      <c r="L1127" s="165"/>
      <c r="M1127" s="165"/>
      <c r="N1127" s="2"/>
    </row>
    <row r="1128" spans="1:14" ht="12.75" customHeight="1" x14ac:dyDescent="0.2">
      <c r="A1128" s="166" t="s">
        <v>4123</v>
      </c>
      <c r="B1128" s="166" t="s">
        <v>4124</v>
      </c>
      <c r="C1128" s="166"/>
      <c r="D1128" s="166" t="s">
        <v>368</v>
      </c>
      <c r="E1128" s="154"/>
      <c r="F1128" s="195" t="s">
        <v>2847</v>
      </c>
      <c r="G1128" s="196"/>
      <c r="H1128" s="166" t="s">
        <v>16</v>
      </c>
      <c r="I1128" s="167">
        <v>2010</v>
      </c>
      <c r="J1128" s="168">
        <v>28358</v>
      </c>
      <c r="K1128" s="165"/>
      <c r="L1128" s="165"/>
      <c r="M1128" s="165"/>
      <c r="N1128" s="2"/>
    </row>
    <row r="1129" spans="1:14" ht="12.75" customHeight="1" x14ac:dyDescent="0.2">
      <c r="A1129" s="166" t="s">
        <v>4125</v>
      </c>
      <c r="B1129" s="166" t="s">
        <v>2544</v>
      </c>
      <c r="C1129" s="166" t="s">
        <v>2545</v>
      </c>
      <c r="D1129" s="166" t="s">
        <v>368</v>
      </c>
      <c r="E1129" s="154"/>
      <c r="F1129" s="195" t="s">
        <v>2925</v>
      </c>
      <c r="G1129" s="196"/>
      <c r="H1129" s="166" t="s">
        <v>16</v>
      </c>
      <c r="I1129" s="167">
        <v>2010</v>
      </c>
      <c r="J1129" s="169">
        <v>4095828</v>
      </c>
      <c r="K1129" s="165"/>
      <c r="L1129" s="165"/>
      <c r="M1129" s="165"/>
      <c r="N1129" s="2"/>
    </row>
    <row r="1130" spans="1:14" ht="12.75" customHeight="1" x14ac:dyDescent="0.2">
      <c r="A1130" s="166" t="s">
        <v>4126</v>
      </c>
      <c r="B1130" s="166" t="s">
        <v>2702</v>
      </c>
      <c r="C1130" s="166" t="s">
        <v>2545</v>
      </c>
      <c r="D1130" s="166" t="s">
        <v>368</v>
      </c>
      <c r="E1130" s="154"/>
      <c r="F1130" s="195" t="s">
        <v>2925</v>
      </c>
      <c r="G1130" s="196"/>
      <c r="H1130" s="166" t="s">
        <v>16</v>
      </c>
      <c r="I1130" s="167">
        <v>2010</v>
      </c>
      <c r="J1130" s="169">
        <v>3645962</v>
      </c>
      <c r="K1130" s="165"/>
      <c r="L1130" s="165"/>
      <c r="M1130" s="165"/>
      <c r="N1130" s="2"/>
    </row>
    <row r="1131" spans="1:14" ht="12.75" customHeight="1" x14ac:dyDescent="0.2">
      <c r="A1131" s="166" t="s">
        <v>4127</v>
      </c>
      <c r="B1131" s="166" t="s">
        <v>3109</v>
      </c>
      <c r="C1131" s="166" t="s">
        <v>172</v>
      </c>
      <c r="D1131" s="166" t="s">
        <v>368</v>
      </c>
      <c r="E1131" s="154"/>
      <c r="F1131" s="195" t="s">
        <v>4128</v>
      </c>
      <c r="G1131" s="196"/>
      <c r="H1131" s="166" t="s">
        <v>276</v>
      </c>
      <c r="I1131" s="167">
        <v>2010</v>
      </c>
      <c r="J1131" s="169">
        <v>2600337</v>
      </c>
      <c r="K1131" s="165"/>
      <c r="L1131" s="165"/>
      <c r="M1131" s="165"/>
      <c r="N1131" s="2"/>
    </row>
    <row r="1132" spans="1:14" ht="12.75" customHeight="1" x14ac:dyDescent="0.2">
      <c r="A1132" s="166" t="s">
        <v>4129</v>
      </c>
      <c r="B1132" s="166" t="s">
        <v>2794</v>
      </c>
      <c r="C1132" s="166" t="s">
        <v>34</v>
      </c>
      <c r="D1132" s="166" t="s">
        <v>368</v>
      </c>
      <c r="E1132" s="154"/>
      <c r="F1132" s="195" t="s">
        <v>4128</v>
      </c>
      <c r="G1132" s="196"/>
      <c r="H1132" s="166" t="s">
        <v>276</v>
      </c>
      <c r="I1132" s="167">
        <v>2010</v>
      </c>
      <c r="J1132" s="169">
        <v>1881600</v>
      </c>
      <c r="K1132" s="165"/>
      <c r="L1132" s="165"/>
      <c r="M1132" s="165"/>
      <c r="N1132" s="2"/>
    </row>
    <row r="1133" spans="1:14" ht="12.75" customHeight="1" x14ac:dyDescent="0.2">
      <c r="A1133" s="166" t="s">
        <v>4130</v>
      </c>
      <c r="B1133" s="166" t="s">
        <v>2791</v>
      </c>
      <c r="C1133" s="166" t="s">
        <v>34</v>
      </c>
      <c r="D1133" s="166" t="s">
        <v>368</v>
      </c>
      <c r="E1133" s="154"/>
      <c r="F1133" s="195" t="s">
        <v>4128</v>
      </c>
      <c r="G1133" s="196"/>
      <c r="H1133" s="166" t="s">
        <v>276</v>
      </c>
      <c r="I1133" s="167">
        <v>2010</v>
      </c>
      <c r="J1133" s="169">
        <v>5436163</v>
      </c>
      <c r="K1133" s="165"/>
      <c r="L1133" s="165"/>
      <c r="M1133" s="165"/>
      <c r="N1133" s="2"/>
    </row>
    <row r="1134" spans="1:14" ht="16.5" customHeight="1" x14ac:dyDescent="0.2">
      <c r="A1134" s="166" t="s">
        <v>4131</v>
      </c>
      <c r="B1134" s="166" t="s">
        <v>4132</v>
      </c>
      <c r="C1134" s="166" t="s">
        <v>34</v>
      </c>
      <c r="D1134" s="166" t="s">
        <v>368</v>
      </c>
      <c r="E1134" s="154"/>
      <c r="F1134" s="195" t="s">
        <v>4133</v>
      </c>
      <c r="G1134" s="196"/>
      <c r="H1134" s="166" t="s">
        <v>276</v>
      </c>
      <c r="I1134" s="167">
        <v>2010</v>
      </c>
      <c r="J1134" s="169">
        <v>1171996</v>
      </c>
      <c r="K1134" s="165"/>
      <c r="L1134" s="165"/>
      <c r="M1134" s="165"/>
      <c r="N1134" s="2"/>
    </row>
    <row r="1135" spans="1:14" ht="12.75" customHeight="1" x14ac:dyDescent="0.2">
      <c r="A1135" s="166" t="s">
        <v>4134</v>
      </c>
      <c r="B1135" s="166" t="s">
        <v>2995</v>
      </c>
      <c r="C1135" s="166" t="s">
        <v>34</v>
      </c>
      <c r="D1135" s="166" t="s">
        <v>368</v>
      </c>
      <c r="E1135" s="154" t="s">
        <v>166</v>
      </c>
      <c r="F1135" s="195" t="s">
        <v>4015</v>
      </c>
      <c r="G1135" s="196"/>
      <c r="H1135" s="166" t="s">
        <v>276</v>
      </c>
      <c r="I1135" s="167">
        <v>2010</v>
      </c>
      <c r="J1135" s="168">
        <v>201566</v>
      </c>
      <c r="K1135" s="165"/>
      <c r="L1135" s="165"/>
      <c r="M1135" s="165"/>
      <c r="N1135" s="2"/>
    </row>
    <row r="1136" spans="1:14" ht="12.75" customHeight="1" x14ac:dyDescent="0.2">
      <c r="A1136" s="166" t="s">
        <v>4135</v>
      </c>
      <c r="B1136" s="166" t="s">
        <v>4061</v>
      </c>
      <c r="C1136" s="166" t="s">
        <v>34</v>
      </c>
      <c r="D1136" s="166" t="s">
        <v>368</v>
      </c>
      <c r="E1136" s="154" t="s">
        <v>166</v>
      </c>
      <c r="F1136" s="195" t="s">
        <v>4015</v>
      </c>
      <c r="G1136" s="196"/>
      <c r="H1136" s="166" t="s">
        <v>276</v>
      </c>
      <c r="I1136" s="167">
        <v>2010</v>
      </c>
      <c r="J1136" s="168">
        <v>155685</v>
      </c>
      <c r="K1136" s="165"/>
      <c r="L1136" s="165"/>
      <c r="M1136" s="165"/>
      <c r="N1136" s="2"/>
    </row>
    <row r="1137" spans="1:14" ht="12.75" customHeight="1" x14ac:dyDescent="0.2">
      <c r="A1137" s="166" t="s">
        <v>4136</v>
      </c>
      <c r="B1137" s="166" t="s">
        <v>4137</v>
      </c>
      <c r="C1137" s="166"/>
      <c r="D1137" s="166" t="s">
        <v>368</v>
      </c>
      <c r="E1137" s="154" t="s">
        <v>166</v>
      </c>
      <c r="F1137" s="195" t="s">
        <v>4015</v>
      </c>
      <c r="G1137" s="196"/>
      <c r="H1137" s="166" t="s">
        <v>276</v>
      </c>
      <c r="I1137" s="167">
        <v>2010</v>
      </c>
      <c r="J1137" s="168">
        <v>472385</v>
      </c>
      <c r="K1137" s="165"/>
      <c r="L1137" s="165"/>
      <c r="M1137" s="165"/>
      <c r="N1137" s="2"/>
    </row>
    <row r="1138" spans="1:14" ht="12.75" customHeight="1" x14ac:dyDescent="0.2">
      <c r="A1138" s="166" t="s">
        <v>4138</v>
      </c>
      <c r="B1138" s="166" t="s">
        <v>3171</v>
      </c>
      <c r="C1138" s="166" t="s">
        <v>34</v>
      </c>
      <c r="D1138" s="166" t="s">
        <v>368</v>
      </c>
      <c r="E1138" s="154" t="s">
        <v>166</v>
      </c>
      <c r="F1138" s="195" t="s">
        <v>4015</v>
      </c>
      <c r="G1138" s="196"/>
      <c r="H1138" s="166" t="s">
        <v>276</v>
      </c>
      <c r="I1138" s="167">
        <v>2010</v>
      </c>
      <c r="J1138" s="168">
        <v>306360</v>
      </c>
      <c r="K1138" s="165"/>
      <c r="L1138" s="165"/>
      <c r="M1138" s="165"/>
      <c r="N1138" s="2"/>
    </row>
    <row r="1139" spans="1:14" ht="16.5" customHeight="1" x14ac:dyDescent="0.2">
      <c r="A1139" s="166" t="s">
        <v>4139</v>
      </c>
      <c r="B1139" s="166" t="s">
        <v>4140</v>
      </c>
      <c r="C1139" s="166" t="s">
        <v>34</v>
      </c>
      <c r="D1139" s="166" t="s">
        <v>368</v>
      </c>
      <c r="E1139" s="154"/>
      <c r="F1139" s="195" t="s">
        <v>4133</v>
      </c>
      <c r="G1139" s="196"/>
      <c r="H1139" s="166" t="s">
        <v>276</v>
      </c>
      <c r="I1139" s="167">
        <v>2010</v>
      </c>
      <c r="J1139" s="169">
        <v>4129997</v>
      </c>
      <c r="K1139" s="165"/>
      <c r="L1139" s="165"/>
      <c r="M1139" s="165"/>
      <c r="N1139" s="2"/>
    </row>
    <row r="1140" spans="1:14" ht="16.5" customHeight="1" x14ac:dyDescent="0.2">
      <c r="A1140" s="166" t="s">
        <v>4141</v>
      </c>
      <c r="B1140" s="166" t="s">
        <v>3423</v>
      </c>
      <c r="C1140" s="166" t="s">
        <v>34</v>
      </c>
      <c r="D1140" s="166" t="s">
        <v>368</v>
      </c>
      <c r="E1140" s="154" t="s">
        <v>2537</v>
      </c>
      <c r="F1140" s="195" t="s">
        <v>3543</v>
      </c>
      <c r="G1140" s="196"/>
      <c r="H1140" s="166" t="s">
        <v>16</v>
      </c>
      <c r="I1140" s="167">
        <v>2010</v>
      </c>
      <c r="J1140" s="168">
        <v>242296</v>
      </c>
      <c r="K1140" s="165"/>
      <c r="L1140" s="165"/>
      <c r="M1140" s="165"/>
      <c r="N1140" s="2"/>
    </row>
    <row r="1141" spans="1:14" ht="12.75" customHeight="1" x14ac:dyDescent="0.2">
      <c r="A1141" s="166" t="s">
        <v>4142</v>
      </c>
      <c r="B1141" s="166" t="s">
        <v>4143</v>
      </c>
      <c r="C1141" s="166"/>
      <c r="D1141" s="166" t="s">
        <v>368</v>
      </c>
      <c r="E1141" s="154"/>
      <c r="F1141" s="195" t="s">
        <v>3945</v>
      </c>
      <c r="G1141" s="196"/>
      <c r="H1141" s="166" t="s">
        <v>37</v>
      </c>
      <c r="I1141" s="167">
        <v>2010</v>
      </c>
      <c r="J1141" s="169">
        <v>1200000</v>
      </c>
      <c r="K1141" s="165"/>
      <c r="L1141" s="165"/>
      <c r="M1141" s="165"/>
      <c r="N1141" s="2"/>
    </row>
    <row r="1142" spans="1:14" ht="12.75" customHeight="1" x14ac:dyDescent="0.2">
      <c r="A1142" s="166" t="s">
        <v>4144</v>
      </c>
      <c r="B1142" s="166" t="s">
        <v>4145</v>
      </c>
      <c r="C1142" s="166"/>
      <c r="D1142" s="166" t="s">
        <v>368</v>
      </c>
      <c r="E1142" s="154"/>
      <c r="F1142" s="195" t="s">
        <v>2600</v>
      </c>
      <c r="G1142" s="196"/>
      <c r="H1142" s="166" t="s">
        <v>16</v>
      </c>
      <c r="I1142" s="167">
        <v>2010</v>
      </c>
      <c r="J1142" s="169">
        <v>1707548</v>
      </c>
      <c r="K1142" s="165"/>
      <c r="L1142" s="165"/>
      <c r="M1142" s="165"/>
      <c r="N1142" s="2"/>
    </row>
    <row r="1143" spans="1:14" ht="16.5" customHeight="1" x14ac:dyDescent="0.2">
      <c r="A1143" s="166" t="s">
        <v>4146</v>
      </c>
      <c r="B1143" s="166" t="s">
        <v>3167</v>
      </c>
      <c r="C1143" s="166" t="s">
        <v>34</v>
      </c>
      <c r="D1143" s="166" t="s">
        <v>368</v>
      </c>
      <c r="E1143" s="154"/>
      <c r="F1143" s="195" t="s">
        <v>2600</v>
      </c>
      <c r="G1143" s="196"/>
      <c r="H1143" s="166" t="s">
        <v>16</v>
      </c>
      <c r="I1143" s="167">
        <v>2010</v>
      </c>
      <c r="J1143" s="168">
        <v>791279</v>
      </c>
      <c r="K1143" s="165"/>
      <c r="L1143" s="165"/>
      <c r="M1143" s="165"/>
      <c r="N1143" s="2"/>
    </row>
    <row r="1144" spans="1:14" ht="12.75" customHeight="1" x14ac:dyDescent="0.2">
      <c r="A1144" s="166" t="s">
        <v>4147</v>
      </c>
      <c r="B1144" s="166" t="s">
        <v>3542</v>
      </c>
      <c r="C1144" s="166"/>
      <c r="D1144" s="166" t="s">
        <v>368</v>
      </c>
      <c r="E1144" s="154"/>
      <c r="F1144" s="195" t="s">
        <v>2600</v>
      </c>
      <c r="G1144" s="196"/>
      <c r="H1144" s="166" t="s">
        <v>16</v>
      </c>
      <c r="I1144" s="167">
        <v>2010</v>
      </c>
      <c r="J1144" s="169">
        <v>1167469</v>
      </c>
      <c r="K1144" s="165"/>
      <c r="L1144" s="165"/>
      <c r="M1144" s="165"/>
      <c r="N1144" s="2"/>
    </row>
    <row r="1145" spans="1:14" ht="12.75" customHeight="1" x14ac:dyDescent="0.2">
      <c r="A1145" s="166" t="s">
        <v>4148</v>
      </c>
      <c r="B1145" s="166" t="s">
        <v>4149</v>
      </c>
      <c r="C1145" s="166"/>
      <c r="D1145" s="166" t="s">
        <v>368</v>
      </c>
      <c r="E1145" s="154"/>
      <c r="F1145" s="195" t="s">
        <v>3945</v>
      </c>
      <c r="G1145" s="196"/>
      <c r="H1145" s="166" t="s">
        <v>37</v>
      </c>
      <c r="I1145" s="167">
        <v>2010</v>
      </c>
      <c r="J1145" s="169">
        <v>1150000</v>
      </c>
      <c r="K1145" s="165"/>
      <c r="L1145" s="165"/>
      <c r="M1145" s="165"/>
      <c r="N1145" s="2"/>
    </row>
    <row r="1146" spans="1:14" ht="12.75" customHeight="1" x14ac:dyDescent="0.2">
      <c r="A1146" s="166" t="s">
        <v>4150</v>
      </c>
      <c r="B1146" s="166" t="s">
        <v>2983</v>
      </c>
      <c r="C1146" s="166" t="s">
        <v>34</v>
      </c>
      <c r="D1146" s="166" t="s">
        <v>368</v>
      </c>
      <c r="E1146" s="154" t="s">
        <v>2537</v>
      </c>
      <c r="F1146" s="195" t="s">
        <v>3000</v>
      </c>
      <c r="G1146" s="196"/>
      <c r="H1146" s="166" t="s">
        <v>276</v>
      </c>
      <c r="I1146" s="167">
        <v>2010</v>
      </c>
      <c r="J1146" s="168">
        <v>321801</v>
      </c>
      <c r="K1146" s="165"/>
      <c r="L1146" s="165"/>
      <c r="M1146" s="165"/>
      <c r="N1146" s="2"/>
    </row>
    <row r="1147" spans="1:14" ht="12.75" customHeight="1" x14ac:dyDescent="0.2">
      <c r="A1147" s="166" t="s">
        <v>4151</v>
      </c>
      <c r="B1147" s="166" t="s">
        <v>4152</v>
      </c>
      <c r="C1147" s="166"/>
      <c r="D1147" s="166" t="s">
        <v>368</v>
      </c>
      <c r="E1147" s="154"/>
      <c r="F1147" s="195" t="s">
        <v>3945</v>
      </c>
      <c r="G1147" s="196"/>
      <c r="H1147" s="166" t="s">
        <v>37</v>
      </c>
      <c r="I1147" s="167">
        <v>2010</v>
      </c>
      <c r="J1147" s="168">
        <v>499992</v>
      </c>
      <c r="K1147" s="165"/>
      <c r="L1147" s="165"/>
      <c r="M1147" s="165"/>
      <c r="N1147" s="2"/>
    </row>
    <row r="1148" spans="1:14" ht="12.75" customHeight="1" x14ac:dyDescent="0.2">
      <c r="A1148" s="166" t="s">
        <v>4153</v>
      </c>
      <c r="B1148" s="166" t="s">
        <v>2539</v>
      </c>
      <c r="C1148" s="166" t="s">
        <v>70</v>
      </c>
      <c r="D1148" s="166" t="s">
        <v>368</v>
      </c>
      <c r="E1148" s="154" t="s">
        <v>2537</v>
      </c>
      <c r="F1148" s="195" t="s">
        <v>3000</v>
      </c>
      <c r="G1148" s="196"/>
      <c r="H1148" s="166" t="s">
        <v>276</v>
      </c>
      <c r="I1148" s="167">
        <v>2010</v>
      </c>
      <c r="J1148" s="168">
        <v>405781</v>
      </c>
      <c r="K1148" s="165" t="s">
        <v>72</v>
      </c>
      <c r="L1148" s="165"/>
      <c r="M1148" s="165"/>
      <c r="N1148" s="2"/>
    </row>
    <row r="1149" spans="1:14" ht="12.75" customHeight="1" x14ac:dyDescent="0.2">
      <c r="A1149" s="166" t="s">
        <v>535</v>
      </c>
      <c r="B1149" s="166" t="s">
        <v>3166</v>
      </c>
      <c r="C1149" s="166" t="s">
        <v>34</v>
      </c>
      <c r="D1149" s="166" t="s">
        <v>368</v>
      </c>
      <c r="E1149" s="154" t="s">
        <v>35</v>
      </c>
      <c r="F1149" s="195" t="s">
        <v>3926</v>
      </c>
      <c r="G1149" s="196"/>
      <c r="H1149" s="166" t="s">
        <v>276</v>
      </c>
      <c r="I1149" s="167">
        <v>2010</v>
      </c>
      <c r="J1149" s="169">
        <v>12336026</v>
      </c>
      <c r="K1149" s="165"/>
      <c r="L1149" s="165"/>
      <c r="M1149" s="165"/>
      <c r="N1149" s="2"/>
    </row>
    <row r="1150" spans="1:14" ht="16.5" customHeight="1" x14ac:dyDescent="0.2">
      <c r="A1150" s="166" t="s">
        <v>4154</v>
      </c>
      <c r="B1150" s="166" t="s">
        <v>2671</v>
      </c>
      <c r="C1150" s="166" t="s">
        <v>2545</v>
      </c>
      <c r="D1150" s="166" t="s">
        <v>368</v>
      </c>
      <c r="E1150" s="154"/>
      <c r="F1150" s="195" t="s">
        <v>2817</v>
      </c>
      <c r="G1150" s="196"/>
      <c r="H1150" s="166" t="s">
        <v>37</v>
      </c>
      <c r="I1150" s="167">
        <v>2010</v>
      </c>
      <c r="J1150" s="168">
        <v>297407</v>
      </c>
      <c r="K1150" s="165"/>
      <c r="L1150" s="165"/>
      <c r="M1150" s="165"/>
      <c r="N1150" s="2"/>
    </row>
    <row r="1151" spans="1:14" ht="12.75" customHeight="1" x14ac:dyDescent="0.2">
      <c r="A1151" s="166" t="s">
        <v>4155</v>
      </c>
      <c r="B1151" s="166" t="s">
        <v>4156</v>
      </c>
      <c r="C1151" s="166"/>
      <c r="D1151" s="166" t="s">
        <v>368</v>
      </c>
      <c r="E1151" s="154"/>
      <c r="F1151" s="195" t="s">
        <v>2841</v>
      </c>
      <c r="G1151" s="196"/>
      <c r="H1151" s="166" t="s">
        <v>37</v>
      </c>
      <c r="I1151" s="167">
        <v>2010</v>
      </c>
      <c r="J1151" s="168">
        <v>698667</v>
      </c>
      <c r="K1151" s="165"/>
      <c r="L1151" s="165"/>
      <c r="M1151" s="165"/>
      <c r="N1151" s="2"/>
    </row>
    <row r="1152" spans="1:14" ht="12.75" customHeight="1" x14ac:dyDescent="0.2">
      <c r="A1152" s="166" t="s">
        <v>4157</v>
      </c>
      <c r="B1152" s="166" t="s">
        <v>4158</v>
      </c>
      <c r="C1152" s="166"/>
      <c r="D1152" s="166" t="s">
        <v>368</v>
      </c>
      <c r="E1152" s="154"/>
      <c r="F1152" s="195" t="s">
        <v>3224</v>
      </c>
      <c r="G1152" s="196"/>
      <c r="H1152" s="166" t="s">
        <v>37</v>
      </c>
      <c r="I1152" s="167">
        <v>2010</v>
      </c>
      <c r="J1152" s="168">
        <v>183716</v>
      </c>
      <c r="K1152" s="165"/>
      <c r="L1152" s="165"/>
      <c r="M1152" s="165"/>
      <c r="N1152" s="2"/>
    </row>
    <row r="1153" spans="1:14" ht="12.75" customHeight="1" x14ac:dyDescent="0.2">
      <c r="A1153" s="166" t="s">
        <v>4159</v>
      </c>
      <c r="B1153" s="166" t="s">
        <v>2848</v>
      </c>
      <c r="C1153" s="166" t="s">
        <v>70</v>
      </c>
      <c r="D1153" s="166" t="s">
        <v>368</v>
      </c>
      <c r="E1153" s="154" t="s">
        <v>2537</v>
      </c>
      <c r="F1153" s="195" t="s">
        <v>3695</v>
      </c>
      <c r="G1153" s="196"/>
      <c r="H1153" s="166" t="s">
        <v>16</v>
      </c>
      <c r="I1153" s="167">
        <v>2010</v>
      </c>
      <c r="J1153" s="168">
        <v>143867</v>
      </c>
      <c r="K1153" s="165" t="s">
        <v>72</v>
      </c>
      <c r="L1153" s="165"/>
      <c r="M1153" s="165"/>
      <c r="N1153" s="2"/>
    </row>
    <row r="1154" spans="1:14" ht="12.75" customHeight="1" x14ac:dyDescent="0.2">
      <c r="A1154" s="166" t="s">
        <v>4160</v>
      </c>
      <c r="B1154" s="166" t="s">
        <v>3268</v>
      </c>
      <c r="C1154" s="166" t="s">
        <v>34</v>
      </c>
      <c r="D1154" s="166" t="s">
        <v>368</v>
      </c>
      <c r="E1154" s="154"/>
      <c r="F1154" s="195" t="s">
        <v>4161</v>
      </c>
      <c r="G1154" s="196"/>
      <c r="H1154" s="166" t="s">
        <v>37</v>
      </c>
      <c r="I1154" s="167">
        <v>2010</v>
      </c>
      <c r="J1154" s="168">
        <v>322389</v>
      </c>
      <c r="K1154" s="165"/>
      <c r="L1154" s="165"/>
      <c r="M1154" s="165"/>
      <c r="N1154" s="2"/>
    </row>
    <row r="1155" spans="1:14" ht="12.75" customHeight="1" x14ac:dyDescent="0.2">
      <c r="A1155" s="166" t="s">
        <v>4162</v>
      </c>
      <c r="B1155" s="166" t="s">
        <v>4163</v>
      </c>
      <c r="C1155" s="166" t="s">
        <v>172</v>
      </c>
      <c r="D1155" s="166" t="s">
        <v>368</v>
      </c>
      <c r="E1155" s="154"/>
      <c r="F1155" s="195" t="s">
        <v>4161</v>
      </c>
      <c r="G1155" s="196"/>
      <c r="H1155" s="166" t="s">
        <v>37</v>
      </c>
      <c r="I1155" s="167">
        <v>2010</v>
      </c>
      <c r="J1155" s="168">
        <v>389418</v>
      </c>
      <c r="K1155" s="165"/>
      <c r="L1155" s="165"/>
      <c r="M1155" s="165"/>
      <c r="N1155" s="2"/>
    </row>
    <row r="1156" spans="1:14" ht="12.75" customHeight="1" x14ac:dyDescent="0.2">
      <c r="A1156" s="166" t="s">
        <v>4164</v>
      </c>
      <c r="B1156" s="166" t="s">
        <v>2806</v>
      </c>
      <c r="C1156" s="166" t="s">
        <v>34</v>
      </c>
      <c r="D1156" s="166" t="s">
        <v>368</v>
      </c>
      <c r="E1156" s="154"/>
      <c r="F1156" s="195" t="s">
        <v>4161</v>
      </c>
      <c r="G1156" s="196"/>
      <c r="H1156" s="166" t="s">
        <v>37</v>
      </c>
      <c r="I1156" s="167">
        <v>2010</v>
      </c>
      <c r="J1156" s="168">
        <v>206421</v>
      </c>
      <c r="K1156" s="165"/>
      <c r="L1156" s="165"/>
      <c r="M1156" s="165"/>
      <c r="N1156" s="2"/>
    </row>
    <row r="1157" spans="1:14" ht="16.5" customHeight="1" x14ac:dyDescent="0.2">
      <c r="A1157" s="166" t="s">
        <v>4165</v>
      </c>
      <c r="B1157" s="166" t="s">
        <v>3423</v>
      </c>
      <c r="C1157" s="166" t="s">
        <v>34</v>
      </c>
      <c r="D1157" s="166" t="s">
        <v>368</v>
      </c>
      <c r="E1157" s="154"/>
      <c r="F1157" s="195" t="s">
        <v>4161</v>
      </c>
      <c r="G1157" s="196"/>
      <c r="H1157" s="166" t="s">
        <v>37</v>
      </c>
      <c r="I1157" s="167">
        <v>2010</v>
      </c>
      <c r="J1157" s="168">
        <v>716915</v>
      </c>
      <c r="K1157" s="165"/>
      <c r="L1157" s="165"/>
      <c r="M1157" s="165"/>
      <c r="N1157" s="2"/>
    </row>
    <row r="1158" spans="1:14" ht="12.75" customHeight="1" x14ac:dyDescent="0.2">
      <c r="A1158" s="166" t="s">
        <v>4166</v>
      </c>
      <c r="B1158" s="166" t="s">
        <v>2804</v>
      </c>
      <c r="C1158" s="166" t="s">
        <v>34</v>
      </c>
      <c r="D1158" s="166" t="s">
        <v>368</v>
      </c>
      <c r="E1158" s="154"/>
      <c r="F1158" s="195" t="s">
        <v>4161</v>
      </c>
      <c r="G1158" s="196"/>
      <c r="H1158" s="166" t="s">
        <v>37</v>
      </c>
      <c r="I1158" s="167">
        <v>2010</v>
      </c>
      <c r="J1158" s="168">
        <v>245834</v>
      </c>
      <c r="K1158" s="165"/>
      <c r="L1158" s="165"/>
      <c r="M1158" s="165"/>
      <c r="N1158" s="2"/>
    </row>
    <row r="1159" spans="1:14" ht="12.75" customHeight="1" x14ac:dyDescent="0.2">
      <c r="A1159" s="166" t="s">
        <v>4167</v>
      </c>
      <c r="B1159" s="166" t="s">
        <v>2870</v>
      </c>
      <c r="C1159" s="166" t="s">
        <v>34</v>
      </c>
      <c r="D1159" s="166" t="s">
        <v>368</v>
      </c>
      <c r="E1159" s="154"/>
      <c r="F1159" s="195" t="s">
        <v>4161</v>
      </c>
      <c r="G1159" s="196"/>
      <c r="H1159" s="166" t="s">
        <v>37</v>
      </c>
      <c r="I1159" s="167">
        <v>2010</v>
      </c>
      <c r="J1159" s="168">
        <v>480685</v>
      </c>
      <c r="K1159" s="165"/>
      <c r="L1159" s="165"/>
      <c r="M1159" s="165"/>
      <c r="N1159" s="2"/>
    </row>
    <row r="1160" spans="1:14" ht="12.75" customHeight="1" x14ac:dyDescent="0.2">
      <c r="A1160" s="166" t="s">
        <v>4168</v>
      </c>
      <c r="B1160" s="166" t="s">
        <v>2979</v>
      </c>
      <c r="C1160" s="166" t="s">
        <v>34</v>
      </c>
      <c r="D1160" s="166" t="s">
        <v>368</v>
      </c>
      <c r="E1160" s="154" t="s">
        <v>2537</v>
      </c>
      <c r="F1160" s="195" t="s">
        <v>3630</v>
      </c>
      <c r="G1160" s="196"/>
      <c r="H1160" s="166" t="s">
        <v>37</v>
      </c>
      <c r="I1160" s="167">
        <v>2010</v>
      </c>
      <c r="J1160" s="168">
        <v>514844</v>
      </c>
      <c r="K1160" s="165"/>
      <c r="L1160" s="165"/>
      <c r="M1160" s="165"/>
      <c r="N1160" s="2"/>
    </row>
    <row r="1161" spans="1:14" ht="16.5" customHeight="1" x14ac:dyDescent="0.2">
      <c r="A1161" s="166" t="s">
        <v>4169</v>
      </c>
      <c r="B1161" s="166" t="s">
        <v>2768</v>
      </c>
      <c r="C1161" s="166" t="s">
        <v>2545</v>
      </c>
      <c r="D1161" s="166" t="s">
        <v>368</v>
      </c>
      <c r="E1161" s="154"/>
      <c r="F1161" s="195" t="s">
        <v>3727</v>
      </c>
      <c r="G1161" s="196"/>
      <c r="H1161" s="166" t="s">
        <v>78</v>
      </c>
      <c r="I1161" s="167">
        <v>2010</v>
      </c>
      <c r="J1161" s="168">
        <v>220000</v>
      </c>
      <c r="K1161" s="165"/>
      <c r="L1161" s="165"/>
      <c r="M1161" s="165"/>
      <c r="N1161" s="2"/>
    </row>
    <row r="1162" spans="1:14" ht="12.75" customHeight="1" x14ac:dyDescent="0.2">
      <c r="A1162" s="166" t="s">
        <v>4170</v>
      </c>
      <c r="B1162" s="166" t="s">
        <v>2544</v>
      </c>
      <c r="C1162" s="166" t="s">
        <v>2545</v>
      </c>
      <c r="D1162" s="166" t="s">
        <v>368</v>
      </c>
      <c r="E1162" s="154"/>
      <c r="F1162" s="195" t="s">
        <v>3727</v>
      </c>
      <c r="G1162" s="196"/>
      <c r="H1162" s="166" t="s">
        <v>78</v>
      </c>
      <c r="I1162" s="167">
        <v>2010</v>
      </c>
      <c r="J1162" s="168">
        <v>980857</v>
      </c>
      <c r="K1162" s="165"/>
      <c r="L1162" s="165"/>
      <c r="M1162" s="165"/>
      <c r="N1162" s="2"/>
    </row>
    <row r="1163" spans="1:14" ht="12.75" customHeight="1" x14ac:dyDescent="0.2">
      <c r="A1163" s="166" t="s">
        <v>4171</v>
      </c>
      <c r="B1163" s="166" t="s">
        <v>2547</v>
      </c>
      <c r="C1163" s="166" t="s">
        <v>34</v>
      </c>
      <c r="D1163" s="166" t="s">
        <v>368</v>
      </c>
      <c r="E1163" s="154"/>
      <c r="F1163" s="195" t="s">
        <v>3727</v>
      </c>
      <c r="G1163" s="196"/>
      <c r="H1163" s="166" t="s">
        <v>78</v>
      </c>
      <c r="I1163" s="167">
        <v>2010</v>
      </c>
      <c r="J1163" s="168">
        <v>509775</v>
      </c>
      <c r="K1163" s="165"/>
      <c r="L1163" s="165"/>
      <c r="M1163" s="165"/>
      <c r="N1163" s="2"/>
    </row>
    <row r="1164" spans="1:14" ht="16.5" customHeight="1" x14ac:dyDescent="0.2">
      <c r="A1164" s="166" t="s">
        <v>4172</v>
      </c>
      <c r="B1164" s="166" t="s">
        <v>2714</v>
      </c>
      <c r="C1164" s="166" t="s">
        <v>34</v>
      </c>
      <c r="D1164" s="166" t="s">
        <v>368</v>
      </c>
      <c r="E1164" s="154"/>
      <c r="F1164" s="195" t="s">
        <v>3727</v>
      </c>
      <c r="G1164" s="196"/>
      <c r="H1164" s="166" t="s">
        <v>78</v>
      </c>
      <c r="I1164" s="167">
        <v>2010</v>
      </c>
      <c r="J1164" s="168">
        <v>220000</v>
      </c>
      <c r="K1164" s="165"/>
      <c r="L1164" s="165"/>
      <c r="M1164" s="165"/>
      <c r="N1164" s="2"/>
    </row>
    <row r="1165" spans="1:14" ht="12.75" customHeight="1" x14ac:dyDescent="0.2">
      <c r="A1165" s="166" t="s">
        <v>4173</v>
      </c>
      <c r="B1165" s="166" t="s">
        <v>2539</v>
      </c>
      <c r="C1165" s="166"/>
      <c r="D1165" s="166" t="s">
        <v>368</v>
      </c>
      <c r="E1165" s="154"/>
      <c r="F1165" s="195" t="s">
        <v>3727</v>
      </c>
      <c r="G1165" s="196"/>
      <c r="H1165" s="166" t="s">
        <v>78</v>
      </c>
      <c r="I1165" s="167">
        <v>2010</v>
      </c>
      <c r="J1165" s="168">
        <v>937405</v>
      </c>
      <c r="K1165" s="165"/>
      <c r="L1165" s="165"/>
      <c r="M1165" s="165"/>
      <c r="N1165" s="2"/>
    </row>
    <row r="1166" spans="1:14" ht="12.75" customHeight="1" x14ac:dyDescent="0.2">
      <c r="A1166" s="166" t="s">
        <v>4174</v>
      </c>
      <c r="B1166" s="166" t="s">
        <v>2881</v>
      </c>
      <c r="C1166" s="166"/>
      <c r="D1166" s="166" t="s">
        <v>368</v>
      </c>
      <c r="E1166" s="154"/>
      <c r="F1166" s="195" t="s">
        <v>3945</v>
      </c>
      <c r="G1166" s="196"/>
      <c r="H1166" s="166" t="s">
        <v>37</v>
      </c>
      <c r="I1166" s="167">
        <v>2010</v>
      </c>
      <c r="J1166" s="169">
        <v>1500000</v>
      </c>
      <c r="K1166" s="165"/>
      <c r="L1166" s="165"/>
      <c r="M1166" s="165"/>
      <c r="N1166" s="2"/>
    </row>
    <row r="1167" spans="1:14" ht="12.75" customHeight="1" x14ac:dyDescent="0.2">
      <c r="A1167" s="166" t="s">
        <v>4175</v>
      </c>
      <c r="B1167" s="166" t="s">
        <v>4176</v>
      </c>
      <c r="C1167" s="166"/>
      <c r="D1167" s="166" t="s">
        <v>368</v>
      </c>
      <c r="E1167" s="154"/>
      <c r="F1167" s="195" t="s">
        <v>3727</v>
      </c>
      <c r="G1167" s="196"/>
      <c r="H1167" s="166" t="s">
        <v>78</v>
      </c>
      <c r="I1167" s="167">
        <v>2010</v>
      </c>
      <c r="J1167" s="168">
        <v>261481</v>
      </c>
      <c r="K1167" s="165"/>
      <c r="L1167" s="165"/>
      <c r="M1167" s="165"/>
      <c r="N1167" s="2"/>
    </row>
    <row r="1168" spans="1:14" ht="16.5" customHeight="1" x14ac:dyDescent="0.2">
      <c r="A1168" s="166" t="s">
        <v>4177</v>
      </c>
      <c r="B1168" s="166" t="s">
        <v>3929</v>
      </c>
      <c r="C1168" s="166"/>
      <c r="D1168" s="166" t="s">
        <v>4178</v>
      </c>
      <c r="E1168" s="154"/>
      <c r="F1168" s="195" t="s">
        <v>3696</v>
      </c>
      <c r="G1168" s="196"/>
      <c r="H1168" s="166" t="s">
        <v>16</v>
      </c>
      <c r="I1168" s="167">
        <v>2010</v>
      </c>
      <c r="J1168" s="169">
        <v>4554343</v>
      </c>
      <c r="K1168" s="165"/>
      <c r="L1168" s="165"/>
      <c r="M1168" s="165"/>
      <c r="N1168" s="2"/>
    </row>
    <row r="1169" spans="1:14" ht="16.5" customHeight="1" x14ac:dyDescent="0.2">
      <c r="A1169" s="166" t="s">
        <v>4179</v>
      </c>
      <c r="B1169" s="166" t="s">
        <v>4180</v>
      </c>
      <c r="C1169" s="166"/>
      <c r="D1169" s="166" t="s">
        <v>4178</v>
      </c>
      <c r="E1169" s="154"/>
      <c r="F1169" s="195" t="s">
        <v>4181</v>
      </c>
      <c r="G1169" s="196"/>
      <c r="H1169" s="166" t="s">
        <v>37</v>
      </c>
      <c r="I1169" s="167">
        <v>2010</v>
      </c>
      <c r="J1169" s="169">
        <v>2435268</v>
      </c>
      <c r="K1169" s="165"/>
      <c r="L1169" s="165"/>
      <c r="M1169" s="165"/>
      <c r="N1169" s="2"/>
    </row>
    <row r="1170" spans="1:14" ht="16.5" customHeight="1" x14ac:dyDescent="0.2">
      <c r="A1170" s="166" t="s">
        <v>4182</v>
      </c>
      <c r="B1170" s="166" t="s">
        <v>4183</v>
      </c>
      <c r="C1170" s="166" t="s">
        <v>2545</v>
      </c>
      <c r="D1170" s="166" t="s">
        <v>4178</v>
      </c>
      <c r="E1170" s="154"/>
      <c r="F1170" s="195" t="s">
        <v>4181</v>
      </c>
      <c r="G1170" s="196"/>
      <c r="H1170" s="166" t="s">
        <v>37</v>
      </c>
      <c r="I1170" s="167">
        <v>2010</v>
      </c>
      <c r="J1170" s="169">
        <v>1389288</v>
      </c>
      <c r="K1170" s="165"/>
      <c r="L1170" s="165"/>
      <c r="M1170" s="165"/>
      <c r="N1170" s="2"/>
    </row>
    <row r="1171" spans="1:14" ht="16.5" customHeight="1" x14ac:dyDescent="0.2">
      <c r="A1171" s="166" t="s">
        <v>4184</v>
      </c>
      <c r="B1171" s="166" t="s">
        <v>3228</v>
      </c>
      <c r="C1171" s="166" t="s">
        <v>2545</v>
      </c>
      <c r="D1171" s="166" t="s">
        <v>4178</v>
      </c>
      <c r="E1171" s="154"/>
      <c r="F1171" s="195" t="s">
        <v>401</v>
      </c>
      <c r="G1171" s="196"/>
      <c r="H1171" s="166" t="s">
        <v>37</v>
      </c>
      <c r="I1171" s="167">
        <v>2010</v>
      </c>
      <c r="J1171" s="169">
        <v>1735233</v>
      </c>
      <c r="K1171" s="165"/>
      <c r="L1171" s="165"/>
      <c r="M1171" s="165"/>
      <c r="N1171" s="2"/>
    </row>
    <row r="1172" spans="1:14" ht="16.5" customHeight="1" x14ac:dyDescent="0.2">
      <c r="A1172" s="166" t="s">
        <v>4184</v>
      </c>
      <c r="B1172" s="166" t="s">
        <v>3228</v>
      </c>
      <c r="C1172" s="166" t="s">
        <v>2545</v>
      </c>
      <c r="D1172" s="166" t="s">
        <v>4178</v>
      </c>
      <c r="E1172" s="154"/>
      <c r="F1172" s="195" t="s">
        <v>4181</v>
      </c>
      <c r="G1172" s="196"/>
      <c r="H1172" s="166" t="s">
        <v>37</v>
      </c>
      <c r="I1172" s="167">
        <v>2010</v>
      </c>
      <c r="J1172" s="168">
        <v>711371</v>
      </c>
      <c r="K1172" s="165"/>
      <c r="L1172" s="165"/>
      <c r="M1172" s="165"/>
      <c r="N1172" s="2"/>
    </row>
    <row r="1173" spans="1:14" ht="16.5" customHeight="1" x14ac:dyDescent="0.2">
      <c r="A1173" s="166" t="s">
        <v>4185</v>
      </c>
      <c r="B1173" s="166" t="s">
        <v>3687</v>
      </c>
      <c r="C1173" s="166"/>
      <c r="D1173" s="166" t="s">
        <v>4178</v>
      </c>
      <c r="E1173" s="154"/>
      <c r="F1173" s="195" t="s">
        <v>2600</v>
      </c>
      <c r="G1173" s="196"/>
      <c r="H1173" s="166" t="s">
        <v>16</v>
      </c>
      <c r="I1173" s="167">
        <v>2010</v>
      </c>
      <c r="J1173" s="168">
        <v>846847</v>
      </c>
      <c r="K1173" s="165"/>
      <c r="L1173" s="165"/>
      <c r="M1173" s="165"/>
      <c r="N1173" s="2"/>
    </row>
    <row r="1174" spans="1:14" ht="16.5" customHeight="1" x14ac:dyDescent="0.2">
      <c r="A1174" s="166" t="s">
        <v>4186</v>
      </c>
      <c r="B1174" s="166" t="s">
        <v>2542</v>
      </c>
      <c r="C1174" s="166"/>
      <c r="D1174" s="166" t="s">
        <v>4178</v>
      </c>
      <c r="E1174" s="154"/>
      <c r="F1174" s="195" t="s">
        <v>2600</v>
      </c>
      <c r="G1174" s="196"/>
      <c r="H1174" s="166" t="s">
        <v>16</v>
      </c>
      <c r="I1174" s="167">
        <v>2010</v>
      </c>
      <c r="J1174" s="168">
        <v>694673</v>
      </c>
      <c r="K1174" s="165"/>
      <c r="L1174" s="165"/>
      <c r="M1174" s="165"/>
      <c r="N1174" s="2"/>
    </row>
    <row r="1175" spans="1:14" ht="16.5" customHeight="1" x14ac:dyDescent="0.2">
      <c r="A1175" s="166" t="s">
        <v>4187</v>
      </c>
      <c r="B1175" s="166" t="s">
        <v>2758</v>
      </c>
      <c r="C1175" s="166" t="s">
        <v>2545</v>
      </c>
      <c r="D1175" s="166" t="s">
        <v>4178</v>
      </c>
      <c r="E1175" s="154"/>
      <c r="F1175" s="195" t="s">
        <v>2600</v>
      </c>
      <c r="G1175" s="196"/>
      <c r="H1175" s="166" t="s">
        <v>16</v>
      </c>
      <c r="I1175" s="167">
        <v>2010</v>
      </c>
      <c r="J1175" s="168">
        <v>827546</v>
      </c>
      <c r="K1175" s="165"/>
      <c r="L1175" s="165"/>
      <c r="M1175" s="165"/>
      <c r="N1175" s="2"/>
    </row>
    <row r="1176" spans="1:14" ht="12.75" customHeight="1" x14ac:dyDescent="0.2">
      <c r="A1176" s="166" t="s">
        <v>4188</v>
      </c>
      <c r="B1176" s="166" t="s">
        <v>4189</v>
      </c>
      <c r="C1176" s="166"/>
      <c r="D1176" s="166" t="s">
        <v>4190</v>
      </c>
      <c r="E1176" s="154" t="s">
        <v>2537</v>
      </c>
      <c r="F1176" s="195" t="s">
        <v>4191</v>
      </c>
      <c r="G1176" s="196"/>
      <c r="H1176" s="166" t="s">
        <v>259</v>
      </c>
      <c r="I1176" s="167">
        <v>2010</v>
      </c>
      <c r="J1176" s="168">
        <v>100000</v>
      </c>
      <c r="K1176" s="165"/>
      <c r="L1176" s="165"/>
      <c r="M1176" s="165"/>
      <c r="N1176" s="2"/>
    </row>
    <row r="1177" spans="1:14" ht="12.75" customHeight="1" x14ac:dyDescent="0.2">
      <c r="A1177" s="166" t="s">
        <v>4192</v>
      </c>
      <c r="B1177" s="166" t="s">
        <v>2979</v>
      </c>
      <c r="C1177" s="166" t="s">
        <v>34</v>
      </c>
      <c r="D1177" s="166" t="s">
        <v>143</v>
      </c>
      <c r="E1177" s="154"/>
      <c r="F1177" s="195" t="s">
        <v>4193</v>
      </c>
      <c r="G1177" s="196"/>
      <c r="H1177" s="166" t="s">
        <v>37</v>
      </c>
      <c r="I1177" s="167">
        <v>2010</v>
      </c>
      <c r="J1177" s="168">
        <v>524566</v>
      </c>
      <c r="K1177" s="165"/>
      <c r="L1177" s="165"/>
      <c r="M1177" s="165"/>
      <c r="N1177" s="2"/>
    </row>
    <row r="1178" spans="1:14" ht="12.75" customHeight="1" x14ac:dyDescent="0.2">
      <c r="A1178" s="166" t="s">
        <v>4194</v>
      </c>
      <c r="B1178" s="166" t="s">
        <v>2791</v>
      </c>
      <c r="C1178" s="166" t="s">
        <v>34</v>
      </c>
      <c r="D1178" s="166" t="s">
        <v>143</v>
      </c>
      <c r="E1178" s="154"/>
      <c r="F1178" s="195" t="s">
        <v>3788</v>
      </c>
      <c r="G1178" s="196"/>
      <c r="H1178" s="166" t="s">
        <v>37</v>
      </c>
      <c r="I1178" s="167">
        <v>2010</v>
      </c>
      <c r="J1178" s="169">
        <v>1500000</v>
      </c>
      <c r="K1178" s="165"/>
      <c r="L1178" s="165"/>
      <c r="M1178" s="165"/>
      <c r="N1178" s="2"/>
    </row>
    <row r="1179" spans="1:14" ht="12.75" customHeight="1" x14ac:dyDescent="0.2">
      <c r="A1179" s="166" t="s">
        <v>4195</v>
      </c>
      <c r="B1179" s="166" t="s">
        <v>4196</v>
      </c>
      <c r="C1179" s="166" t="s">
        <v>34</v>
      </c>
      <c r="D1179" s="166" t="s">
        <v>143</v>
      </c>
      <c r="E1179" s="154" t="s">
        <v>35</v>
      </c>
      <c r="F1179" s="195" t="s">
        <v>4197</v>
      </c>
      <c r="G1179" s="196"/>
      <c r="H1179" s="166" t="s">
        <v>276</v>
      </c>
      <c r="I1179" s="167">
        <v>2010</v>
      </c>
      <c r="J1179" s="168">
        <v>12038</v>
      </c>
      <c r="K1179" s="165"/>
      <c r="L1179" s="170">
        <f>J1179+J1203+J1323+J1324+J1806</f>
        <v>3663091</v>
      </c>
      <c r="M1179" s="170">
        <f>J1203</f>
        <v>299623</v>
      </c>
      <c r="N1179" s="2"/>
    </row>
    <row r="1180" spans="1:14" ht="12.75" customHeight="1" x14ac:dyDescent="0.2">
      <c r="A1180" s="166" t="s">
        <v>4198</v>
      </c>
      <c r="B1180" s="166" t="s">
        <v>3209</v>
      </c>
      <c r="C1180" s="166" t="s">
        <v>70</v>
      </c>
      <c r="D1180" s="166" t="s">
        <v>143</v>
      </c>
      <c r="E1180" s="154"/>
      <c r="F1180" s="195" t="s">
        <v>4199</v>
      </c>
      <c r="G1180" s="196"/>
      <c r="H1180" s="166" t="s">
        <v>276</v>
      </c>
      <c r="I1180" s="167">
        <v>2010</v>
      </c>
      <c r="J1180" s="168">
        <v>477049</v>
      </c>
      <c r="K1180" s="165" t="s">
        <v>72</v>
      </c>
      <c r="L1180" s="170">
        <f>J1180+J1204+J1257+J1722+J1784+J1787+J1796</f>
        <v>7142250</v>
      </c>
      <c r="M1180" s="170">
        <f>J1180+J1204+J1257</f>
        <v>686352</v>
      </c>
      <c r="N1180" s="2"/>
    </row>
    <row r="1181" spans="1:14" ht="12.75" customHeight="1" x14ac:dyDescent="0.2">
      <c r="A1181" s="166" t="s">
        <v>4198</v>
      </c>
      <c r="B1181" s="166" t="s">
        <v>3209</v>
      </c>
      <c r="C1181" s="166" t="s">
        <v>70</v>
      </c>
      <c r="D1181" s="166" t="s">
        <v>143</v>
      </c>
      <c r="E1181" s="154"/>
      <c r="F1181" s="195" t="s">
        <v>3817</v>
      </c>
      <c r="G1181" s="196"/>
      <c r="H1181" s="166" t="s">
        <v>276</v>
      </c>
      <c r="I1181" s="167">
        <v>2010</v>
      </c>
      <c r="J1181" s="168">
        <v>25000</v>
      </c>
      <c r="K1181" s="165" t="s">
        <v>72</v>
      </c>
      <c r="L1181" s="165"/>
      <c r="M1181" s="165"/>
      <c r="N1181" s="2"/>
    </row>
    <row r="1182" spans="1:14" ht="12.75" customHeight="1" x14ac:dyDescent="0.2">
      <c r="A1182" s="166" t="s">
        <v>4198</v>
      </c>
      <c r="B1182" s="166" t="s">
        <v>3209</v>
      </c>
      <c r="C1182" s="166" t="s">
        <v>70</v>
      </c>
      <c r="D1182" s="166" t="s">
        <v>143</v>
      </c>
      <c r="E1182" s="154" t="s">
        <v>166</v>
      </c>
      <c r="F1182" s="195" t="s">
        <v>3341</v>
      </c>
      <c r="G1182" s="196"/>
      <c r="H1182" s="166" t="s">
        <v>276</v>
      </c>
      <c r="I1182" s="167">
        <v>2010</v>
      </c>
      <c r="J1182" s="168">
        <v>244700</v>
      </c>
      <c r="K1182" s="165" t="s">
        <v>72</v>
      </c>
      <c r="L1182" s="165"/>
      <c r="M1182" s="165"/>
      <c r="N1182" s="2"/>
    </row>
    <row r="1183" spans="1:14" ht="12.75" customHeight="1" x14ac:dyDescent="0.2">
      <c r="A1183" s="166" t="s">
        <v>4198</v>
      </c>
      <c r="B1183" s="166" t="s">
        <v>3209</v>
      </c>
      <c r="C1183" s="166" t="s">
        <v>70</v>
      </c>
      <c r="D1183" s="166" t="s">
        <v>143</v>
      </c>
      <c r="E1183" s="154"/>
      <c r="F1183" s="195" t="s">
        <v>3676</v>
      </c>
      <c r="G1183" s="196"/>
      <c r="H1183" s="166" t="s">
        <v>276</v>
      </c>
      <c r="I1183" s="167">
        <v>2010</v>
      </c>
      <c r="J1183" s="168">
        <v>182488</v>
      </c>
      <c r="K1183" s="165" t="s">
        <v>72</v>
      </c>
      <c r="L1183" s="165"/>
      <c r="M1183" s="165"/>
      <c r="N1183" s="2"/>
    </row>
    <row r="1184" spans="1:14" ht="12.75" customHeight="1" x14ac:dyDescent="0.2">
      <c r="A1184" s="166" t="s">
        <v>4198</v>
      </c>
      <c r="B1184" s="166" t="s">
        <v>3209</v>
      </c>
      <c r="C1184" s="166" t="s">
        <v>70</v>
      </c>
      <c r="D1184" s="166" t="s">
        <v>143</v>
      </c>
      <c r="E1184" s="154"/>
      <c r="F1184" s="195" t="s">
        <v>4200</v>
      </c>
      <c r="G1184" s="196"/>
      <c r="H1184" s="166" t="s">
        <v>276</v>
      </c>
      <c r="I1184" s="167">
        <v>2010</v>
      </c>
      <c r="J1184" s="168">
        <v>159840</v>
      </c>
      <c r="K1184" s="165" t="s">
        <v>72</v>
      </c>
      <c r="L1184" s="165"/>
      <c r="M1184" s="165"/>
      <c r="N1184" s="2"/>
    </row>
    <row r="1185" spans="1:14" ht="12.75" customHeight="1" x14ac:dyDescent="0.2">
      <c r="A1185" s="166" t="s">
        <v>4198</v>
      </c>
      <c r="B1185" s="166" t="s">
        <v>3209</v>
      </c>
      <c r="C1185" s="166" t="s">
        <v>70</v>
      </c>
      <c r="D1185" s="166" t="s">
        <v>143</v>
      </c>
      <c r="E1185" s="154"/>
      <c r="F1185" s="195" t="s">
        <v>4201</v>
      </c>
      <c r="G1185" s="196"/>
      <c r="H1185" s="166" t="s">
        <v>276</v>
      </c>
      <c r="I1185" s="167">
        <v>2010</v>
      </c>
      <c r="J1185" s="168">
        <v>90000</v>
      </c>
      <c r="K1185" s="165" t="s">
        <v>72</v>
      </c>
      <c r="L1185" s="165"/>
      <c r="M1185" s="165"/>
      <c r="N1185" s="2"/>
    </row>
    <row r="1186" spans="1:14" ht="12.75" customHeight="1" x14ac:dyDescent="0.2">
      <c r="A1186" s="166" t="s">
        <v>4198</v>
      </c>
      <c r="B1186" s="166" t="s">
        <v>3209</v>
      </c>
      <c r="C1186" s="166" t="s">
        <v>70</v>
      </c>
      <c r="D1186" s="166" t="s">
        <v>143</v>
      </c>
      <c r="E1186" s="154"/>
      <c r="F1186" s="195" t="s">
        <v>2907</v>
      </c>
      <c r="G1186" s="196"/>
      <c r="H1186" s="166" t="s">
        <v>276</v>
      </c>
      <c r="I1186" s="167">
        <v>2010</v>
      </c>
      <c r="J1186" s="168">
        <v>448000</v>
      </c>
      <c r="K1186" s="165" t="s">
        <v>72</v>
      </c>
      <c r="L1186" s="165"/>
      <c r="M1186" s="165"/>
      <c r="N1186" s="2"/>
    </row>
    <row r="1187" spans="1:14" ht="12.75" customHeight="1" x14ac:dyDescent="0.2">
      <c r="A1187" s="166" t="s">
        <v>4198</v>
      </c>
      <c r="B1187" s="166" t="s">
        <v>3209</v>
      </c>
      <c r="C1187" s="166" t="s">
        <v>70</v>
      </c>
      <c r="D1187" s="166" t="s">
        <v>143</v>
      </c>
      <c r="E1187" s="154"/>
      <c r="F1187" s="195" t="s">
        <v>4202</v>
      </c>
      <c r="G1187" s="196"/>
      <c r="H1187" s="166" t="s">
        <v>276</v>
      </c>
      <c r="I1187" s="167">
        <v>2010</v>
      </c>
      <c r="J1187" s="168">
        <v>16324</v>
      </c>
      <c r="K1187" s="165" t="s">
        <v>72</v>
      </c>
      <c r="L1187" s="165"/>
      <c r="M1187" s="165"/>
      <c r="N1187" s="2"/>
    </row>
    <row r="1188" spans="1:14" ht="12.75" customHeight="1" x14ac:dyDescent="0.2">
      <c r="A1188" s="166" t="s">
        <v>4198</v>
      </c>
      <c r="B1188" s="166" t="s">
        <v>3209</v>
      </c>
      <c r="C1188" s="166" t="s">
        <v>70</v>
      </c>
      <c r="D1188" s="166" t="s">
        <v>143</v>
      </c>
      <c r="E1188" s="154"/>
      <c r="F1188" s="195" t="s">
        <v>3064</v>
      </c>
      <c r="G1188" s="196"/>
      <c r="H1188" s="166" t="s">
        <v>276</v>
      </c>
      <c r="I1188" s="167">
        <v>2010</v>
      </c>
      <c r="J1188" s="168">
        <v>27084</v>
      </c>
      <c r="K1188" s="165" t="s">
        <v>72</v>
      </c>
      <c r="L1188" s="165"/>
      <c r="M1188" s="165"/>
      <c r="N1188" s="2"/>
    </row>
    <row r="1189" spans="1:14" ht="12.75" customHeight="1" x14ac:dyDescent="0.2">
      <c r="A1189" s="166" t="s">
        <v>4198</v>
      </c>
      <c r="B1189" s="166" t="s">
        <v>3209</v>
      </c>
      <c r="C1189" s="166" t="s">
        <v>70</v>
      </c>
      <c r="D1189" s="166" t="s">
        <v>143</v>
      </c>
      <c r="E1189" s="154"/>
      <c r="F1189" s="195" t="s">
        <v>3372</v>
      </c>
      <c r="G1189" s="196"/>
      <c r="H1189" s="166" t="s">
        <v>276</v>
      </c>
      <c r="I1189" s="167">
        <v>2010</v>
      </c>
      <c r="J1189" s="168">
        <v>28000</v>
      </c>
      <c r="K1189" s="165" t="s">
        <v>72</v>
      </c>
      <c r="L1189" s="165"/>
      <c r="M1189" s="165"/>
      <c r="N1189" s="2"/>
    </row>
    <row r="1190" spans="1:14" ht="12.75" customHeight="1" x14ac:dyDescent="0.2">
      <c r="A1190" s="166" t="s">
        <v>4198</v>
      </c>
      <c r="B1190" s="166" t="s">
        <v>3209</v>
      </c>
      <c r="C1190" s="166" t="s">
        <v>70</v>
      </c>
      <c r="D1190" s="166" t="s">
        <v>143</v>
      </c>
      <c r="E1190" s="154"/>
      <c r="F1190" s="195" t="s">
        <v>4203</v>
      </c>
      <c r="G1190" s="196"/>
      <c r="H1190" s="166" t="s">
        <v>276</v>
      </c>
      <c r="I1190" s="167">
        <v>2010</v>
      </c>
      <c r="J1190" s="168">
        <v>15000</v>
      </c>
      <c r="K1190" s="165" t="s">
        <v>72</v>
      </c>
      <c r="L1190" s="165"/>
      <c r="M1190" s="165"/>
      <c r="N1190" s="2"/>
    </row>
    <row r="1191" spans="1:14" ht="12.75" customHeight="1" x14ac:dyDescent="0.2">
      <c r="A1191" s="166" t="s">
        <v>4198</v>
      </c>
      <c r="B1191" s="166" t="s">
        <v>3209</v>
      </c>
      <c r="C1191" s="166" t="s">
        <v>70</v>
      </c>
      <c r="D1191" s="166" t="s">
        <v>143</v>
      </c>
      <c r="E1191" s="154" t="s">
        <v>2537</v>
      </c>
      <c r="F1191" s="195" t="s">
        <v>1272</v>
      </c>
      <c r="G1191" s="196"/>
      <c r="H1191" s="166" t="s">
        <v>276</v>
      </c>
      <c r="I1191" s="167">
        <v>2010</v>
      </c>
      <c r="J1191" s="168">
        <v>612840</v>
      </c>
      <c r="K1191" s="165" t="s">
        <v>72</v>
      </c>
      <c r="L1191" s="165"/>
      <c r="M1191" s="165"/>
      <c r="N1191" s="2"/>
    </row>
    <row r="1192" spans="1:14" ht="12.75" customHeight="1" x14ac:dyDescent="0.2">
      <c r="A1192" s="166" t="s">
        <v>4198</v>
      </c>
      <c r="B1192" s="166" t="s">
        <v>3209</v>
      </c>
      <c r="C1192" s="166" t="s">
        <v>70</v>
      </c>
      <c r="D1192" s="166" t="s">
        <v>143</v>
      </c>
      <c r="E1192" s="154" t="s">
        <v>2537</v>
      </c>
      <c r="F1192" s="195" t="s">
        <v>1272</v>
      </c>
      <c r="G1192" s="196"/>
      <c r="H1192" s="166" t="s">
        <v>276</v>
      </c>
      <c r="I1192" s="167">
        <v>2010</v>
      </c>
      <c r="J1192" s="168">
        <v>9819</v>
      </c>
      <c r="K1192" s="165" t="s">
        <v>72</v>
      </c>
      <c r="L1192" s="165"/>
      <c r="M1192" s="165"/>
      <c r="N1192" s="2"/>
    </row>
    <row r="1193" spans="1:14" ht="12.75" customHeight="1" x14ac:dyDescent="0.2">
      <c r="A1193" s="166" t="s">
        <v>4198</v>
      </c>
      <c r="B1193" s="166" t="s">
        <v>3209</v>
      </c>
      <c r="C1193" s="166" t="s">
        <v>70</v>
      </c>
      <c r="D1193" s="166" t="s">
        <v>143</v>
      </c>
      <c r="E1193" s="154"/>
      <c r="F1193" s="195" t="s">
        <v>3508</v>
      </c>
      <c r="G1193" s="196"/>
      <c r="H1193" s="166" t="s">
        <v>276</v>
      </c>
      <c r="I1193" s="167">
        <v>2010</v>
      </c>
      <c r="J1193" s="168">
        <v>114000</v>
      </c>
      <c r="K1193" s="165" t="s">
        <v>72</v>
      </c>
      <c r="L1193" s="165"/>
      <c r="M1193" s="165"/>
      <c r="N1193" s="2"/>
    </row>
    <row r="1194" spans="1:14" ht="12.75" customHeight="1" x14ac:dyDescent="0.2">
      <c r="A1194" s="166" t="s">
        <v>4198</v>
      </c>
      <c r="B1194" s="166" t="s">
        <v>3209</v>
      </c>
      <c r="C1194" s="166" t="s">
        <v>70</v>
      </c>
      <c r="D1194" s="166" t="s">
        <v>143</v>
      </c>
      <c r="E1194" s="154"/>
      <c r="F1194" s="195" t="s">
        <v>4204</v>
      </c>
      <c r="G1194" s="196"/>
      <c r="H1194" s="166" t="s">
        <v>276</v>
      </c>
      <c r="I1194" s="167">
        <v>2010</v>
      </c>
      <c r="J1194" s="168">
        <v>47000</v>
      </c>
      <c r="K1194" s="165" t="s">
        <v>72</v>
      </c>
      <c r="L1194" s="165"/>
      <c r="M1194" s="165"/>
      <c r="N1194" s="2"/>
    </row>
    <row r="1195" spans="1:14" ht="12.75" customHeight="1" x14ac:dyDescent="0.2">
      <c r="A1195" s="166" t="s">
        <v>4198</v>
      </c>
      <c r="B1195" s="166" t="s">
        <v>3209</v>
      </c>
      <c r="C1195" s="166" t="s">
        <v>70</v>
      </c>
      <c r="D1195" s="166" t="s">
        <v>143</v>
      </c>
      <c r="E1195" s="154"/>
      <c r="F1195" s="195" t="s">
        <v>3396</v>
      </c>
      <c r="G1195" s="196"/>
      <c r="H1195" s="166" t="s">
        <v>276</v>
      </c>
      <c r="I1195" s="167">
        <v>2010</v>
      </c>
      <c r="J1195" s="168">
        <v>54300</v>
      </c>
      <c r="K1195" s="165" t="s">
        <v>72</v>
      </c>
      <c r="L1195" s="165"/>
      <c r="M1195" s="165"/>
      <c r="N1195" s="2"/>
    </row>
    <row r="1196" spans="1:14" ht="12.75" customHeight="1" x14ac:dyDescent="0.2">
      <c r="A1196" s="166" t="s">
        <v>4198</v>
      </c>
      <c r="B1196" s="166" t="s">
        <v>3209</v>
      </c>
      <c r="C1196" s="166" t="s">
        <v>70</v>
      </c>
      <c r="D1196" s="166" t="s">
        <v>143</v>
      </c>
      <c r="E1196" s="154" t="s">
        <v>166</v>
      </c>
      <c r="F1196" s="195" t="s">
        <v>4015</v>
      </c>
      <c r="G1196" s="196"/>
      <c r="H1196" s="166" t="s">
        <v>276</v>
      </c>
      <c r="I1196" s="167">
        <v>2010</v>
      </c>
      <c r="J1196" s="168">
        <v>228000</v>
      </c>
      <c r="K1196" s="165" t="s">
        <v>72</v>
      </c>
      <c r="L1196" s="165"/>
      <c r="M1196" s="165"/>
      <c r="N1196" s="2"/>
    </row>
    <row r="1197" spans="1:14" ht="12.75" customHeight="1" x14ac:dyDescent="0.2">
      <c r="A1197" s="166" t="s">
        <v>4198</v>
      </c>
      <c r="B1197" s="166" t="s">
        <v>3209</v>
      </c>
      <c r="C1197" s="166" t="s">
        <v>70</v>
      </c>
      <c r="D1197" s="166" t="s">
        <v>143</v>
      </c>
      <c r="E1197" s="154"/>
      <c r="F1197" s="195" t="s">
        <v>4093</v>
      </c>
      <c r="G1197" s="196"/>
      <c r="H1197" s="166" t="s">
        <v>276</v>
      </c>
      <c r="I1197" s="167">
        <v>2010</v>
      </c>
      <c r="J1197" s="168">
        <v>10000</v>
      </c>
      <c r="K1197" s="165" t="s">
        <v>72</v>
      </c>
      <c r="L1197" s="165"/>
      <c r="M1197" s="165"/>
      <c r="N1197" s="2"/>
    </row>
    <row r="1198" spans="1:14" ht="12.75" customHeight="1" x14ac:dyDescent="0.2">
      <c r="A1198" s="166" t="s">
        <v>4198</v>
      </c>
      <c r="B1198" s="166" t="s">
        <v>3209</v>
      </c>
      <c r="C1198" s="166" t="s">
        <v>70</v>
      </c>
      <c r="D1198" s="166" t="s">
        <v>143</v>
      </c>
      <c r="E1198" s="154"/>
      <c r="F1198" s="195" t="s">
        <v>4205</v>
      </c>
      <c r="G1198" s="196"/>
      <c r="H1198" s="166" t="s">
        <v>276</v>
      </c>
      <c r="I1198" s="167">
        <v>2010</v>
      </c>
      <c r="J1198" s="168">
        <v>180000</v>
      </c>
      <c r="K1198" s="165" t="s">
        <v>72</v>
      </c>
      <c r="L1198" s="165"/>
      <c r="M1198" s="165"/>
      <c r="N1198" s="2"/>
    </row>
    <row r="1199" spans="1:14" ht="12.75" customHeight="1" x14ac:dyDescent="0.2">
      <c r="A1199" s="166" t="s">
        <v>4198</v>
      </c>
      <c r="B1199" s="166" t="s">
        <v>3209</v>
      </c>
      <c r="C1199" s="166" t="s">
        <v>70</v>
      </c>
      <c r="D1199" s="166" t="s">
        <v>143</v>
      </c>
      <c r="E1199" s="154"/>
      <c r="F1199" s="195" t="s">
        <v>3545</v>
      </c>
      <c r="G1199" s="196"/>
      <c r="H1199" s="166" t="s">
        <v>276</v>
      </c>
      <c r="I1199" s="167">
        <v>2010</v>
      </c>
      <c r="J1199" s="168">
        <v>92711</v>
      </c>
      <c r="K1199" s="165" t="s">
        <v>72</v>
      </c>
      <c r="L1199" s="165"/>
      <c r="M1199" s="165"/>
      <c r="N1199" s="2"/>
    </row>
    <row r="1200" spans="1:14" ht="12.75" customHeight="1" x14ac:dyDescent="0.2">
      <c r="A1200" s="166" t="s">
        <v>4198</v>
      </c>
      <c r="B1200" s="166" t="s">
        <v>3209</v>
      </c>
      <c r="C1200" s="166" t="s">
        <v>70</v>
      </c>
      <c r="D1200" s="166" t="s">
        <v>143</v>
      </c>
      <c r="E1200" s="154" t="s">
        <v>2537</v>
      </c>
      <c r="F1200" s="195" t="s">
        <v>2497</v>
      </c>
      <c r="G1200" s="196"/>
      <c r="H1200" s="166" t="s">
        <v>276</v>
      </c>
      <c r="I1200" s="167">
        <v>2010</v>
      </c>
      <c r="J1200" s="168">
        <v>15000</v>
      </c>
      <c r="K1200" s="165" t="s">
        <v>72</v>
      </c>
      <c r="L1200" s="165"/>
      <c r="M1200" s="165"/>
      <c r="N1200" s="2"/>
    </row>
    <row r="1201" spans="1:14" ht="12.75" customHeight="1" x14ac:dyDescent="0.2">
      <c r="A1201" s="166" t="s">
        <v>4206</v>
      </c>
      <c r="B1201" s="166" t="s">
        <v>3457</v>
      </c>
      <c r="C1201" s="166" t="s">
        <v>70</v>
      </c>
      <c r="D1201" s="166" t="s">
        <v>143</v>
      </c>
      <c r="E1201" s="154" t="s">
        <v>166</v>
      </c>
      <c r="F1201" s="195" t="s">
        <v>3259</v>
      </c>
      <c r="G1201" s="196"/>
      <c r="H1201" s="166" t="s">
        <v>276</v>
      </c>
      <c r="I1201" s="167">
        <v>2010</v>
      </c>
      <c r="J1201" s="168">
        <v>211351</v>
      </c>
      <c r="K1201" s="165" t="s">
        <v>72</v>
      </c>
      <c r="L1201" s="165"/>
      <c r="M1201" s="165"/>
      <c r="N1201" s="2"/>
    </row>
    <row r="1202" spans="1:14" ht="12.75" customHeight="1" x14ac:dyDescent="0.2">
      <c r="A1202" s="166" t="s">
        <v>4206</v>
      </c>
      <c r="B1202" s="166" t="s">
        <v>3457</v>
      </c>
      <c r="C1202" s="166" t="s">
        <v>70</v>
      </c>
      <c r="D1202" s="166" t="s">
        <v>143</v>
      </c>
      <c r="E1202" s="154"/>
      <c r="F1202" s="195" t="s">
        <v>4207</v>
      </c>
      <c r="G1202" s="196"/>
      <c r="H1202" s="166" t="s">
        <v>276</v>
      </c>
      <c r="I1202" s="167">
        <v>2010</v>
      </c>
      <c r="J1202" s="168">
        <v>58400</v>
      </c>
      <c r="K1202" s="165" t="s">
        <v>72</v>
      </c>
      <c r="L1202" s="170">
        <f>J1202+J1879</f>
        <v>778400</v>
      </c>
      <c r="M1202" s="170">
        <f>J1202</f>
        <v>58400</v>
      </c>
      <c r="N1202" s="2"/>
    </row>
    <row r="1203" spans="1:14" ht="12.75" customHeight="1" x14ac:dyDescent="0.2">
      <c r="A1203" s="166" t="s">
        <v>4206</v>
      </c>
      <c r="B1203" s="166" t="s">
        <v>3457</v>
      </c>
      <c r="C1203" s="166" t="s">
        <v>70</v>
      </c>
      <c r="D1203" s="166" t="s">
        <v>143</v>
      </c>
      <c r="E1203" s="154" t="s">
        <v>35</v>
      </c>
      <c r="F1203" s="195" t="s">
        <v>4197</v>
      </c>
      <c r="G1203" s="196"/>
      <c r="H1203" s="166" t="s">
        <v>276</v>
      </c>
      <c r="I1203" s="167">
        <v>2010</v>
      </c>
      <c r="J1203" s="168">
        <v>299623</v>
      </c>
      <c r="K1203" s="165" t="s">
        <v>72</v>
      </c>
      <c r="L1203" s="165"/>
      <c r="M1203" s="165"/>
      <c r="N1203" s="2"/>
    </row>
    <row r="1204" spans="1:14" ht="12.75" customHeight="1" x14ac:dyDescent="0.2">
      <c r="A1204" s="166" t="s">
        <v>4206</v>
      </c>
      <c r="B1204" s="166" t="s">
        <v>3457</v>
      </c>
      <c r="C1204" s="166" t="s">
        <v>70</v>
      </c>
      <c r="D1204" s="166" t="s">
        <v>143</v>
      </c>
      <c r="E1204" s="154"/>
      <c r="F1204" s="195" t="s">
        <v>4199</v>
      </c>
      <c r="G1204" s="196"/>
      <c r="H1204" s="166" t="s">
        <v>276</v>
      </c>
      <c r="I1204" s="167">
        <v>2010</v>
      </c>
      <c r="J1204" s="168">
        <v>44891</v>
      </c>
      <c r="K1204" s="165" t="s">
        <v>72</v>
      </c>
      <c r="L1204" s="165"/>
      <c r="M1204" s="165"/>
      <c r="N1204" s="2"/>
    </row>
    <row r="1205" spans="1:14" ht="12.75" customHeight="1" x14ac:dyDescent="0.2">
      <c r="A1205" s="166" t="s">
        <v>4206</v>
      </c>
      <c r="B1205" s="166" t="s">
        <v>3457</v>
      </c>
      <c r="C1205" s="166" t="s">
        <v>70</v>
      </c>
      <c r="D1205" s="166" t="s">
        <v>143</v>
      </c>
      <c r="E1205" s="154"/>
      <c r="F1205" s="195" t="s">
        <v>3817</v>
      </c>
      <c r="G1205" s="196"/>
      <c r="H1205" s="166" t="s">
        <v>276</v>
      </c>
      <c r="I1205" s="167">
        <v>2010</v>
      </c>
      <c r="J1205" s="168">
        <v>100000</v>
      </c>
      <c r="K1205" s="165" t="s">
        <v>72</v>
      </c>
      <c r="L1205" s="165"/>
      <c r="M1205" s="165"/>
      <c r="N1205" s="2"/>
    </row>
    <row r="1206" spans="1:14" ht="12.75" customHeight="1" x14ac:dyDescent="0.2">
      <c r="A1206" s="166" t="s">
        <v>4206</v>
      </c>
      <c r="B1206" s="166" t="s">
        <v>3457</v>
      </c>
      <c r="C1206" s="166" t="s">
        <v>70</v>
      </c>
      <c r="D1206" s="166" t="s">
        <v>143</v>
      </c>
      <c r="E1206" s="154"/>
      <c r="F1206" s="195" t="s">
        <v>3676</v>
      </c>
      <c r="G1206" s="196"/>
      <c r="H1206" s="166" t="s">
        <v>276</v>
      </c>
      <c r="I1206" s="167">
        <v>2010</v>
      </c>
      <c r="J1206" s="168">
        <v>29714</v>
      </c>
      <c r="K1206" s="165" t="s">
        <v>72</v>
      </c>
      <c r="L1206" s="165"/>
      <c r="M1206" s="165"/>
      <c r="N1206" s="2"/>
    </row>
    <row r="1207" spans="1:14" ht="12.75" customHeight="1" x14ac:dyDescent="0.2">
      <c r="A1207" s="166" t="s">
        <v>4206</v>
      </c>
      <c r="B1207" s="166" t="s">
        <v>3457</v>
      </c>
      <c r="C1207" s="166" t="s">
        <v>70</v>
      </c>
      <c r="D1207" s="166" t="s">
        <v>143</v>
      </c>
      <c r="E1207" s="154" t="s">
        <v>35</v>
      </c>
      <c r="F1207" s="195" t="s">
        <v>3085</v>
      </c>
      <c r="G1207" s="196"/>
      <c r="H1207" s="166" t="s">
        <v>276</v>
      </c>
      <c r="I1207" s="167">
        <v>2010</v>
      </c>
      <c r="J1207" s="168">
        <v>700543</v>
      </c>
      <c r="K1207" s="165" t="s">
        <v>72</v>
      </c>
      <c r="L1207" s="165"/>
      <c r="M1207" s="165"/>
      <c r="N1207" s="2"/>
    </row>
    <row r="1208" spans="1:14" ht="12.75" customHeight="1" x14ac:dyDescent="0.2">
      <c r="A1208" s="166" t="s">
        <v>4206</v>
      </c>
      <c r="B1208" s="166" t="s">
        <v>3457</v>
      </c>
      <c r="C1208" s="166" t="s">
        <v>70</v>
      </c>
      <c r="D1208" s="166" t="s">
        <v>143</v>
      </c>
      <c r="E1208" s="154"/>
      <c r="F1208" s="195" t="s">
        <v>4200</v>
      </c>
      <c r="G1208" s="196"/>
      <c r="H1208" s="166" t="s">
        <v>276</v>
      </c>
      <c r="I1208" s="167">
        <v>2010</v>
      </c>
      <c r="J1208" s="168">
        <v>414866</v>
      </c>
      <c r="K1208" s="165" t="s">
        <v>72</v>
      </c>
      <c r="L1208" s="165"/>
      <c r="M1208" s="165"/>
      <c r="N1208" s="2"/>
    </row>
    <row r="1209" spans="1:14" ht="12.75" customHeight="1" x14ac:dyDescent="0.2">
      <c r="A1209" s="166" t="s">
        <v>4206</v>
      </c>
      <c r="B1209" s="166" t="s">
        <v>3457</v>
      </c>
      <c r="C1209" s="166" t="s">
        <v>70</v>
      </c>
      <c r="D1209" s="166" t="s">
        <v>143</v>
      </c>
      <c r="E1209" s="154"/>
      <c r="F1209" s="195" t="s">
        <v>2601</v>
      </c>
      <c r="G1209" s="196"/>
      <c r="H1209" s="166" t="s">
        <v>276</v>
      </c>
      <c r="I1209" s="167">
        <v>2010</v>
      </c>
      <c r="J1209" s="168">
        <v>72000</v>
      </c>
      <c r="K1209" s="165" t="s">
        <v>72</v>
      </c>
      <c r="L1209" s="165"/>
      <c r="M1209" s="165"/>
      <c r="N1209" s="2"/>
    </row>
    <row r="1210" spans="1:14" ht="12.75" customHeight="1" x14ac:dyDescent="0.2">
      <c r="A1210" s="166" t="s">
        <v>4206</v>
      </c>
      <c r="B1210" s="166" t="s">
        <v>3457</v>
      </c>
      <c r="C1210" s="166" t="s">
        <v>70</v>
      </c>
      <c r="D1210" s="166" t="s">
        <v>143</v>
      </c>
      <c r="E1210" s="154"/>
      <c r="F1210" s="195" t="s">
        <v>4208</v>
      </c>
      <c r="G1210" s="196"/>
      <c r="H1210" s="166" t="s">
        <v>276</v>
      </c>
      <c r="I1210" s="167">
        <v>2010</v>
      </c>
      <c r="J1210" s="168">
        <v>164000</v>
      </c>
      <c r="K1210" s="165" t="s">
        <v>72</v>
      </c>
      <c r="L1210" s="165"/>
      <c r="M1210" s="165"/>
      <c r="N1210" s="2"/>
    </row>
    <row r="1211" spans="1:14" ht="12.75" customHeight="1" x14ac:dyDescent="0.2">
      <c r="A1211" s="166" t="s">
        <v>4206</v>
      </c>
      <c r="B1211" s="166" t="s">
        <v>3457</v>
      </c>
      <c r="C1211" s="166" t="s">
        <v>70</v>
      </c>
      <c r="D1211" s="166" t="s">
        <v>143</v>
      </c>
      <c r="E1211" s="154"/>
      <c r="F1211" s="195" t="s">
        <v>3713</v>
      </c>
      <c r="G1211" s="196"/>
      <c r="H1211" s="166" t="s">
        <v>276</v>
      </c>
      <c r="I1211" s="167">
        <v>2010</v>
      </c>
      <c r="J1211" s="168">
        <v>555000</v>
      </c>
      <c r="K1211" s="165" t="s">
        <v>72</v>
      </c>
      <c r="L1211" s="165"/>
      <c r="M1211" s="165"/>
      <c r="N1211" s="2"/>
    </row>
    <row r="1212" spans="1:14" ht="12.75" customHeight="1" x14ac:dyDescent="0.2">
      <c r="A1212" s="166" t="s">
        <v>4206</v>
      </c>
      <c r="B1212" s="166" t="s">
        <v>3457</v>
      </c>
      <c r="C1212" s="166" t="s">
        <v>70</v>
      </c>
      <c r="D1212" s="166" t="s">
        <v>143</v>
      </c>
      <c r="E1212" s="154" t="s">
        <v>166</v>
      </c>
      <c r="F1212" s="195" t="s">
        <v>3082</v>
      </c>
      <c r="G1212" s="196"/>
      <c r="H1212" s="166" t="s">
        <v>276</v>
      </c>
      <c r="I1212" s="167">
        <v>2010</v>
      </c>
      <c r="J1212" s="168">
        <v>50798</v>
      </c>
      <c r="K1212" s="165" t="s">
        <v>72</v>
      </c>
      <c r="L1212" s="165"/>
      <c r="M1212" s="165"/>
      <c r="N1212" s="2"/>
    </row>
    <row r="1213" spans="1:14" ht="12.75" customHeight="1" x14ac:dyDescent="0.2">
      <c r="A1213" s="166" t="s">
        <v>4206</v>
      </c>
      <c r="B1213" s="166" t="s">
        <v>3457</v>
      </c>
      <c r="C1213" s="166" t="s">
        <v>70</v>
      </c>
      <c r="D1213" s="166" t="s">
        <v>143</v>
      </c>
      <c r="E1213" s="154"/>
      <c r="F1213" s="195" t="s">
        <v>2740</v>
      </c>
      <c r="G1213" s="196"/>
      <c r="H1213" s="166" t="s">
        <v>276</v>
      </c>
      <c r="I1213" s="167">
        <v>2010</v>
      </c>
      <c r="J1213" s="168">
        <v>72000</v>
      </c>
      <c r="K1213" s="165" t="s">
        <v>72</v>
      </c>
      <c r="L1213" s="165"/>
      <c r="M1213" s="165"/>
      <c r="N1213" s="2"/>
    </row>
    <row r="1214" spans="1:14" ht="12.75" customHeight="1" x14ac:dyDescent="0.2">
      <c r="A1214" s="166" t="s">
        <v>4206</v>
      </c>
      <c r="B1214" s="166" t="s">
        <v>3457</v>
      </c>
      <c r="C1214" s="166" t="s">
        <v>70</v>
      </c>
      <c r="D1214" s="166" t="s">
        <v>143</v>
      </c>
      <c r="E1214" s="154"/>
      <c r="F1214" s="195" t="s">
        <v>2907</v>
      </c>
      <c r="G1214" s="196"/>
      <c r="H1214" s="166" t="s">
        <v>276</v>
      </c>
      <c r="I1214" s="167">
        <v>2010</v>
      </c>
      <c r="J1214" s="168">
        <v>35912</v>
      </c>
      <c r="K1214" s="165" t="s">
        <v>72</v>
      </c>
      <c r="L1214" s="165"/>
      <c r="M1214" s="165"/>
      <c r="N1214" s="2"/>
    </row>
    <row r="1215" spans="1:14" ht="12.75" customHeight="1" x14ac:dyDescent="0.2">
      <c r="A1215" s="166" t="s">
        <v>4206</v>
      </c>
      <c r="B1215" s="166" t="s">
        <v>3457</v>
      </c>
      <c r="C1215" s="166" t="s">
        <v>70</v>
      </c>
      <c r="D1215" s="166" t="s">
        <v>143</v>
      </c>
      <c r="E1215" s="154"/>
      <c r="F1215" s="195" t="s">
        <v>4202</v>
      </c>
      <c r="G1215" s="196"/>
      <c r="H1215" s="166" t="s">
        <v>276</v>
      </c>
      <c r="I1215" s="167">
        <v>2010</v>
      </c>
      <c r="J1215" s="168">
        <v>80701</v>
      </c>
      <c r="K1215" s="165" t="s">
        <v>72</v>
      </c>
      <c r="L1215" s="165"/>
      <c r="M1215" s="165"/>
      <c r="N1215" s="2"/>
    </row>
    <row r="1216" spans="1:14" ht="12.75" customHeight="1" x14ac:dyDescent="0.2">
      <c r="A1216" s="166" t="s">
        <v>4206</v>
      </c>
      <c r="B1216" s="166" t="s">
        <v>3457</v>
      </c>
      <c r="C1216" s="166" t="s">
        <v>70</v>
      </c>
      <c r="D1216" s="166" t="s">
        <v>143</v>
      </c>
      <c r="E1216" s="154"/>
      <c r="F1216" s="195" t="s">
        <v>3140</v>
      </c>
      <c r="G1216" s="196"/>
      <c r="H1216" s="166" t="s">
        <v>276</v>
      </c>
      <c r="I1216" s="167">
        <v>2010</v>
      </c>
      <c r="J1216" s="168">
        <v>161120</v>
      </c>
      <c r="K1216" s="165" t="s">
        <v>72</v>
      </c>
      <c r="L1216" s="165"/>
      <c r="M1216" s="165"/>
      <c r="N1216" s="2"/>
    </row>
    <row r="1217" spans="1:14" ht="12.75" customHeight="1" x14ac:dyDescent="0.2">
      <c r="A1217" s="166" t="s">
        <v>4206</v>
      </c>
      <c r="B1217" s="166" t="s">
        <v>3457</v>
      </c>
      <c r="C1217" s="166" t="s">
        <v>70</v>
      </c>
      <c r="D1217" s="166" t="s">
        <v>143</v>
      </c>
      <c r="E1217" s="154"/>
      <c r="F1217" s="195" t="s">
        <v>3064</v>
      </c>
      <c r="G1217" s="196"/>
      <c r="H1217" s="166" t="s">
        <v>276</v>
      </c>
      <c r="I1217" s="167">
        <v>2010</v>
      </c>
      <c r="J1217" s="168">
        <v>87089</v>
      </c>
      <c r="K1217" s="165" t="s">
        <v>72</v>
      </c>
      <c r="L1217" s="165"/>
      <c r="M1217" s="165"/>
      <c r="N1217" s="2"/>
    </row>
    <row r="1218" spans="1:14" ht="12.75" customHeight="1" x14ac:dyDescent="0.2">
      <c r="A1218" s="166" t="s">
        <v>4206</v>
      </c>
      <c r="B1218" s="166" t="s">
        <v>3457</v>
      </c>
      <c r="C1218" s="166" t="s">
        <v>70</v>
      </c>
      <c r="D1218" s="166" t="s">
        <v>143</v>
      </c>
      <c r="E1218" s="154"/>
      <c r="F1218" s="195" t="s">
        <v>3526</v>
      </c>
      <c r="G1218" s="196"/>
      <c r="H1218" s="166" t="s">
        <v>276</v>
      </c>
      <c r="I1218" s="167">
        <v>2010</v>
      </c>
      <c r="J1218" s="168">
        <v>100000</v>
      </c>
      <c r="K1218" s="165" t="s">
        <v>72</v>
      </c>
      <c r="L1218" s="165"/>
      <c r="M1218" s="165"/>
      <c r="N1218" s="2"/>
    </row>
    <row r="1219" spans="1:14" ht="12.75" customHeight="1" x14ac:dyDescent="0.2">
      <c r="A1219" s="166" t="s">
        <v>4206</v>
      </c>
      <c r="B1219" s="166" t="s">
        <v>3457</v>
      </c>
      <c r="C1219" s="166" t="s">
        <v>70</v>
      </c>
      <c r="D1219" s="166" t="s">
        <v>143</v>
      </c>
      <c r="E1219" s="154"/>
      <c r="F1219" s="195" t="s">
        <v>3372</v>
      </c>
      <c r="G1219" s="196"/>
      <c r="H1219" s="166" t="s">
        <v>276</v>
      </c>
      <c r="I1219" s="167">
        <v>2010</v>
      </c>
      <c r="J1219" s="168">
        <v>50000</v>
      </c>
      <c r="K1219" s="165" t="s">
        <v>72</v>
      </c>
      <c r="L1219" s="165"/>
      <c r="M1219" s="165"/>
      <c r="N1219" s="2"/>
    </row>
    <row r="1220" spans="1:14" ht="12.75" customHeight="1" x14ac:dyDescent="0.2">
      <c r="A1220" s="166" t="s">
        <v>4206</v>
      </c>
      <c r="B1220" s="166" t="s">
        <v>3457</v>
      </c>
      <c r="C1220" s="166" t="s">
        <v>70</v>
      </c>
      <c r="D1220" s="166" t="s">
        <v>143</v>
      </c>
      <c r="E1220" s="154" t="s">
        <v>2537</v>
      </c>
      <c r="F1220" s="195" t="s">
        <v>1272</v>
      </c>
      <c r="G1220" s="196"/>
      <c r="H1220" s="166" t="s">
        <v>276</v>
      </c>
      <c r="I1220" s="167">
        <v>2010</v>
      </c>
      <c r="J1220" s="169">
        <v>4819595</v>
      </c>
      <c r="K1220" s="165" t="s">
        <v>72</v>
      </c>
      <c r="L1220" s="165"/>
      <c r="M1220" s="165"/>
      <c r="N1220" s="2"/>
    </row>
    <row r="1221" spans="1:14" ht="12.75" customHeight="1" x14ac:dyDescent="0.2">
      <c r="A1221" s="166" t="s">
        <v>4206</v>
      </c>
      <c r="B1221" s="166" t="s">
        <v>3457</v>
      </c>
      <c r="C1221" s="166" t="s">
        <v>70</v>
      </c>
      <c r="D1221" s="166" t="s">
        <v>143</v>
      </c>
      <c r="E1221" s="154" t="s">
        <v>2537</v>
      </c>
      <c r="F1221" s="195" t="s">
        <v>1272</v>
      </c>
      <c r="G1221" s="196"/>
      <c r="H1221" s="166" t="s">
        <v>276</v>
      </c>
      <c r="I1221" s="167">
        <v>2010</v>
      </c>
      <c r="J1221" s="168">
        <v>268476</v>
      </c>
      <c r="K1221" s="165" t="s">
        <v>72</v>
      </c>
      <c r="L1221" s="165"/>
      <c r="M1221" s="165"/>
      <c r="N1221" s="2"/>
    </row>
    <row r="1222" spans="1:14" ht="12.75" customHeight="1" x14ac:dyDescent="0.2">
      <c r="A1222" s="166" t="s">
        <v>4206</v>
      </c>
      <c r="B1222" s="166" t="s">
        <v>3457</v>
      </c>
      <c r="C1222" s="166" t="s">
        <v>70</v>
      </c>
      <c r="D1222" s="166" t="s">
        <v>143</v>
      </c>
      <c r="E1222" s="154"/>
      <c r="F1222" s="195" t="s">
        <v>3508</v>
      </c>
      <c r="G1222" s="196"/>
      <c r="H1222" s="166" t="s">
        <v>276</v>
      </c>
      <c r="I1222" s="167">
        <v>2010</v>
      </c>
      <c r="J1222" s="168">
        <v>86000</v>
      </c>
      <c r="K1222" s="165" t="s">
        <v>72</v>
      </c>
      <c r="L1222" s="165"/>
      <c r="M1222" s="165"/>
      <c r="N1222" s="2"/>
    </row>
    <row r="1223" spans="1:14" ht="12.75" customHeight="1" x14ac:dyDescent="0.2">
      <c r="A1223" s="166" t="s">
        <v>4206</v>
      </c>
      <c r="B1223" s="166" t="s">
        <v>3457</v>
      </c>
      <c r="C1223" s="166" t="s">
        <v>70</v>
      </c>
      <c r="D1223" s="166" t="s">
        <v>143</v>
      </c>
      <c r="E1223" s="154"/>
      <c r="F1223" s="195" t="s">
        <v>4209</v>
      </c>
      <c r="G1223" s="196"/>
      <c r="H1223" s="166" t="s">
        <v>276</v>
      </c>
      <c r="I1223" s="167">
        <v>2010</v>
      </c>
      <c r="J1223" s="168">
        <v>180579</v>
      </c>
      <c r="K1223" s="165" t="s">
        <v>72</v>
      </c>
      <c r="L1223" s="165"/>
      <c r="M1223" s="165"/>
      <c r="N1223" s="2"/>
    </row>
    <row r="1224" spans="1:14" ht="12.75" customHeight="1" x14ac:dyDescent="0.2">
      <c r="A1224" s="166" t="s">
        <v>4206</v>
      </c>
      <c r="B1224" s="166" t="s">
        <v>3457</v>
      </c>
      <c r="C1224" s="166" t="s">
        <v>70</v>
      </c>
      <c r="D1224" s="166" t="s">
        <v>143</v>
      </c>
      <c r="E1224" s="154"/>
      <c r="F1224" s="195" t="s">
        <v>2747</v>
      </c>
      <c r="G1224" s="196"/>
      <c r="H1224" s="166" t="s">
        <v>276</v>
      </c>
      <c r="I1224" s="167">
        <v>2010</v>
      </c>
      <c r="J1224" s="168">
        <v>72000</v>
      </c>
      <c r="K1224" s="165" t="s">
        <v>72</v>
      </c>
      <c r="L1224" s="165"/>
      <c r="M1224" s="165"/>
      <c r="N1224" s="2"/>
    </row>
    <row r="1225" spans="1:14" ht="12.75" customHeight="1" x14ac:dyDescent="0.2">
      <c r="A1225" s="166" t="s">
        <v>4206</v>
      </c>
      <c r="B1225" s="166" t="s">
        <v>3457</v>
      </c>
      <c r="C1225" s="166" t="s">
        <v>70</v>
      </c>
      <c r="D1225" s="166" t="s">
        <v>143</v>
      </c>
      <c r="E1225" s="154"/>
      <c r="F1225" s="195" t="s">
        <v>3888</v>
      </c>
      <c r="G1225" s="196"/>
      <c r="H1225" s="166" t="s">
        <v>276</v>
      </c>
      <c r="I1225" s="167">
        <v>2010</v>
      </c>
      <c r="J1225" s="168">
        <v>166025</v>
      </c>
      <c r="K1225" s="165" t="s">
        <v>72</v>
      </c>
      <c r="L1225" s="165"/>
      <c r="M1225" s="165"/>
      <c r="N1225" s="2"/>
    </row>
    <row r="1226" spans="1:14" ht="12.75" customHeight="1" x14ac:dyDescent="0.2">
      <c r="A1226" s="166" t="s">
        <v>4206</v>
      </c>
      <c r="B1226" s="166" t="s">
        <v>3457</v>
      </c>
      <c r="C1226" s="166" t="s">
        <v>70</v>
      </c>
      <c r="D1226" s="166" t="s">
        <v>143</v>
      </c>
      <c r="E1226" s="154"/>
      <c r="F1226" s="195" t="s">
        <v>2722</v>
      </c>
      <c r="G1226" s="196"/>
      <c r="H1226" s="166" t="s">
        <v>276</v>
      </c>
      <c r="I1226" s="167">
        <v>2010</v>
      </c>
      <c r="J1226" s="168">
        <v>38000</v>
      </c>
      <c r="K1226" s="165" t="s">
        <v>72</v>
      </c>
      <c r="L1226" s="165"/>
      <c r="M1226" s="165"/>
      <c r="N1226" s="2"/>
    </row>
    <row r="1227" spans="1:14" ht="12.75" customHeight="1" x14ac:dyDescent="0.2">
      <c r="A1227" s="166" t="s">
        <v>4206</v>
      </c>
      <c r="B1227" s="166" t="s">
        <v>3457</v>
      </c>
      <c r="C1227" s="166" t="s">
        <v>70</v>
      </c>
      <c r="D1227" s="166" t="s">
        <v>143</v>
      </c>
      <c r="E1227" s="154"/>
      <c r="F1227" s="195" t="s">
        <v>4092</v>
      </c>
      <c r="G1227" s="196"/>
      <c r="H1227" s="166" t="s">
        <v>276</v>
      </c>
      <c r="I1227" s="167">
        <v>2010</v>
      </c>
      <c r="J1227" s="168">
        <v>25000</v>
      </c>
      <c r="K1227" s="165" t="s">
        <v>72</v>
      </c>
      <c r="L1227" s="165"/>
      <c r="M1227" s="165"/>
      <c r="N1227" s="2"/>
    </row>
    <row r="1228" spans="1:14" ht="12.75" customHeight="1" x14ac:dyDescent="0.2">
      <c r="A1228" s="166" t="s">
        <v>4206</v>
      </c>
      <c r="B1228" s="166" t="s">
        <v>3457</v>
      </c>
      <c r="C1228" s="166" t="s">
        <v>70</v>
      </c>
      <c r="D1228" s="166" t="s">
        <v>143</v>
      </c>
      <c r="E1228" s="154"/>
      <c r="F1228" s="195" t="s">
        <v>3070</v>
      </c>
      <c r="G1228" s="196"/>
      <c r="H1228" s="166" t="s">
        <v>276</v>
      </c>
      <c r="I1228" s="167">
        <v>2010</v>
      </c>
      <c r="J1228" s="168">
        <v>75000</v>
      </c>
      <c r="K1228" s="165" t="s">
        <v>72</v>
      </c>
      <c r="L1228" s="165"/>
      <c r="M1228" s="165"/>
      <c r="N1228" s="2"/>
    </row>
    <row r="1229" spans="1:14" ht="12.75" customHeight="1" x14ac:dyDescent="0.2">
      <c r="A1229" s="166" t="s">
        <v>4206</v>
      </c>
      <c r="B1229" s="166" t="s">
        <v>3457</v>
      </c>
      <c r="C1229" s="166" t="s">
        <v>70</v>
      </c>
      <c r="D1229" s="166" t="s">
        <v>143</v>
      </c>
      <c r="E1229" s="154"/>
      <c r="F1229" s="195" t="s">
        <v>3389</v>
      </c>
      <c r="G1229" s="196"/>
      <c r="H1229" s="166" t="s">
        <v>276</v>
      </c>
      <c r="I1229" s="167">
        <v>2010</v>
      </c>
      <c r="J1229" s="168">
        <v>29330</v>
      </c>
      <c r="K1229" s="165" t="s">
        <v>72</v>
      </c>
      <c r="L1229" s="165"/>
      <c r="M1229" s="165"/>
      <c r="N1229" s="2"/>
    </row>
    <row r="1230" spans="1:14" ht="12.75" customHeight="1" x14ac:dyDescent="0.2">
      <c r="A1230" s="166" t="s">
        <v>4206</v>
      </c>
      <c r="B1230" s="166" t="s">
        <v>3457</v>
      </c>
      <c r="C1230" s="166" t="s">
        <v>70</v>
      </c>
      <c r="D1230" s="166" t="s">
        <v>143</v>
      </c>
      <c r="E1230" s="154" t="s">
        <v>166</v>
      </c>
      <c r="F1230" s="195" t="s">
        <v>4210</v>
      </c>
      <c r="G1230" s="196"/>
      <c r="H1230" s="166" t="s">
        <v>276</v>
      </c>
      <c r="I1230" s="167">
        <v>2010</v>
      </c>
      <c r="J1230" s="168">
        <v>266667</v>
      </c>
      <c r="K1230" s="165" t="s">
        <v>72</v>
      </c>
      <c r="L1230" s="170">
        <f>J1230+J1682+J1681+J1683+J1684+J1686</f>
        <v>3038643</v>
      </c>
      <c r="M1230" s="170">
        <f>J1230</f>
        <v>266667</v>
      </c>
      <c r="N1230" s="2"/>
    </row>
    <row r="1231" spans="1:14" ht="12.75" customHeight="1" x14ac:dyDescent="0.2">
      <c r="A1231" s="166" t="s">
        <v>4206</v>
      </c>
      <c r="B1231" s="166" t="s">
        <v>3457</v>
      </c>
      <c r="C1231" s="166" t="s">
        <v>70</v>
      </c>
      <c r="D1231" s="166" t="s">
        <v>143</v>
      </c>
      <c r="E1231" s="154"/>
      <c r="F1231" s="195" t="s">
        <v>4093</v>
      </c>
      <c r="G1231" s="196"/>
      <c r="H1231" s="166" t="s">
        <v>276</v>
      </c>
      <c r="I1231" s="167">
        <v>2010</v>
      </c>
      <c r="J1231" s="168">
        <v>219382</v>
      </c>
      <c r="K1231" s="165" t="s">
        <v>72</v>
      </c>
      <c r="L1231" s="165"/>
      <c r="M1231" s="165"/>
      <c r="N1231" s="2"/>
    </row>
    <row r="1232" spans="1:14" ht="12.75" customHeight="1" x14ac:dyDescent="0.2">
      <c r="A1232" s="166" t="s">
        <v>4206</v>
      </c>
      <c r="B1232" s="166" t="s">
        <v>3457</v>
      </c>
      <c r="C1232" s="166" t="s">
        <v>70</v>
      </c>
      <c r="D1232" s="166" t="s">
        <v>143</v>
      </c>
      <c r="E1232" s="154"/>
      <c r="F1232" s="195" t="s">
        <v>4133</v>
      </c>
      <c r="G1232" s="196"/>
      <c r="H1232" s="166" t="s">
        <v>276</v>
      </c>
      <c r="I1232" s="167">
        <v>2010</v>
      </c>
      <c r="J1232" s="168">
        <v>515963</v>
      </c>
      <c r="K1232" s="165" t="s">
        <v>72</v>
      </c>
      <c r="L1232" s="165"/>
      <c r="M1232" s="165"/>
      <c r="N1232" s="2"/>
    </row>
    <row r="1233" spans="1:14" ht="12.75" customHeight="1" x14ac:dyDescent="0.2">
      <c r="A1233" s="166" t="s">
        <v>4206</v>
      </c>
      <c r="B1233" s="166" t="s">
        <v>3457</v>
      </c>
      <c r="C1233" s="166" t="s">
        <v>70</v>
      </c>
      <c r="D1233" s="166" t="s">
        <v>143</v>
      </c>
      <c r="E1233" s="154"/>
      <c r="F1233" s="195" t="s">
        <v>4205</v>
      </c>
      <c r="G1233" s="196"/>
      <c r="H1233" s="166" t="s">
        <v>276</v>
      </c>
      <c r="I1233" s="167">
        <v>2010</v>
      </c>
      <c r="J1233" s="168">
        <v>85000</v>
      </c>
      <c r="K1233" s="165" t="s">
        <v>72</v>
      </c>
      <c r="L1233" s="165"/>
      <c r="M1233" s="165"/>
      <c r="N1233" s="2"/>
    </row>
    <row r="1234" spans="1:14" ht="12.75" customHeight="1" x14ac:dyDescent="0.2">
      <c r="A1234" s="166" t="s">
        <v>4206</v>
      </c>
      <c r="B1234" s="166" t="s">
        <v>3457</v>
      </c>
      <c r="C1234" s="166" t="s">
        <v>70</v>
      </c>
      <c r="D1234" s="166" t="s">
        <v>143</v>
      </c>
      <c r="E1234" s="154"/>
      <c r="F1234" s="195" t="s">
        <v>4035</v>
      </c>
      <c r="G1234" s="196"/>
      <c r="H1234" s="166" t="s">
        <v>276</v>
      </c>
      <c r="I1234" s="167">
        <v>2010</v>
      </c>
      <c r="J1234" s="168">
        <v>61188</v>
      </c>
      <c r="K1234" s="165" t="s">
        <v>72</v>
      </c>
      <c r="L1234" s="165"/>
      <c r="M1234" s="165"/>
      <c r="N1234" s="2"/>
    </row>
    <row r="1235" spans="1:14" ht="12.75" customHeight="1" x14ac:dyDescent="0.2">
      <c r="A1235" s="166" t="s">
        <v>4206</v>
      </c>
      <c r="B1235" s="166" t="s">
        <v>3457</v>
      </c>
      <c r="C1235" s="166" t="s">
        <v>70</v>
      </c>
      <c r="D1235" s="166" t="s">
        <v>143</v>
      </c>
      <c r="E1235" s="154" t="s">
        <v>35</v>
      </c>
      <c r="F1235" s="195" t="s">
        <v>3926</v>
      </c>
      <c r="G1235" s="196"/>
      <c r="H1235" s="166" t="s">
        <v>276</v>
      </c>
      <c r="I1235" s="167">
        <v>2010</v>
      </c>
      <c r="J1235" s="168">
        <v>200000</v>
      </c>
      <c r="K1235" s="165" t="s">
        <v>72</v>
      </c>
      <c r="L1235" s="165"/>
      <c r="M1235" s="165"/>
      <c r="N1235" s="2"/>
    </row>
    <row r="1236" spans="1:14" ht="12.75" customHeight="1" x14ac:dyDescent="0.2">
      <c r="A1236" s="166" t="s">
        <v>4206</v>
      </c>
      <c r="B1236" s="166" t="s">
        <v>3457</v>
      </c>
      <c r="C1236" s="166" t="s">
        <v>70</v>
      </c>
      <c r="D1236" s="166" t="s">
        <v>143</v>
      </c>
      <c r="E1236" s="154"/>
      <c r="F1236" s="195" t="s">
        <v>3545</v>
      </c>
      <c r="G1236" s="196"/>
      <c r="H1236" s="166" t="s">
        <v>276</v>
      </c>
      <c r="I1236" s="167">
        <v>2010</v>
      </c>
      <c r="J1236" s="168">
        <v>77291</v>
      </c>
      <c r="K1236" s="165" t="s">
        <v>72</v>
      </c>
      <c r="L1236" s="165"/>
      <c r="M1236" s="165"/>
      <c r="N1236" s="2"/>
    </row>
    <row r="1237" spans="1:14" ht="12.75" customHeight="1" x14ac:dyDescent="0.2">
      <c r="A1237" s="166" t="s">
        <v>4206</v>
      </c>
      <c r="B1237" s="166" t="s">
        <v>3457</v>
      </c>
      <c r="C1237" s="166" t="s">
        <v>70</v>
      </c>
      <c r="D1237" s="166" t="s">
        <v>143</v>
      </c>
      <c r="E1237" s="154"/>
      <c r="F1237" s="195" t="s">
        <v>3175</v>
      </c>
      <c r="G1237" s="196"/>
      <c r="H1237" s="166" t="s">
        <v>276</v>
      </c>
      <c r="I1237" s="167">
        <v>2010</v>
      </c>
      <c r="J1237" s="168">
        <v>237000</v>
      </c>
      <c r="K1237" s="165" t="s">
        <v>72</v>
      </c>
      <c r="L1237" s="165"/>
      <c r="M1237" s="165"/>
      <c r="N1237" s="2"/>
    </row>
    <row r="1238" spans="1:14" ht="12.75" customHeight="1" x14ac:dyDescent="0.2">
      <c r="A1238" s="166" t="s">
        <v>4206</v>
      </c>
      <c r="B1238" s="166" t="s">
        <v>3457</v>
      </c>
      <c r="C1238" s="166" t="s">
        <v>70</v>
      </c>
      <c r="D1238" s="166" t="s">
        <v>143</v>
      </c>
      <c r="E1238" s="154"/>
      <c r="F1238" s="195" t="s">
        <v>2075</v>
      </c>
      <c r="G1238" s="196"/>
      <c r="H1238" s="166" t="s">
        <v>276</v>
      </c>
      <c r="I1238" s="167">
        <v>2010</v>
      </c>
      <c r="J1238" s="168">
        <v>560000</v>
      </c>
      <c r="K1238" s="165" t="s">
        <v>72</v>
      </c>
      <c r="L1238" s="165"/>
      <c r="M1238" s="165"/>
      <c r="N1238" s="2"/>
    </row>
    <row r="1239" spans="1:14" ht="12.75" customHeight="1" x14ac:dyDescent="0.2">
      <c r="A1239" s="166" t="s">
        <v>4206</v>
      </c>
      <c r="B1239" s="166" t="s">
        <v>3457</v>
      </c>
      <c r="C1239" s="166" t="s">
        <v>70</v>
      </c>
      <c r="D1239" s="166" t="s">
        <v>143</v>
      </c>
      <c r="E1239" s="154"/>
      <c r="F1239" s="195" t="s">
        <v>4211</v>
      </c>
      <c r="G1239" s="196"/>
      <c r="H1239" s="166" t="s">
        <v>276</v>
      </c>
      <c r="I1239" s="167">
        <v>2010</v>
      </c>
      <c r="J1239" s="168">
        <v>62700</v>
      </c>
      <c r="K1239" s="165" t="s">
        <v>72</v>
      </c>
      <c r="L1239" s="165"/>
      <c r="M1239" s="165"/>
      <c r="N1239" s="2"/>
    </row>
    <row r="1240" spans="1:14" ht="12.75" customHeight="1" x14ac:dyDescent="0.2">
      <c r="A1240" s="166" t="s">
        <v>4206</v>
      </c>
      <c r="B1240" s="166" t="s">
        <v>3457</v>
      </c>
      <c r="C1240" s="166" t="s">
        <v>70</v>
      </c>
      <c r="D1240" s="166" t="s">
        <v>143</v>
      </c>
      <c r="E1240" s="154"/>
      <c r="F1240" s="195" t="s">
        <v>2219</v>
      </c>
      <c r="G1240" s="196"/>
      <c r="H1240" s="166" t="s">
        <v>276</v>
      </c>
      <c r="I1240" s="167">
        <v>2010</v>
      </c>
      <c r="J1240" s="168">
        <v>9714</v>
      </c>
      <c r="K1240" s="165" t="s">
        <v>72</v>
      </c>
      <c r="L1240" s="165"/>
      <c r="M1240" s="165"/>
      <c r="N1240" s="2"/>
    </row>
    <row r="1241" spans="1:14" ht="12.75" customHeight="1" x14ac:dyDescent="0.2">
      <c r="A1241" s="166" t="s">
        <v>4206</v>
      </c>
      <c r="B1241" s="166" t="s">
        <v>3457</v>
      </c>
      <c r="C1241" s="166" t="s">
        <v>70</v>
      </c>
      <c r="D1241" s="166" t="s">
        <v>143</v>
      </c>
      <c r="E1241" s="154"/>
      <c r="F1241" s="195" t="s">
        <v>4212</v>
      </c>
      <c r="G1241" s="196"/>
      <c r="H1241" s="166" t="s">
        <v>276</v>
      </c>
      <c r="I1241" s="167">
        <v>2010</v>
      </c>
      <c r="J1241" s="168">
        <v>48938</v>
      </c>
      <c r="K1241" s="165" t="s">
        <v>72</v>
      </c>
      <c r="L1241" s="165"/>
      <c r="M1241" s="165"/>
      <c r="N1241" s="2"/>
    </row>
    <row r="1242" spans="1:14" ht="12.75" customHeight="1" x14ac:dyDescent="0.2">
      <c r="A1242" s="166" t="s">
        <v>4206</v>
      </c>
      <c r="B1242" s="166" t="s">
        <v>3457</v>
      </c>
      <c r="C1242" s="166" t="s">
        <v>70</v>
      </c>
      <c r="D1242" s="166" t="s">
        <v>143</v>
      </c>
      <c r="E1242" s="154"/>
      <c r="F1242" s="195" t="s">
        <v>3346</v>
      </c>
      <c r="G1242" s="196"/>
      <c r="H1242" s="166" t="s">
        <v>276</v>
      </c>
      <c r="I1242" s="167">
        <v>2010</v>
      </c>
      <c r="J1242" s="168">
        <v>2344</v>
      </c>
      <c r="K1242" s="165" t="s">
        <v>72</v>
      </c>
      <c r="L1242" s="165"/>
      <c r="M1242" s="165"/>
      <c r="N1242" s="2"/>
    </row>
    <row r="1243" spans="1:14" ht="12.75" customHeight="1" x14ac:dyDescent="0.2">
      <c r="A1243" s="166" t="s">
        <v>4206</v>
      </c>
      <c r="B1243" s="166" t="s">
        <v>3457</v>
      </c>
      <c r="C1243" s="166" t="s">
        <v>70</v>
      </c>
      <c r="D1243" s="166" t="s">
        <v>143</v>
      </c>
      <c r="E1243" s="154"/>
      <c r="F1243" s="195" t="s">
        <v>4213</v>
      </c>
      <c r="G1243" s="196"/>
      <c r="H1243" s="166" t="s">
        <v>276</v>
      </c>
      <c r="I1243" s="167">
        <v>2010</v>
      </c>
      <c r="J1243" s="168">
        <v>156618</v>
      </c>
      <c r="K1243" s="165" t="s">
        <v>72</v>
      </c>
      <c r="L1243" s="170">
        <f>J1243+J1286+J1452+J1827</f>
        <v>1116681</v>
      </c>
      <c r="M1243" s="170">
        <f>J1243+J1286</f>
        <v>170947</v>
      </c>
      <c r="N1243" s="2"/>
    </row>
    <row r="1244" spans="1:14" ht="12.75" customHeight="1" x14ac:dyDescent="0.2">
      <c r="A1244" s="166" t="s">
        <v>4206</v>
      </c>
      <c r="B1244" s="166" t="s">
        <v>3457</v>
      </c>
      <c r="C1244" s="166" t="s">
        <v>70</v>
      </c>
      <c r="D1244" s="166" t="s">
        <v>143</v>
      </c>
      <c r="E1244" s="154"/>
      <c r="F1244" s="195" t="s">
        <v>4214</v>
      </c>
      <c r="G1244" s="196"/>
      <c r="H1244" s="166" t="s">
        <v>276</v>
      </c>
      <c r="I1244" s="167">
        <v>2010</v>
      </c>
      <c r="J1244" s="168">
        <v>350000</v>
      </c>
      <c r="K1244" s="165" t="s">
        <v>72</v>
      </c>
      <c r="L1244" s="170">
        <f>J1244+J1725+J1773+J1782</f>
        <v>8164085</v>
      </c>
      <c r="M1244" s="170">
        <f>J1244</f>
        <v>350000</v>
      </c>
      <c r="N1244" s="2"/>
    </row>
    <row r="1245" spans="1:14" ht="12.75" customHeight="1" x14ac:dyDescent="0.2">
      <c r="A1245" s="166" t="s">
        <v>4206</v>
      </c>
      <c r="B1245" s="166" t="s">
        <v>3457</v>
      </c>
      <c r="C1245" s="166" t="s">
        <v>70</v>
      </c>
      <c r="D1245" s="166" t="s">
        <v>143</v>
      </c>
      <c r="E1245" s="154" t="s">
        <v>2537</v>
      </c>
      <c r="F1245" s="195" t="s">
        <v>2497</v>
      </c>
      <c r="G1245" s="196"/>
      <c r="H1245" s="166" t="s">
        <v>276</v>
      </c>
      <c r="I1245" s="167">
        <v>2010</v>
      </c>
      <c r="J1245" s="168">
        <v>182936</v>
      </c>
      <c r="K1245" s="165" t="s">
        <v>72</v>
      </c>
      <c r="L1245" s="165"/>
      <c r="M1245" s="165"/>
      <c r="N1245" s="2"/>
    </row>
    <row r="1246" spans="1:14" ht="12.75" customHeight="1" x14ac:dyDescent="0.2">
      <c r="A1246" s="166" t="s">
        <v>4206</v>
      </c>
      <c r="B1246" s="166" t="s">
        <v>3457</v>
      </c>
      <c r="C1246" s="166" t="s">
        <v>70</v>
      </c>
      <c r="D1246" s="166" t="s">
        <v>143</v>
      </c>
      <c r="E1246" s="154" t="s">
        <v>35</v>
      </c>
      <c r="F1246" s="195" t="s">
        <v>2531</v>
      </c>
      <c r="G1246" s="196"/>
      <c r="H1246" s="166" t="s">
        <v>276</v>
      </c>
      <c r="I1246" s="167">
        <v>2010</v>
      </c>
      <c r="J1246" s="168">
        <v>216270</v>
      </c>
      <c r="K1246" s="165" t="s">
        <v>72</v>
      </c>
      <c r="L1246" s="165"/>
      <c r="M1246" s="165"/>
      <c r="N1246" s="2"/>
    </row>
    <row r="1247" spans="1:14" ht="12.75" customHeight="1" x14ac:dyDescent="0.2">
      <c r="A1247" s="166" t="s">
        <v>4206</v>
      </c>
      <c r="B1247" s="166" t="s">
        <v>3457</v>
      </c>
      <c r="C1247" s="166" t="s">
        <v>70</v>
      </c>
      <c r="D1247" s="166" t="s">
        <v>143</v>
      </c>
      <c r="E1247" s="154"/>
      <c r="F1247" s="195" t="s">
        <v>4215</v>
      </c>
      <c r="G1247" s="196"/>
      <c r="H1247" s="166" t="s">
        <v>276</v>
      </c>
      <c r="I1247" s="167">
        <v>2010</v>
      </c>
      <c r="J1247" s="168">
        <v>120030</v>
      </c>
      <c r="K1247" s="165" t="s">
        <v>72</v>
      </c>
      <c r="L1247" s="170">
        <f>J1247+J1256+J1289+J1524+J1525+J1526+J1582</f>
        <v>5332155</v>
      </c>
      <c r="M1247" s="170">
        <f>J1247+J1289</f>
        <v>178640</v>
      </c>
      <c r="N1247" s="2"/>
    </row>
    <row r="1248" spans="1:14" ht="16.5" customHeight="1" x14ac:dyDescent="0.2">
      <c r="A1248" s="166" t="s">
        <v>4216</v>
      </c>
      <c r="B1248" s="166" t="s">
        <v>4217</v>
      </c>
      <c r="C1248" s="166"/>
      <c r="D1248" s="166" t="s">
        <v>143</v>
      </c>
      <c r="E1248" s="154" t="s">
        <v>166</v>
      </c>
      <c r="F1248" s="195" t="s">
        <v>3341</v>
      </c>
      <c r="G1248" s="196"/>
      <c r="H1248" s="166" t="s">
        <v>276</v>
      </c>
      <c r="I1248" s="167">
        <v>2010</v>
      </c>
      <c r="J1248" s="168">
        <v>67200</v>
      </c>
      <c r="K1248" s="165"/>
      <c r="L1248" s="165"/>
      <c r="M1248" s="165"/>
      <c r="N1248" s="2"/>
    </row>
    <row r="1249" spans="1:14" ht="16.5" customHeight="1" x14ac:dyDescent="0.2">
      <c r="A1249" s="166" t="s">
        <v>4216</v>
      </c>
      <c r="B1249" s="166" t="s">
        <v>4217</v>
      </c>
      <c r="C1249" s="166"/>
      <c r="D1249" s="166" t="s">
        <v>143</v>
      </c>
      <c r="E1249" s="154"/>
      <c r="F1249" s="195" t="s">
        <v>4201</v>
      </c>
      <c r="G1249" s="196"/>
      <c r="H1249" s="166" t="s">
        <v>276</v>
      </c>
      <c r="I1249" s="167">
        <v>2010</v>
      </c>
      <c r="J1249" s="168">
        <v>95000</v>
      </c>
      <c r="K1249" s="165"/>
      <c r="L1249" s="165"/>
      <c r="M1249" s="165"/>
      <c r="N1249" s="2"/>
    </row>
    <row r="1250" spans="1:14" ht="16.5" customHeight="1" x14ac:dyDescent="0.2">
      <c r="A1250" s="166" t="s">
        <v>4216</v>
      </c>
      <c r="B1250" s="166" t="s">
        <v>4217</v>
      </c>
      <c r="C1250" s="166"/>
      <c r="D1250" s="166" t="s">
        <v>143</v>
      </c>
      <c r="E1250" s="154"/>
      <c r="F1250" s="195" t="s">
        <v>3064</v>
      </c>
      <c r="G1250" s="196"/>
      <c r="H1250" s="166" t="s">
        <v>276</v>
      </c>
      <c r="I1250" s="167">
        <v>2010</v>
      </c>
      <c r="J1250" s="168">
        <v>55932</v>
      </c>
      <c r="K1250" s="165"/>
      <c r="L1250" s="165"/>
      <c r="M1250" s="165"/>
      <c r="N1250" s="2"/>
    </row>
    <row r="1251" spans="1:14" ht="16.5" customHeight="1" x14ac:dyDescent="0.2">
      <c r="A1251" s="166" t="s">
        <v>4216</v>
      </c>
      <c r="B1251" s="166" t="s">
        <v>4217</v>
      </c>
      <c r="C1251" s="166"/>
      <c r="D1251" s="166" t="s">
        <v>143</v>
      </c>
      <c r="E1251" s="154" t="s">
        <v>2537</v>
      </c>
      <c r="F1251" s="195" t="s">
        <v>1272</v>
      </c>
      <c r="G1251" s="196"/>
      <c r="H1251" s="166" t="s">
        <v>276</v>
      </c>
      <c r="I1251" s="167">
        <v>2010</v>
      </c>
      <c r="J1251" s="168">
        <v>846100</v>
      </c>
      <c r="K1251" s="165"/>
      <c r="L1251" s="165"/>
      <c r="M1251" s="165"/>
      <c r="N1251" s="2"/>
    </row>
    <row r="1252" spans="1:14" ht="16.5" customHeight="1" x14ac:dyDescent="0.2">
      <c r="A1252" s="166" t="s">
        <v>4216</v>
      </c>
      <c r="B1252" s="166" t="s">
        <v>4217</v>
      </c>
      <c r="C1252" s="166"/>
      <c r="D1252" s="166" t="s">
        <v>143</v>
      </c>
      <c r="E1252" s="154" t="s">
        <v>2537</v>
      </c>
      <c r="F1252" s="195" t="s">
        <v>1272</v>
      </c>
      <c r="G1252" s="196"/>
      <c r="H1252" s="166" t="s">
        <v>276</v>
      </c>
      <c r="I1252" s="167">
        <v>2010</v>
      </c>
      <c r="J1252" s="168">
        <v>114837</v>
      </c>
      <c r="K1252" s="165"/>
      <c r="L1252" s="165"/>
      <c r="M1252" s="165"/>
      <c r="N1252" s="2"/>
    </row>
    <row r="1253" spans="1:14" ht="16.5" customHeight="1" x14ac:dyDescent="0.2">
      <c r="A1253" s="166" t="s">
        <v>4216</v>
      </c>
      <c r="B1253" s="166" t="s">
        <v>4217</v>
      </c>
      <c r="C1253" s="166"/>
      <c r="D1253" s="166" t="s">
        <v>143</v>
      </c>
      <c r="E1253" s="154"/>
      <c r="F1253" s="195" t="s">
        <v>3396</v>
      </c>
      <c r="G1253" s="196"/>
      <c r="H1253" s="166" t="s">
        <v>276</v>
      </c>
      <c r="I1253" s="167">
        <v>2010</v>
      </c>
      <c r="J1253" s="168">
        <v>67200</v>
      </c>
      <c r="K1253" s="165"/>
      <c r="L1253" s="165"/>
      <c r="M1253" s="165"/>
      <c r="N1253" s="2"/>
    </row>
    <row r="1254" spans="1:14" ht="16.5" customHeight="1" x14ac:dyDescent="0.2">
      <c r="A1254" s="166" t="s">
        <v>4216</v>
      </c>
      <c r="B1254" s="166" t="s">
        <v>4217</v>
      </c>
      <c r="C1254" s="166"/>
      <c r="D1254" s="166" t="s">
        <v>143</v>
      </c>
      <c r="E1254" s="154"/>
      <c r="F1254" s="195" t="s">
        <v>3389</v>
      </c>
      <c r="G1254" s="196"/>
      <c r="H1254" s="166" t="s">
        <v>276</v>
      </c>
      <c r="I1254" s="167">
        <v>2010</v>
      </c>
      <c r="J1254" s="168">
        <v>134000</v>
      </c>
      <c r="K1254" s="165"/>
      <c r="L1254" s="165"/>
      <c r="M1254" s="165"/>
      <c r="N1254" s="2"/>
    </row>
    <row r="1255" spans="1:14" ht="16.5" customHeight="1" x14ac:dyDescent="0.2">
      <c r="A1255" s="166" t="s">
        <v>4216</v>
      </c>
      <c r="B1255" s="166" t="s">
        <v>4217</v>
      </c>
      <c r="C1255" s="166"/>
      <c r="D1255" s="166" t="s">
        <v>143</v>
      </c>
      <c r="E1255" s="154"/>
      <c r="F1255" s="195" t="s">
        <v>4212</v>
      </c>
      <c r="G1255" s="196"/>
      <c r="H1255" s="166" t="s">
        <v>276</v>
      </c>
      <c r="I1255" s="167">
        <v>2010</v>
      </c>
      <c r="J1255" s="168">
        <v>102062</v>
      </c>
      <c r="K1255" s="165"/>
      <c r="L1255" s="165"/>
      <c r="M1255" s="165"/>
      <c r="N1255" s="2"/>
    </row>
    <row r="1256" spans="1:14" ht="16.5" customHeight="1" x14ac:dyDescent="0.2">
      <c r="A1256" s="166" t="s">
        <v>4216</v>
      </c>
      <c r="B1256" s="166" t="s">
        <v>4217</v>
      </c>
      <c r="C1256" s="166"/>
      <c r="D1256" s="166" t="s">
        <v>143</v>
      </c>
      <c r="E1256" s="154"/>
      <c r="F1256" s="195" t="s">
        <v>4215</v>
      </c>
      <c r="G1256" s="196"/>
      <c r="H1256" s="166" t="s">
        <v>276</v>
      </c>
      <c r="I1256" s="167">
        <v>2010</v>
      </c>
      <c r="J1256" s="168">
        <v>201600</v>
      </c>
      <c r="K1256" s="165"/>
      <c r="L1256" s="165"/>
      <c r="M1256" s="165"/>
      <c r="N1256" s="2"/>
    </row>
    <row r="1257" spans="1:14" ht="12.75" customHeight="1" x14ac:dyDescent="0.2">
      <c r="A1257" s="166" t="s">
        <v>4218</v>
      </c>
      <c r="B1257" s="166" t="s">
        <v>2566</v>
      </c>
      <c r="C1257" s="166" t="s">
        <v>70</v>
      </c>
      <c r="D1257" s="166" t="s">
        <v>143</v>
      </c>
      <c r="E1257" s="154"/>
      <c r="F1257" s="195" t="s">
        <v>4199</v>
      </c>
      <c r="G1257" s="196"/>
      <c r="H1257" s="166" t="s">
        <v>276</v>
      </c>
      <c r="I1257" s="167">
        <v>2010</v>
      </c>
      <c r="J1257" s="168">
        <v>164412</v>
      </c>
      <c r="K1257" s="165" t="s">
        <v>72</v>
      </c>
      <c r="L1257" s="165"/>
      <c r="M1257" s="165"/>
      <c r="N1257" s="2"/>
    </row>
    <row r="1258" spans="1:14" ht="12.75" customHeight="1" x14ac:dyDescent="0.2">
      <c r="A1258" s="166" t="s">
        <v>4218</v>
      </c>
      <c r="B1258" s="166" t="s">
        <v>2566</v>
      </c>
      <c r="C1258" s="166" t="s">
        <v>70</v>
      </c>
      <c r="D1258" s="166" t="s">
        <v>143</v>
      </c>
      <c r="E1258" s="154"/>
      <c r="F1258" s="195" t="s">
        <v>3817</v>
      </c>
      <c r="G1258" s="196"/>
      <c r="H1258" s="166" t="s">
        <v>276</v>
      </c>
      <c r="I1258" s="167">
        <v>2010</v>
      </c>
      <c r="J1258" s="168">
        <v>275000</v>
      </c>
      <c r="K1258" s="165" t="s">
        <v>72</v>
      </c>
      <c r="L1258" s="165"/>
      <c r="M1258" s="165"/>
      <c r="N1258" s="2"/>
    </row>
    <row r="1259" spans="1:14" ht="12.75" customHeight="1" x14ac:dyDescent="0.2">
      <c r="A1259" s="166" t="s">
        <v>4218</v>
      </c>
      <c r="B1259" s="166" t="s">
        <v>2566</v>
      </c>
      <c r="C1259" s="166" t="s">
        <v>70</v>
      </c>
      <c r="D1259" s="166" t="s">
        <v>143</v>
      </c>
      <c r="E1259" s="154" t="s">
        <v>166</v>
      </c>
      <c r="F1259" s="195" t="s">
        <v>3341</v>
      </c>
      <c r="G1259" s="196"/>
      <c r="H1259" s="166" t="s">
        <v>276</v>
      </c>
      <c r="I1259" s="167">
        <v>2010</v>
      </c>
      <c r="J1259" s="168">
        <v>39073</v>
      </c>
      <c r="K1259" s="165" t="s">
        <v>72</v>
      </c>
      <c r="L1259" s="165"/>
      <c r="M1259" s="165"/>
      <c r="N1259" s="2"/>
    </row>
    <row r="1260" spans="1:14" ht="12.75" customHeight="1" x14ac:dyDescent="0.2">
      <c r="A1260" s="166" t="s">
        <v>4218</v>
      </c>
      <c r="B1260" s="166" t="s">
        <v>2566</v>
      </c>
      <c r="C1260" s="166" t="s">
        <v>70</v>
      </c>
      <c r="D1260" s="166" t="s">
        <v>143</v>
      </c>
      <c r="E1260" s="154"/>
      <c r="F1260" s="195" t="s">
        <v>4219</v>
      </c>
      <c r="G1260" s="196"/>
      <c r="H1260" s="166" t="s">
        <v>276</v>
      </c>
      <c r="I1260" s="167">
        <v>2010</v>
      </c>
      <c r="J1260" s="168">
        <v>87689</v>
      </c>
      <c r="K1260" s="165" t="s">
        <v>72</v>
      </c>
      <c r="L1260" s="170">
        <f>J1260+J1723+J1774</f>
        <v>3565395</v>
      </c>
      <c r="M1260" s="170">
        <f>J1260</f>
        <v>87689</v>
      </c>
      <c r="N1260" s="2"/>
    </row>
    <row r="1261" spans="1:14" ht="12.75" customHeight="1" x14ac:dyDescent="0.2">
      <c r="A1261" s="166" t="s">
        <v>4218</v>
      </c>
      <c r="B1261" s="166" t="s">
        <v>2566</v>
      </c>
      <c r="C1261" s="166" t="s">
        <v>70</v>
      </c>
      <c r="D1261" s="166" t="s">
        <v>143</v>
      </c>
      <c r="E1261" s="154"/>
      <c r="F1261" s="195" t="s">
        <v>3676</v>
      </c>
      <c r="G1261" s="196"/>
      <c r="H1261" s="166" t="s">
        <v>276</v>
      </c>
      <c r="I1261" s="167">
        <v>2010</v>
      </c>
      <c r="J1261" s="168">
        <v>250</v>
      </c>
      <c r="K1261" s="165" t="s">
        <v>72</v>
      </c>
      <c r="L1261" s="165"/>
      <c r="M1261" s="165"/>
      <c r="N1261" s="2"/>
    </row>
    <row r="1262" spans="1:14" ht="12.75" customHeight="1" x14ac:dyDescent="0.2">
      <c r="A1262" s="166" t="s">
        <v>4218</v>
      </c>
      <c r="B1262" s="166" t="s">
        <v>2566</v>
      </c>
      <c r="C1262" s="166" t="s">
        <v>70</v>
      </c>
      <c r="D1262" s="166" t="s">
        <v>143</v>
      </c>
      <c r="E1262" s="154"/>
      <c r="F1262" s="195" t="s">
        <v>4220</v>
      </c>
      <c r="G1262" s="196"/>
      <c r="H1262" s="166" t="s">
        <v>276</v>
      </c>
      <c r="I1262" s="167">
        <v>2010</v>
      </c>
      <c r="J1262" s="168">
        <v>143234</v>
      </c>
      <c r="K1262" s="165" t="s">
        <v>72</v>
      </c>
      <c r="L1262" s="165"/>
      <c r="M1262" s="165"/>
      <c r="N1262" s="2"/>
    </row>
    <row r="1263" spans="1:14" ht="12.75" customHeight="1" x14ac:dyDescent="0.2">
      <c r="A1263" s="166" t="s">
        <v>4218</v>
      </c>
      <c r="B1263" s="166" t="s">
        <v>2566</v>
      </c>
      <c r="C1263" s="166" t="s">
        <v>70</v>
      </c>
      <c r="D1263" s="166" t="s">
        <v>143</v>
      </c>
      <c r="E1263" s="154" t="s">
        <v>2537</v>
      </c>
      <c r="F1263" s="195" t="s">
        <v>4221</v>
      </c>
      <c r="G1263" s="196"/>
      <c r="H1263" s="166" t="s">
        <v>541</v>
      </c>
      <c r="I1263" s="167">
        <v>2010</v>
      </c>
      <c r="J1263" s="169">
        <v>2000000</v>
      </c>
      <c r="K1263" s="165" t="s">
        <v>72</v>
      </c>
      <c r="L1263" s="165"/>
      <c r="M1263" s="165"/>
      <c r="N1263" s="2"/>
    </row>
    <row r="1264" spans="1:14" ht="12.75" customHeight="1" x14ac:dyDescent="0.2">
      <c r="A1264" s="166" t="s">
        <v>4218</v>
      </c>
      <c r="B1264" s="166" t="s">
        <v>2566</v>
      </c>
      <c r="C1264" s="166" t="s">
        <v>70</v>
      </c>
      <c r="D1264" s="166" t="s">
        <v>143</v>
      </c>
      <c r="E1264" s="154"/>
      <c r="F1264" s="195" t="s">
        <v>2601</v>
      </c>
      <c r="G1264" s="196"/>
      <c r="H1264" s="166" t="s">
        <v>276</v>
      </c>
      <c r="I1264" s="167">
        <v>2010</v>
      </c>
      <c r="J1264" s="168">
        <v>175000</v>
      </c>
      <c r="K1264" s="165" t="s">
        <v>72</v>
      </c>
      <c r="L1264" s="165"/>
      <c r="M1264" s="165"/>
      <c r="N1264" s="2"/>
    </row>
    <row r="1265" spans="1:14" ht="12.75" customHeight="1" x14ac:dyDescent="0.2">
      <c r="A1265" s="166" t="s">
        <v>4218</v>
      </c>
      <c r="B1265" s="166" t="s">
        <v>2566</v>
      </c>
      <c r="C1265" s="166" t="s">
        <v>70</v>
      </c>
      <c r="D1265" s="166" t="s">
        <v>143</v>
      </c>
      <c r="E1265" s="154" t="s">
        <v>166</v>
      </c>
      <c r="F1265" s="195" t="s">
        <v>4222</v>
      </c>
      <c r="G1265" s="196"/>
      <c r="H1265" s="166" t="s">
        <v>276</v>
      </c>
      <c r="I1265" s="167">
        <v>2010</v>
      </c>
      <c r="J1265" s="168">
        <v>100000</v>
      </c>
      <c r="K1265" s="165" t="s">
        <v>72</v>
      </c>
      <c r="L1265" s="170">
        <f>J1265+J1695+J1696+J1705</f>
        <v>2216575</v>
      </c>
      <c r="M1265" s="170">
        <f>J1265</f>
        <v>100000</v>
      </c>
      <c r="N1265" s="2"/>
    </row>
    <row r="1266" spans="1:14" ht="12.75" customHeight="1" x14ac:dyDescent="0.2">
      <c r="A1266" s="166" t="s">
        <v>4218</v>
      </c>
      <c r="B1266" s="166" t="s">
        <v>2566</v>
      </c>
      <c r="C1266" s="166" t="s">
        <v>70</v>
      </c>
      <c r="D1266" s="166" t="s">
        <v>143</v>
      </c>
      <c r="E1266" s="154"/>
      <c r="F1266" s="195" t="s">
        <v>2740</v>
      </c>
      <c r="G1266" s="196"/>
      <c r="H1266" s="166" t="s">
        <v>276</v>
      </c>
      <c r="I1266" s="167">
        <v>2010</v>
      </c>
      <c r="J1266" s="168">
        <v>83744</v>
      </c>
      <c r="K1266" s="165" t="s">
        <v>72</v>
      </c>
      <c r="L1266" s="165"/>
      <c r="M1266" s="165"/>
      <c r="N1266" s="2"/>
    </row>
    <row r="1267" spans="1:14" ht="12.75" customHeight="1" x14ac:dyDescent="0.2">
      <c r="A1267" s="166" t="s">
        <v>4218</v>
      </c>
      <c r="B1267" s="166" t="s">
        <v>2566</v>
      </c>
      <c r="C1267" s="166" t="s">
        <v>70</v>
      </c>
      <c r="D1267" s="166" t="s">
        <v>143</v>
      </c>
      <c r="E1267" s="154"/>
      <c r="F1267" s="195" t="s">
        <v>2907</v>
      </c>
      <c r="G1267" s="196"/>
      <c r="H1267" s="166" t="s">
        <v>276</v>
      </c>
      <c r="I1267" s="167">
        <v>2010</v>
      </c>
      <c r="J1267" s="168">
        <v>202000</v>
      </c>
      <c r="K1267" s="165" t="s">
        <v>72</v>
      </c>
      <c r="L1267" s="165"/>
      <c r="M1267" s="165"/>
      <c r="N1267" s="2"/>
    </row>
    <row r="1268" spans="1:14" ht="12.75" customHeight="1" x14ac:dyDescent="0.2">
      <c r="A1268" s="166" t="s">
        <v>4218</v>
      </c>
      <c r="B1268" s="166" t="s">
        <v>2566</v>
      </c>
      <c r="C1268" s="166" t="s">
        <v>70</v>
      </c>
      <c r="D1268" s="166" t="s">
        <v>143</v>
      </c>
      <c r="E1268" s="154"/>
      <c r="F1268" s="195" t="s">
        <v>4202</v>
      </c>
      <c r="G1268" s="196"/>
      <c r="H1268" s="166" t="s">
        <v>276</v>
      </c>
      <c r="I1268" s="167">
        <v>2010</v>
      </c>
      <c r="J1268" s="168">
        <v>121678</v>
      </c>
      <c r="K1268" s="165" t="s">
        <v>72</v>
      </c>
      <c r="L1268" s="165"/>
      <c r="M1268" s="165"/>
      <c r="N1268" s="2"/>
    </row>
    <row r="1269" spans="1:14" ht="12.75" customHeight="1" x14ac:dyDescent="0.2">
      <c r="A1269" s="166" t="s">
        <v>4218</v>
      </c>
      <c r="B1269" s="166" t="s">
        <v>2566</v>
      </c>
      <c r="C1269" s="166" t="s">
        <v>70</v>
      </c>
      <c r="D1269" s="166" t="s">
        <v>143</v>
      </c>
      <c r="E1269" s="154"/>
      <c r="F1269" s="195" t="s">
        <v>2789</v>
      </c>
      <c r="G1269" s="196"/>
      <c r="H1269" s="166" t="s">
        <v>276</v>
      </c>
      <c r="I1269" s="167">
        <v>2010</v>
      </c>
      <c r="J1269" s="168">
        <v>577408</v>
      </c>
      <c r="K1269" s="165" t="s">
        <v>72</v>
      </c>
      <c r="L1269" s="165"/>
      <c r="M1269" s="165"/>
      <c r="N1269" s="2"/>
    </row>
    <row r="1270" spans="1:14" ht="12.75" customHeight="1" x14ac:dyDescent="0.2">
      <c r="A1270" s="166" t="s">
        <v>4218</v>
      </c>
      <c r="B1270" s="166" t="s">
        <v>2566</v>
      </c>
      <c r="C1270" s="166" t="s">
        <v>70</v>
      </c>
      <c r="D1270" s="166" t="s">
        <v>143</v>
      </c>
      <c r="E1270" s="154" t="s">
        <v>2537</v>
      </c>
      <c r="F1270" s="195" t="s">
        <v>1272</v>
      </c>
      <c r="G1270" s="196"/>
      <c r="H1270" s="166" t="s">
        <v>276</v>
      </c>
      <c r="I1270" s="167">
        <v>2010</v>
      </c>
      <c r="J1270" s="168">
        <v>824949</v>
      </c>
      <c r="K1270" s="165" t="s">
        <v>72</v>
      </c>
      <c r="L1270" s="165"/>
      <c r="M1270" s="165"/>
      <c r="N1270" s="2"/>
    </row>
    <row r="1271" spans="1:14" ht="12.75" customHeight="1" x14ac:dyDescent="0.2">
      <c r="A1271" s="166" t="s">
        <v>4218</v>
      </c>
      <c r="B1271" s="166" t="s">
        <v>2566</v>
      </c>
      <c r="C1271" s="166" t="s">
        <v>70</v>
      </c>
      <c r="D1271" s="166" t="s">
        <v>143</v>
      </c>
      <c r="E1271" s="154" t="s">
        <v>2537</v>
      </c>
      <c r="F1271" s="195" t="s">
        <v>1272</v>
      </c>
      <c r="G1271" s="196"/>
      <c r="H1271" s="166" t="s">
        <v>276</v>
      </c>
      <c r="I1271" s="167">
        <v>2010</v>
      </c>
      <c r="J1271" s="168">
        <v>460823</v>
      </c>
      <c r="K1271" s="165" t="s">
        <v>72</v>
      </c>
      <c r="L1271" s="165"/>
      <c r="M1271" s="165"/>
      <c r="N1271" s="2"/>
    </row>
    <row r="1272" spans="1:14" ht="12.75" customHeight="1" x14ac:dyDescent="0.2">
      <c r="A1272" s="166" t="s">
        <v>4218</v>
      </c>
      <c r="B1272" s="166" t="s">
        <v>2566</v>
      </c>
      <c r="C1272" s="166" t="s">
        <v>70</v>
      </c>
      <c r="D1272" s="166" t="s">
        <v>143</v>
      </c>
      <c r="E1272" s="154"/>
      <c r="F1272" s="195" t="s">
        <v>2717</v>
      </c>
      <c r="G1272" s="196"/>
      <c r="H1272" s="166" t="s">
        <v>276</v>
      </c>
      <c r="I1272" s="167">
        <v>2010</v>
      </c>
      <c r="J1272" s="168">
        <v>134542</v>
      </c>
      <c r="K1272" s="165" t="s">
        <v>72</v>
      </c>
      <c r="L1272" s="165"/>
      <c r="M1272" s="165"/>
      <c r="N1272" s="2"/>
    </row>
    <row r="1273" spans="1:14" ht="12.75" customHeight="1" x14ac:dyDescent="0.2">
      <c r="A1273" s="166" t="s">
        <v>4218</v>
      </c>
      <c r="B1273" s="166" t="s">
        <v>2566</v>
      </c>
      <c r="C1273" s="166" t="s">
        <v>70</v>
      </c>
      <c r="D1273" s="166" t="s">
        <v>143</v>
      </c>
      <c r="E1273" s="154"/>
      <c r="F1273" s="195" t="s">
        <v>3396</v>
      </c>
      <c r="G1273" s="196"/>
      <c r="H1273" s="166" t="s">
        <v>276</v>
      </c>
      <c r="I1273" s="167">
        <v>2010</v>
      </c>
      <c r="J1273" s="168">
        <v>19537</v>
      </c>
      <c r="K1273" s="165" t="s">
        <v>72</v>
      </c>
      <c r="L1273" s="165"/>
      <c r="M1273" s="165"/>
      <c r="N1273" s="2"/>
    </row>
    <row r="1274" spans="1:14" ht="12.75" customHeight="1" x14ac:dyDescent="0.2">
      <c r="A1274" s="166" t="s">
        <v>4218</v>
      </c>
      <c r="B1274" s="166" t="s">
        <v>2566</v>
      </c>
      <c r="C1274" s="166" t="s">
        <v>70</v>
      </c>
      <c r="D1274" s="166" t="s">
        <v>143</v>
      </c>
      <c r="E1274" s="154"/>
      <c r="F1274" s="195" t="s">
        <v>4092</v>
      </c>
      <c r="G1274" s="196"/>
      <c r="H1274" s="166" t="s">
        <v>276</v>
      </c>
      <c r="I1274" s="167">
        <v>2010</v>
      </c>
      <c r="J1274" s="168">
        <v>175617</v>
      </c>
      <c r="K1274" s="165" t="s">
        <v>72</v>
      </c>
      <c r="L1274" s="165"/>
      <c r="M1274" s="165"/>
      <c r="N1274" s="2"/>
    </row>
    <row r="1275" spans="1:14" ht="12.75" customHeight="1" x14ac:dyDescent="0.2">
      <c r="A1275" s="166" t="s">
        <v>4218</v>
      </c>
      <c r="B1275" s="166" t="s">
        <v>2566</v>
      </c>
      <c r="C1275" s="166" t="s">
        <v>70</v>
      </c>
      <c r="D1275" s="166" t="s">
        <v>143</v>
      </c>
      <c r="E1275" s="154"/>
      <c r="F1275" s="195" t="s">
        <v>3070</v>
      </c>
      <c r="G1275" s="196"/>
      <c r="H1275" s="166" t="s">
        <v>276</v>
      </c>
      <c r="I1275" s="167">
        <v>2010</v>
      </c>
      <c r="J1275" s="168">
        <v>127207</v>
      </c>
      <c r="K1275" s="165" t="s">
        <v>72</v>
      </c>
      <c r="L1275" s="165"/>
      <c r="M1275" s="165"/>
      <c r="N1275" s="2"/>
    </row>
    <row r="1276" spans="1:14" ht="12.75" customHeight="1" x14ac:dyDescent="0.2">
      <c r="A1276" s="166" t="s">
        <v>4218</v>
      </c>
      <c r="B1276" s="166" t="s">
        <v>2566</v>
      </c>
      <c r="C1276" s="166" t="s">
        <v>70</v>
      </c>
      <c r="D1276" s="166" t="s">
        <v>143</v>
      </c>
      <c r="E1276" s="154"/>
      <c r="F1276" s="195" t="s">
        <v>3389</v>
      </c>
      <c r="G1276" s="196"/>
      <c r="H1276" s="166" t="s">
        <v>276</v>
      </c>
      <c r="I1276" s="167">
        <v>2010</v>
      </c>
      <c r="J1276" s="168">
        <v>72468</v>
      </c>
      <c r="K1276" s="165" t="s">
        <v>72</v>
      </c>
      <c r="L1276" s="165"/>
      <c r="M1276" s="165"/>
      <c r="N1276" s="2"/>
    </row>
    <row r="1277" spans="1:14" ht="12.75" customHeight="1" x14ac:dyDescent="0.2">
      <c r="A1277" s="166" t="s">
        <v>4218</v>
      </c>
      <c r="B1277" s="166" t="s">
        <v>2566</v>
      </c>
      <c r="C1277" s="166" t="s">
        <v>70</v>
      </c>
      <c r="D1277" s="166" t="s">
        <v>143</v>
      </c>
      <c r="E1277" s="154" t="s">
        <v>166</v>
      </c>
      <c r="F1277" s="195" t="s">
        <v>4015</v>
      </c>
      <c r="G1277" s="196"/>
      <c r="H1277" s="166" t="s">
        <v>276</v>
      </c>
      <c r="I1277" s="167">
        <v>2010</v>
      </c>
      <c r="J1277" s="168">
        <v>321150</v>
      </c>
      <c r="K1277" s="165" t="s">
        <v>72</v>
      </c>
      <c r="L1277" s="165"/>
      <c r="M1277" s="165"/>
      <c r="N1277" s="2"/>
    </row>
    <row r="1278" spans="1:14" ht="12.75" customHeight="1" x14ac:dyDescent="0.2">
      <c r="A1278" s="166" t="s">
        <v>4218</v>
      </c>
      <c r="B1278" s="166" t="s">
        <v>2566</v>
      </c>
      <c r="C1278" s="166" t="s">
        <v>70</v>
      </c>
      <c r="D1278" s="166" t="s">
        <v>143</v>
      </c>
      <c r="E1278" s="154" t="s">
        <v>166</v>
      </c>
      <c r="F1278" s="195" t="s">
        <v>4097</v>
      </c>
      <c r="G1278" s="196"/>
      <c r="H1278" s="166" t="s">
        <v>276</v>
      </c>
      <c r="I1278" s="167">
        <v>2010</v>
      </c>
      <c r="J1278" s="168">
        <v>135000</v>
      </c>
      <c r="K1278" s="165" t="s">
        <v>72</v>
      </c>
      <c r="L1278" s="165"/>
      <c r="M1278" s="165"/>
      <c r="N1278" s="2"/>
    </row>
    <row r="1279" spans="1:14" ht="12.75" customHeight="1" x14ac:dyDescent="0.2">
      <c r="A1279" s="166" t="s">
        <v>4218</v>
      </c>
      <c r="B1279" s="166" t="s">
        <v>2566</v>
      </c>
      <c r="C1279" s="166" t="s">
        <v>70</v>
      </c>
      <c r="D1279" s="166" t="s">
        <v>143</v>
      </c>
      <c r="E1279" s="154"/>
      <c r="F1279" s="195" t="s">
        <v>4093</v>
      </c>
      <c r="G1279" s="196"/>
      <c r="H1279" s="166" t="s">
        <v>276</v>
      </c>
      <c r="I1279" s="167">
        <v>2010</v>
      </c>
      <c r="J1279" s="168">
        <v>49073</v>
      </c>
      <c r="K1279" s="165" t="s">
        <v>72</v>
      </c>
      <c r="L1279" s="165"/>
      <c r="M1279" s="165"/>
      <c r="N1279" s="2"/>
    </row>
    <row r="1280" spans="1:14" ht="12.75" customHeight="1" x14ac:dyDescent="0.2">
      <c r="A1280" s="166" t="s">
        <v>4218</v>
      </c>
      <c r="B1280" s="166" t="s">
        <v>2566</v>
      </c>
      <c r="C1280" s="166" t="s">
        <v>70</v>
      </c>
      <c r="D1280" s="166" t="s">
        <v>143</v>
      </c>
      <c r="E1280" s="154"/>
      <c r="F1280" s="195" t="s">
        <v>1700</v>
      </c>
      <c r="G1280" s="196"/>
      <c r="H1280" s="166" t="s">
        <v>276</v>
      </c>
      <c r="I1280" s="167">
        <v>2010</v>
      </c>
      <c r="J1280" s="168">
        <v>300000</v>
      </c>
      <c r="K1280" s="165" t="s">
        <v>72</v>
      </c>
      <c r="L1280" s="165"/>
      <c r="M1280" s="165"/>
      <c r="N1280" s="2"/>
    </row>
    <row r="1281" spans="1:14" ht="12.75" customHeight="1" x14ac:dyDescent="0.2">
      <c r="A1281" s="166" t="s">
        <v>4218</v>
      </c>
      <c r="B1281" s="166" t="s">
        <v>2566</v>
      </c>
      <c r="C1281" s="166" t="s">
        <v>70</v>
      </c>
      <c r="D1281" s="166" t="s">
        <v>143</v>
      </c>
      <c r="E1281" s="154"/>
      <c r="F1281" s="195" t="s">
        <v>4128</v>
      </c>
      <c r="G1281" s="196"/>
      <c r="H1281" s="166" t="s">
        <v>276</v>
      </c>
      <c r="I1281" s="167">
        <v>2010</v>
      </c>
      <c r="J1281" s="168">
        <v>485810</v>
      </c>
      <c r="K1281" s="165" t="s">
        <v>72</v>
      </c>
      <c r="L1281" s="165"/>
      <c r="M1281" s="165"/>
      <c r="N1281" s="2"/>
    </row>
    <row r="1282" spans="1:14" ht="12.75" customHeight="1" x14ac:dyDescent="0.2">
      <c r="A1282" s="166" t="s">
        <v>4218</v>
      </c>
      <c r="B1282" s="166" t="s">
        <v>2566</v>
      </c>
      <c r="C1282" s="166" t="s">
        <v>70</v>
      </c>
      <c r="D1282" s="166" t="s">
        <v>143</v>
      </c>
      <c r="E1282" s="154"/>
      <c r="F1282" s="195" t="s">
        <v>4205</v>
      </c>
      <c r="G1282" s="196"/>
      <c r="H1282" s="166" t="s">
        <v>276</v>
      </c>
      <c r="I1282" s="167">
        <v>2010</v>
      </c>
      <c r="J1282" s="168">
        <v>143000</v>
      </c>
      <c r="K1282" s="165" t="s">
        <v>72</v>
      </c>
      <c r="L1282" s="165"/>
      <c r="M1282" s="165"/>
      <c r="N1282" s="2"/>
    </row>
    <row r="1283" spans="1:14" ht="12.75" customHeight="1" x14ac:dyDescent="0.2">
      <c r="A1283" s="166" t="s">
        <v>4218</v>
      </c>
      <c r="B1283" s="166" t="s">
        <v>2566</v>
      </c>
      <c r="C1283" s="166" t="s">
        <v>70</v>
      </c>
      <c r="D1283" s="166" t="s">
        <v>143</v>
      </c>
      <c r="E1283" s="154"/>
      <c r="F1283" s="195" t="s">
        <v>4035</v>
      </c>
      <c r="G1283" s="196"/>
      <c r="H1283" s="166" t="s">
        <v>276</v>
      </c>
      <c r="I1283" s="167">
        <v>2010</v>
      </c>
      <c r="J1283" s="168">
        <v>248849</v>
      </c>
      <c r="K1283" s="165" t="s">
        <v>72</v>
      </c>
      <c r="L1283" s="165"/>
      <c r="M1283" s="165"/>
      <c r="N1283" s="2"/>
    </row>
    <row r="1284" spans="1:14" ht="12.75" customHeight="1" x14ac:dyDescent="0.2">
      <c r="A1284" s="166" t="s">
        <v>4218</v>
      </c>
      <c r="B1284" s="166" t="s">
        <v>2566</v>
      </c>
      <c r="C1284" s="166" t="s">
        <v>70</v>
      </c>
      <c r="D1284" s="166" t="s">
        <v>143</v>
      </c>
      <c r="E1284" s="154" t="s">
        <v>35</v>
      </c>
      <c r="F1284" s="195" t="s">
        <v>3926</v>
      </c>
      <c r="G1284" s="196"/>
      <c r="H1284" s="166" t="s">
        <v>276</v>
      </c>
      <c r="I1284" s="167">
        <v>2010</v>
      </c>
      <c r="J1284" s="168">
        <v>484850</v>
      </c>
      <c r="K1284" s="165" t="s">
        <v>72</v>
      </c>
      <c r="L1284" s="165"/>
      <c r="M1284" s="165"/>
      <c r="N1284" s="2"/>
    </row>
    <row r="1285" spans="1:14" ht="12.75" customHeight="1" x14ac:dyDescent="0.2">
      <c r="A1285" s="166" t="s">
        <v>4218</v>
      </c>
      <c r="B1285" s="166" t="s">
        <v>2566</v>
      </c>
      <c r="C1285" s="166" t="s">
        <v>70</v>
      </c>
      <c r="D1285" s="166" t="s">
        <v>143</v>
      </c>
      <c r="E1285" s="154"/>
      <c r="F1285" s="195" t="s">
        <v>4223</v>
      </c>
      <c r="G1285" s="196"/>
      <c r="H1285" s="166" t="s">
        <v>276</v>
      </c>
      <c r="I1285" s="167">
        <v>2010</v>
      </c>
      <c r="J1285" s="168">
        <v>19077</v>
      </c>
      <c r="K1285" s="165" t="s">
        <v>72</v>
      </c>
      <c r="L1285" s="170">
        <f>J1285+J1451+J1839+J1840</f>
        <v>1299753</v>
      </c>
      <c r="M1285" s="170">
        <f>J1285</f>
        <v>19077</v>
      </c>
      <c r="N1285" s="2"/>
    </row>
    <row r="1286" spans="1:14" ht="12.75" customHeight="1" x14ac:dyDescent="0.2">
      <c r="A1286" s="166" t="s">
        <v>4218</v>
      </c>
      <c r="B1286" s="166" t="s">
        <v>2566</v>
      </c>
      <c r="C1286" s="166" t="s">
        <v>70</v>
      </c>
      <c r="D1286" s="166" t="s">
        <v>143</v>
      </c>
      <c r="E1286" s="154"/>
      <c r="F1286" s="195" t="s">
        <v>4213</v>
      </c>
      <c r="G1286" s="196"/>
      <c r="H1286" s="166" t="s">
        <v>276</v>
      </c>
      <c r="I1286" s="167">
        <v>2010</v>
      </c>
      <c r="J1286" s="168">
        <v>14329</v>
      </c>
      <c r="K1286" s="165" t="s">
        <v>72</v>
      </c>
      <c r="L1286" s="165"/>
      <c r="M1286" s="165"/>
      <c r="N1286" s="2"/>
    </row>
    <row r="1287" spans="1:14" ht="12.75" customHeight="1" x14ac:dyDescent="0.2">
      <c r="A1287" s="166" t="s">
        <v>4218</v>
      </c>
      <c r="B1287" s="166" t="s">
        <v>2566</v>
      </c>
      <c r="C1287" s="166" t="s">
        <v>70</v>
      </c>
      <c r="D1287" s="166" t="s">
        <v>143</v>
      </c>
      <c r="E1287" s="154" t="s">
        <v>2537</v>
      </c>
      <c r="F1287" s="195" t="s">
        <v>2497</v>
      </c>
      <c r="G1287" s="196"/>
      <c r="H1287" s="166" t="s">
        <v>276</v>
      </c>
      <c r="I1287" s="167">
        <v>2010</v>
      </c>
      <c r="J1287" s="168">
        <v>47064</v>
      </c>
      <c r="K1287" s="165" t="s">
        <v>72</v>
      </c>
      <c r="L1287" s="165"/>
      <c r="M1287" s="165"/>
      <c r="N1287" s="2"/>
    </row>
    <row r="1288" spans="1:14" ht="12.75" customHeight="1" x14ac:dyDescent="0.2">
      <c r="A1288" s="166" t="s">
        <v>4218</v>
      </c>
      <c r="B1288" s="166" t="s">
        <v>2566</v>
      </c>
      <c r="C1288" s="166" t="s">
        <v>70</v>
      </c>
      <c r="D1288" s="166" t="s">
        <v>143</v>
      </c>
      <c r="E1288" s="154" t="s">
        <v>35</v>
      </c>
      <c r="F1288" s="195" t="s">
        <v>2531</v>
      </c>
      <c r="G1288" s="196"/>
      <c r="H1288" s="166" t="s">
        <v>276</v>
      </c>
      <c r="I1288" s="167">
        <v>2010</v>
      </c>
      <c r="J1288" s="168">
        <v>9768</v>
      </c>
      <c r="K1288" s="165" t="s">
        <v>72</v>
      </c>
      <c r="L1288" s="165"/>
      <c r="M1288" s="165"/>
      <c r="N1288" s="2"/>
    </row>
    <row r="1289" spans="1:14" ht="12.75" customHeight="1" x14ac:dyDescent="0.2">
      <c r="A1289" s="166" t="s">
        <v>4218</v>
      </c>
      <c r="B1289" s="166" t="s">
        <v>2566</v>
      </c>
      <c r="C1289" s="166" t="s">
        <v>70</v>
      </c>
      <c r="D1289" s="166" t="s">
        <v>143</v>
      </c>
      <c r="E1289" s="154"/>
      <c r="F1289" s="195" t="s">
        <v>4215</v>
      </c>
      <c r="G1289" s="196"/>
      <c r="H1289" s="166" t="s">
        <v>276</v>
      </c>
      <c r="I1289" s="167">
        <v>2010</v>
      </c>
      <c r="J1289" s="168">
        <v>58610</v>
      </c>
      <c r="K1289" s="165" t="s">
        <v>72</v>
      </c>
      <c r="L1289" s="165"/>
      <c r="M1289" s="165"/>
      <c r="N1289" s="2"/>
    </row>
    <row r="1290" spans="1:14" ht="12.75" customHeight="1" x14ac:dyDescent="0.2">
      <c r="A1290" s="166" t="s">
        <v>4224</v>
      </c>
      <c r="B1290" s="166" t="s">
        <v>2566</v>
      </c>
      <c r="C1290" s="166" t="s">
        <v>70</v>
      </c>
      <c r="D1290" s="166" t="s">
        <v>143</v>
      </c>
      <c r="E1290" s="154" t="s">
        <v>2537</v>
      </c>
      <c r="F1290" s="195" t="s">
        <v>4225</v>
      </c>
      <c r="G1290" s="196"/>
      <c r="H1290" s="166" t="s">
        <v>37</v>
      </c>
      <c r="I1290" s="167">
        <v>2010</v>
      </c>
      <c r="J1290" s="169">
        <v>2210282</v>
      </c>
      <c r="K1290" s="165" t="s">
        <v>72</v>
      </c>
      <c r="L1290" s="165"/>
      <c r="M1290" s="165"/>
      <c r="N1290" s="2"/>
    </row>
    <row r="1291" spans="1:14" ht="12.75" customHeight="1" x14ac:dyDescent="0.2">
      <c r="A1291" s="166" t="s">
        <v>4224</v>
      </c>
      <c r="B1291" s="166" t="s">
        <v>2566</v>
      </c>
      <c r="C1291" s="166" t="s">
        <v>70</v>
      </c>
      <c r="D1291" s="166" t="s">
        <v>143</v>
      </c>
      <c r="E1291" s="154" t="s">
        <v>2537</v>
      </c>
      <c r="F1291" s="195" t="s">
        <v>4226</v>
      </c>
      <c r="G1291" s="196"/>
      <c r="H1291" s="166" t="s">
        <v>37</v>
      </c>
      <c r="I1291" s="167">
        <v>2010</v>
      </c>
      <c r="J1291" s="169">
        <v>6000000</v>
      </c>
      <c r="K1291" s="165" t="s">
        <v>72</v>
      </c>
      <c r="L1291" s="165"/>
      <c r="M1291" s="165"/>
      <c r="N1291" s="2"/>
    </row>
    <row r="1292" spans="1:14" ht="12.75" customHeight="1" x14ac:dyDescent="0.2">
      <c r="A1292" s="166" t="s">
        <v>4227</v>
      </c>
      <c r="B1292" s="166" t="s">
        <v>3209</v>
      </c>
      <c r="C1292" s="166" t="s">
        <v>70</v>
      </c>
      <c r="D1292" s="166" t="s">
        <v>143</v>
      </c>
      <c r="E1292" s="154"/>
      <c r="F1292" s="195" t="s">
        <v>3932</v>
      </c>
      <c r="G1292" s="196"/>
      <c r="H1292" s="166" t="s">
        <v>37</v>
      </c>
      <c r="I1292" s="167">
        <v>2010</v>
      </c>
      <c r="J1292" s="168">
        <v>30572</v>
      </c>
      <c r="K1292" s="165" t="s">
        <v>72</v>
      </c>
      <c r="L1292" s="165"/>
      <c r="M1292" s="165"/>
      <c r="N1292" s="2"/>
    </row>
    <row r="1293" spans="1:14" ht="12.75" customHeight="1" x14ac:dyDescent="0.2">
      <c r="A1293" s="166" t="s">
        <v>4227</v>
      </c>
      <c r="B1293" s="166" t="s">
        <v>3209</v>
      </c>
      <c r="C1293" s="166" t="s">
        <v>70</v>
      </c>
      <c r="D1293" s="166" t="s">
        <v>143</v>
      </c>
      <c r="E1293" s="154"/>
      <c r="F1293" s="195" t="s">
        <v>4228</v>
      </c>
      <c r="G1293" s="196"/>
      <c r="H1293" s="166" t="s">
        <v>37</v>
      </c>
      <c r="I1293" s="167">
        <v>2010</v>
      </c>
      <c r="J1293" s="168">
        <v>199113</v>
      </c>
      <c r="K1293" s="165" t="s">
        <v>72</v>
      </c>
      <c r="L1293" s="165"/>
      <c r="M1293" s="165"/>
      <c r="N1293" s="2"/>
    </row>
    <row r="1294" spans="1:14" ht="12.75" customHeight="1" x14ac:dyDescent="0.2">
      <c r="A1294" s="166" t="s">
        <v>4227</v>
      </c>
      <c r="B1294" s="166" t="s">
        <v>3209</v>
      </c>
      <c r="C1294" s="166" t="s">
        <v>70</v>
      </c>
      <c r="D1294" s="166" t="s">
        <v>143</v>
      </c>
      <c r="E1294" s="154"/>
      <c r="F1294" s="195" t="s">
        <v>4229</v>
      </c>
      <c r="G1294" s="196"/>
      <c r="H1294" s="166" t="s">
        <v>37</v>
      </c>
      <c r="I1294" s="167">
        <v>2010</v>
      </c>
      <c r="J1294" s="168">
        <v>281937</v>
      </c>
      <c r="K1294" s="165" t="s">
        <v>72</v>
      </c>
      <c r="L1294" s="165"/>
      <c r="M1294" s="165"/>
      <c r="N1294" s="2"/>
    </row>
    <row r="1295" spans="1:14" ht="12.75" customHeight="1" x14ac:dyDescent="0.2">
      <c r="A1295" s="166" t="s">
        <v>4227</v>
      </c>
      <c r="B1295" s="166" t="s">
        <v>3209</v>
      </c>
      <c r="C1295" s="166" t="s">
        <v>70</v>
      </c>
      <c r="D1295" s="166" t="s">
        <v>143</v>
      </c>
      <c r="E1295" s="154" t="s">
        <v>166</v>
      </c>
      <c r="F1295" s="195" t="s">
        <v>3966</v>
      </c>
      <c r="G1295" s="196"/>
      <c r="H1295" s="166" t="s">
        <v>37</v>
      </c>
      <c r="I1295" s="167">
        <v>2010</v>
      </c>
      <c r="J1295" s="168">
        <v>119187</v>
      </c>
      <c r="K1295" s="165" t="s">
        <v>72</v>
      </c>
      <c r="L1295" s="165"/>
      <c r="M1295" s="165"/>
      <c r="N1295" s="2"/>
    </row>
    <row r="1296" spans="1:14" ht="12.75" customHeight="1" x14ac:dyDescent="0.2">
      <c r="A1296" s="166" t="s">
        <v>4227</v>
      </c>
      <c r="B1296" s="166" t="s">
        <v>3209</v>
      </c>
      <c r="C1296" s="166" t="s">
        <v>70</v>
      </c>
      <c r="D1296" s="166" t="s">
        <v>143</v>
      </c>
      <c r="E1296" s="154" t="s">
        <v>166</v>
      </c>
      <c r="F1296" s="195" t="s">
        <v>2795</v>
      </c>
      <c r="G1296" s="196"/>
      <c r="H1296" s="166" t="s">
        <v>37</v>
      </c>
      <c r="I1296" s="167">
        <v>2010</v>
      </c>
      <c r="J1296" s="168">
        <v>360000</v>
      </c>
      <c r="K1296" s="165" t="s">
        <v>72</v>
      </c>
      <c r="L1296" s="165"/>
      <c r="M1296" s="165"/>
      <c r="N1296" s="2"/>
    </row>
    <row r="1297" spans="1:14" ht="12.75" customHeight="1" x14ac:dyDescent="0.2">
      <c r="A1297" s="166" t="s">
        <v>4227</v>
      </c>
      <c r="B1297" s="166" t="s">
        <v>3209</v>
      </c>
      <c r="C1297" s="166" t="s">
        <v>70</v>
      </c>
      <c r="D1297" s="166" t="s">
        <v>143</v>
      </c>
      <c r="E1297" s="154" t="s">
        <v>35</v>
      </c>
      <c r="F1297" s="195" t="s">
        <v>2788</v>
      </c>
      <c r="G1297" s="196"/>
      <c r="H1297" s="166" t="s">
        <v>37</v>
      </c>
      <c r="I1297" s="167">
        <v>2010</v>
      </c>
      <c r="J1297" s="168">
        <v>93200</v>
      </c>
      <c r="K1297" s="165" t="s">
        <v>72</v>
      </c>
      <c r="L1297" s="165"/>
      <c r="M1297" s="165"/>
      <c r="N1297" s="2"/>
    </row>
    <row r="1298" spans="1:14" ht="12.75" customHeight="1" x14ac:dyDescent="0.2">
      <c r="A1298" s="166" t="s">
        <v>4227</v>
      </c>
      <c r="B1298" s="166" t="s">
        <v>3209</v>
      </c>
      <c r="C1298" s="166" t="s">
        <v>70</v>
      </c>
      <c r="D1298" s="166" t="s">
        <v>143</v>
      </c>
      <c r="E1298" s="154"/>
      <c r="F1298" s="195" t="s">
        <v>4230</v>
      </c>
      <c r="G1298" s="196"/>
      <c r="H1298" s="166" t="s">
        <v>37</v>
      </c>
      <c r="I1298" s="167">
        <v>2010</v>
      </c>
      <c r="J1298" s="168">
        <v>100000</v>
      </c>
      <c r="K1298" s="165" t="s">
        <v>72</v>
      </c>
      <c r="L1298" s="165"/>
      <c r="M1298" s="165"/>
      <c r="N1298" s="2"/>
    </row>
    <row r="1299" spans="1:14" ht="12.75" customHeight="1" x14ac:dyDescent="0.2">
      <c r="A1299" s="166" t="s">
        <v>4227</v>
      </c>
      <c r="B1299" s="166" t="s">
        <v>3209</v>
      </c>
      <c r="C1299" s="166" t="s">
        <v>70</v>
      </c>
      <c r="D1299" s="166" t="s">
        <v>143</v>
      </c>
      <c r="E1299" s="154"/>
      <c r="F1299" s="195" t="s">
        <v>2693</v>
      </c>
      <c r="G1299" s="196"/>
      <c r="H1299" s="166" t="s">
        <v>37</v>
      </c>
      <c r="I1299" s="167">
        <v>2010</v>
      </c>
      <c r="J1299" s="168">
        <v>521429</v>
      </c>
      <c r="K1299" s="165" t="s">
        <v>72</v>
      </c>
      <c r="L1299" s="165"/>
      <c r="M1299" s="165"/>
      <c r="N1299" s="2"/>
    </row>
    <row r="1300" spans="1:14" ht="12.75" customHeight="1" x14ac:dyDescent="0.2">
      <c r="A1300" s="166" t="s">
        <v>4227</v>
      </c>
      <c r="B1300" s="166" t="s">
        <v>3209</v>
      </c>
      <c r="C1300" s="166" t="s">
        <v>70</v>
      </c>
      <c r="D1300" s="166" t="s">
        <v>143</v>
      </c>
      <c r="E1300" s="154"/>
      <c r="F1300" s="195" t="s">
        <v>4231</v>
      </c>
      <c r="G1300" s="196"/>
      <c r="H1300" s="166" t="s">
        <v>37</v>
      </c>
      <c r="I1300" s="167">
        <v>2010</v>
      </c>
      <c r="J1300" s="168">
        <v>361111</v>
      </c>
      <c r="K1300" s="165" t="s">
        <v>72</v>
      </c>
      <c r="L1300" s="165"/>
      <c r="M1300" s="165"/>
      <c r="N1300" s="2"/>
    </row>
    <row r="1301" spans="1:14" ht="12.75" customHeight="1" x14ac:dyDescent="0.2">
      <c r="A1301" s="166" t="s">
        <v>4227</v>
      </c>
      <c r="B1301" s="166" t="s">
        <v>3209</v>
      </c>
      <c r="C1301" s="166" t="s">
        <v>70</v>
      </c>
      <c r="D1301" s="166" t="s">
        <v>143</v>
      </c>
      <c r="E1301" s="154"/>
      <c r="F1301" s="195" t="s">
        <v>3516</v>
      </c>
      <c r="G1301" s="196"/>
      <c r="H1301" s="166" t="s">
        <v>37</v>
      </c>
      <c r="I1301" s="167">
        <v>2010</v>
      </c>
      <c r="J1301" s="168">
        <v>521843</v>
      </c>
      <c r="K1301" s="165" t="s">
        <v>72</v>
      </c>
      <c r="L1301" s="165"/>
      <c r="M1301" s="165"/>
      <c r="N1301" s="2"/>
    </row>
    <row r="1302" spans="1:14" ht="12.75" customHeight="1" x14ac:dyDescent="0.2">
      <c r="A1302" s="166" t="s">
        <v>4227</v>
      </c>
      <c r="B1302" s="166" t="s">
        <v>3209</v>
      </c>
      <c r="C1302" s="166" t="s">
        <v>70</v>
      </c>
      <c r="D1302" s="166" t="s">
        <v>143</v>
      </c>
      <c r="E1302" s="154" t="s">
        <v>2537</v>
      </c>
      <c r="F1302" s="195" t="s">
        <v>4225</v>
      </c>
      <c r="G1302" s="196"/>
      <c r="H1302" s="166" t="s">
        <v>37</v>
      </c>
      <c r="I1302" s="167">
        <v>2010</v>
      </c>
      <c r="J1302" s="169">
        <v>3617718</v>
      </c>
      <c r="K1302" s="165" t="s">
        <v>72</v>
      </c>
      <c r="L1302" s="165"/>
      <c r="M1302" s="165"/>
      <c r="N1302" s="2"/>
    </row>
    <row r="1303" spans="1:14" ht="12.75" customHeight="1" x14ac:dyDescent="0.2">
      <c r="A1303" s="166" t="s">
        <v>4227</v>
      </c>
      <c r="B1303" s="166" t="s">
        <v>3209</v>
      </c>
      <c r="C1303" s="166" t="s">
        <v>70</v>
      </c>
      <c r="D1303" s="166" t="s">
        <v>143</v>
      </c>
      <c r="E1303" s="154" t="s">
        <v>2537</v>
      </c>
      <c r="F1303" s="195" t="s">
        <v>4232</v>
      </c>
      <c r="G1303" s="196"/>
      <c r="H1303" s="166" t="s">
        <v>37</v>
      </c>
      <c r="I1303" s="167">
        <v>2010</v>
      </c>
      <c r="J1303" s="169">
        <v>2555932</v>
      </c>
      <c r="K1303" s="165" t="s">
        <v>72</v>
      </c>
      <c r="L1303" s="165"/>
      <c r="M1303" s="165"/>
      <c r="N1303" s="2"/>
    </row>
    <row r="1304" spans="1:14" ht="12.75" customHeight="1" x14ac:dyDescent="0.2">
      <c r="A1304" s="166" t="s">
        <v>4227</v>
      </c>
      <c r="B1304" s="166" t="s">
        <v>3209</v>
      </c>
      <c r="C1304" s="166" t="s">
        <v>70</v>
      </c>
      <c r="D1304" s="166" t="s">
        <v>143</v>
      </c>
      <c r="E1304" s="154"/>
      <c r="F1304" s="195" t="s">
        <v>2665</v>
      </c>
      <c r="G1304" s="196"/>
      <c r="H1304" s="166" t="s">
        <v>37</v>
      </c>
      <c r="I1304" s="167">
        <v>2010</v>
      </c>
      <c r="J1304" s="169">
        <v>1650000</v>
      </c>
      <c r="K1304" s="165" t="s">
        <v>72</v>
      </c>
      <c r="L1304" s="165"/>
      <c r="M1304" s="165"/>
      <c r="N1304" s="2"/>
    </row>
    <row r="1305" spans="1:14" ht="12.75" customHeight="1" x14ac:dyDescent="0.2">
      <c r="A1305" s="166" t="s">
        <v>4227</v>
      </c>
      <c r="B1305" s="166" t="s">
        <v>3209</v>
      </c>
      <c r="C1305" s="166" t="s">
        <v>70</v>
      </c>
      <c r="D1305" s="166" t="s">
        <v>143</v>
      </c>
      <c r="E1305" s="154" t="s">
        <v>166</v>
      </c>
      <c r="F1305" s="195" t="s">
        <v>2923</v>
      </c>
      <c r="G1305" s="196"/>
      <c r="H1305" s="166" t="s">
        <v>37</v>
      </c>
      <c r="I1305" s="167">
        <v>2010</v>
      </c>
      <c r="J1305" s="168">
        <v>101000</v>
      </c>
      <c r="K1305" s="165" t="s">
        <v>72</v>
      </c>
      <c r="L1305" s="165"/>
      <c r="M1305" s="165"/>
      <c r="N1305" s="2"/>
    </row>
    <row r="1306" spans="1:14" ht="12.75" customHeight="1" x14ac:dyDescent="0.2">
      <c r="A1306" s="166" t="s">
        <v>4227</v>
      </c>
      <c r="B1306" s="166" t="s">
        <v>3209</v>
      </c>
      <c r="C1306" s="166" t="s">
        <v>70</v>
      </c>
      <c r="D1306" s="166" t="s">
        <v>143</v>
      </c>
      <c r="E1306" s="154"/>
      <c r="F1306" s="195" t="s">
        <v>4181</v>
      </c>
      <c r="G1306" s="196"/>
      <c r="H1306" s="166" t="s">
        <v>37</v>
      </c>
      <c r="I1306" s="167">
        <v>2010</v>
      </c>
      <c r="J1306" s="168">
        <v>79189</v>
      </c>
      <c r="K1306" s="165" t="s">
        <v>72</v>
      </c>
      <c r="L1306" s="165"/>
      <c r="M1306" s="165"/>
      <c r="N1306" s="2"/>
    </row>
    <row r="1307" spans="1:14" ht="12.75" customHeight="1" x14ac:dyDescent="0.2">
      <c r="A1307" s="166" t="s">
        <v>4227</v>
      </c>
      <c r="B1307" s="166" t="s">
        <v>3209</v>
      </c>
      <c r="C1307" s="166" t="s">
        <v>70</v>
      </c>
      <c r="D1307" s="166" t="s">
        <v>143</v>
      </c>
      <c r="E1307" s="154"/>
      <c r="F1307" s="195" t="s">
        <v>4161</v>
      </c>
      <c r="G1307" s="196"/>
      <c r="H1307" s="166" t="s">
        <v>37</v>
      </c>
      <c r="I1307" s="167">
        <v>2010</v>
      </c>
      <c r="J1307" s="168">
        <v>375000</v>
      </c>
      <c r="K1307" s="165" t="s">
        <v>72</v>
      </c>
      <c r="L1307" s="165"/>
      <c r="M1307" s="165"/>
      <c r="N1307" s="2"/>
    </row>
    <row r="1308" spans="1:14" ht="12.75" customHeight="1" x14ac:dyDescent="0.2">
      <c r="A1308" s="166" t="s">
        <v>4227</v>
      </c>
      <c r="B1308" s="166" t="s">
        <v>3209</v>
      </c>
      <c r="C1308" s="166" t="s">
        <v>70</v>
      </c>
      <c r="D1308" s="166" t="s">
        <v>143</v>
      </c>
      <c r="E1308" s="154"/>
      <c r="F1308" s="195" t="s">
        <v>3437</v>
      </c>
      <c r="G1308" s="196"/>
      <c r="H1308" s="166" t="s">
        <v>37</v>
      </c>
      <c r="I1308" s="167">
        <v>2010</v>
      </c>
      <c r="J1308" s="168">
        <v>223470</v>
      </c>
      <c r="K1308" s="165" t="s">
        <v>72</v>
      </c>
      <c r="L1308" s="165"/>
      <c r="M1308" s="165"/>
      <c r="N1308" s="2"/>
    </row>
    <row r="1309" spans="1:14" ht="12.75" customHeight="1" x14ac:dyDescent="0.2">
      <c r="A1309" s="166" t="s">
        <v>4227</v>
      </c>
      <c r="B1309" s="166" t="s">
        <v>3209</v>
      </c>
      <c r="C1309" s="166" t="s">
        <v>70</v>
      </c>
      <c r="D1309" s="166" t="s">
        <v>143</v>
      </c>
      <c r="E1309" s="154"/>
      <c r="F1309" s="195" t="s">
        <v>3945</v>
      </c>
      <c r="G1309" s="196"/>
      <c r="H1309" s="166" t="s">
        <v>37</v>
      </c>
      <c r="I1309" s="167">
        <v>2010</v>
      </c>
      <c r="J1309" s="169">
        <v>1200000</v>
      </c>
      <c r="K1309" s="165" t="s">
        <v>72</v>
      </c>
      <c r="L1309" s="165"/>
      <c r="M1309" s="165"/>
      <c r="N1309" s="2"/>
    </row>
    <row r="1310" spans="1:14" ht="12.75" customHeight="1" x14ac:dyDescent="0.2">
      <c r="A1310" s="166" t="s">
        <v>4227</v>
      </c>
      <c r="B1310" s="166" t="s">
        <v>3209</v>
      </c>
      <c r="C1310" s="166" t="s">
        <v>70</v>
      </c>
      <c r="D1310" s="166" t="s">
        <v>143</v>
      </c>
      <c r="E1310" s="154"/>
      <c r="F1310" s="195" t="s">
        <v>2931</v>
      </c>
      <c r="G1310" s="196"/>
      <c r="H1310" s="166" t="s">
        <v>37</v>
      </c>
      <c r="I1310" s="167">
        <v>2010</v>
      </c>
      <c r="J1310" s="168">
        <v>500000</v>
      </c>
      <c r="K1310" s="165" t="s">
        <v>72</v>
      </c>
      <c r="L1310" s="165"/>
      <c r="M1310" s="165"/>
      <c r="N1310" s="2"/>
    </row>
    <row r="1311" spans="1:14" ht="12.75" customHeight="1" x14ac:dyDescent="0.2">
      <c r="A1311" s="166" t="s">
        <v>4227</v>
      </c>
      <c r="B1311" s="166" t="s">
        <v>3209</v>
      </c>
      <c r="C1311" s="166" t="s">
        <v>70</v>
      </c>
      <c r="D1311" s="166" t="s">
        <v>143</v>
      </c>
      <c r="E1311" s="154" t="s">
        <v>2537</v>
      </c>
      <c r="F1311" s="195" t="s">
        <v>2497</v>
      </c>
      <c r="G1311" s="196"/>
      <c r="H1311" s="166" t="s">
        <v>37</v>
      </c>
      <c r="I1311" s="167">
        <v>2010</v>
      </c>
      <c r="J1311" s="168">
        <v>115000</v>
      </c>
      <c r="K1311" s="165" t="s">
        <v>72</v>
      </c>
      <c r="L1311" s="165"/>
      <c r="M1311" s="165"/>
      <c r="N1311" s="2"/>
    </row>
    <row r="1312" spans="1:14" ht="12.75" customHeight="1" x14ac:dyDescent="0.2">
      <c r="A1312" s="166" t="s">
        <v>4233</v>
      </c>
      <c r="B1312" s="166" t="s">
        <v>4234</v>
      </c>
      <c r="C1312" s="166"/>
      <c r="D1312" s="166" t="s">
        <v>143</v>
      </c>
      <c r="E1312" s="154" t="s">
        <v>2537</v>
      </c>
      <c r="F1312" s="195" t="s">
        <v>4235</v>
      </c>
      <c r="G1312" s="196"/>
      <c r="H1312" s="166" t="s">
        <v>37</v>
      </c>
      <c r="I1312" s="167">
        <v>2010</v>
      </c>
      <c r="J1312" s="169">
        <v>1659009</v>
      </c>
      <c r="K1312" s="165"/>
      <c r="L1312" s="165"/>
      <c r="M1312" s="165"/>
      <c r="N1312" s="2"/>
    </row>
    <row r="1313" spans="1:14" ht="12.75" customHeight="1" x14ac:dyDescent="0.2">
      <c r="A1313" s="166" t="s">
        <v>4233</v>
      </c>
      <c r="B1313" s="166" t="s">
        <v>4234</v>
      </c>
      <c r="C1313" s="166"/>
      <c r="D1313" s="166" t="s">
        <v>143</v>
      </c>
      <c r="E1313" s="154" t="s">
        <v>2537</v>
      </c>
      <c r="F1313" s="195" t="s">
        <v>4236</v>
      </c>
      <c r="G1313" s="196"/>
      <c r="H1313" s="166" t="s">
        <v>37</v>
      </c>
      <c r="I1313" s="167">
        <v>2010</v>
      </c>
      <c r="J1313" s="169">
        <v>2000000</v>
      </c>
      <c r="K1313" s="165"/>
      <c r="L1313" s="165"/>
      <c r="M1313" s="165"/>
      <c r="N1313" s="2"/>
    </row>
    <row r="1314" spans="1:14" ht="12.75" customHeight="1" x14ac:dyDescent="0.2">
      <c r="A1314" s="166" t="s">
        <v>4233</v>
      </c>
      <c r="B1314" s="166" t="s">
        <v>4234</v>
      </c>
      <c r="C1314" s="166"/>
      <c r="D1314" s="166" t="s">
        <v>143</v>
      </c>
      <c r="E1314" s="154"/>
      <c r="F1314" s="195" t="s">
        <v>3920</v>
      </c>
      <c r="G1314" s="196"/>
      <c r="H1314" s="166" t="s">
        <v>37</v>
      </c>
      <c r="I1314" s="167">
        <v>2010</v>
      </c>
      <c r="J1314" s="168">
        <v>14815</v>
      </c>
      <c r="K1314" s="165"/>
      <c r="L1314" s="165"/>
      <c r="M1314" s="165"/>
      <c r="N1314" s="2"/>
    </row>
    <row r="1315" spans="1:14" ht="12.75" customHeight="1" x14ac:dyDescent="0.2">
      <c r="A1315" s="166" t="s">
        <v>4233</v>
      </c>
      <c r="B1315" s="166" t="s">
        <v>4234</v>
      </c>
      <c r="C1315" s="166"/>
      <c r="D1315" s="166" t="s">
        <v>143</v>
      </c>
      <c r="E1315" s="154"/>
      <c r="F1315" s="195" t="s">
        <v>2928</v>
      </c>
      <c r="G1315" s="196"/>
      <c r="H1315" s="166" t="s">
        <v>37</v>
      </c>
      <c r="I1315" s="167">
        <v>2010</v>
      </c>
      <c r="J1315" s="168">
        <v>24149</v>
      </c>
      <c r="K1315" s="165"/>
      <c r="L1315" s="165"/>
      <c r="M1315" s="165"/>
      <c r="N1315" s="2"/>
    </row>
    <row r="1316" spans="1:14" ht="12.75" customHeight="1" x14ac:dyDescent="0.2">
      <c r="A1316" s="166" t="s">
        <v>4233</v>
      </c>
      <c r="B1316" s="166" t="s">
        <v>4234</v>
      </c>
      <c r="C1316" s="166"/>
      <c r="D1316" s="166" t="s">
        <v>143</v>
      </c>
      <c r="E1316" s="154"/>
      <c r="F1316" s="195" t="s">
        <v>2817</v>
      </c>
      <c r="G1316" s="196"/>
      <c r="H1316" s="166" t="s">
        <v>37</v>
      </c>
      <c r="I1316" s="167">
        <v>2010</v>
      </c>
      <c r="J1316" s="168">
        <v>107000</v>
      </c>
      <c r="K1316" s="165"/>
      <c r="L1316" s="165"/>
      <c r="M1316" s="165"/>
      <c r="N1316" s="2"/>
    </row>
    <row r="1317" spans="1:14" ht="12.75" customHeight="1" x14ac:dyDescent="0.2">
      <c r="A1317" s="166" t="s">
        <v>4237</v>
      </c>
      <c r="B1317" s="166" t="s">
        <v>4238</v>
      </c>
      <c r="C1317" s="166"/>
      <c r="D1317" s="166" t="s">
        <v>143</v>
      </c>
      <c r="E1317" s="154"/>
      <c r="F1317" s="195" t="s">
        <v>4239</v>
      </c>
      <c r="G1317" s="196"/>
      <c r="H1317" s="166" t="s">
        <v>37</v>
      </c>
      <c r="I1317" s="167">
        <v>2010</v>
      </c>
      <c r="J1317" s="168">
        <v>600000</v>
      </c>
      <c r="K1317" s="165"/>
      <c r="L1317" s="165"/>
      <c r="M1317" s="165"/>
      <c r="N1317" s="2"/>
    </row>
    <row r="1318" spans="1:14" ht="12.75" customHeight="1" x14ac:dyDescent="0.2">
      <c r="A1318" s="166" t="s">
        <v>4240</v>
      </c>
      <c r="B1318" s="166" t="s">
        <v>4241</v>
      </c>
      <c r="C1318" s="166" t="s">
        <v>2545</v>
      </c>
      <c r="D1318" s="166" t="s">
        <v>143</v>
      </c>
      <c r="E1318" s="154"/>
      <c r="F1318" s="195" t="s">
        <v>4239</v>
      </c>
      <c r="G1318" s="196"/>
      <c r="H1318" s="166" t="s">
        <v>37</v>
      </c>
      <c r="I1318" s="167">
        <v>2010</v>
      </c>
      <c r="J1318" s="169">
        <v>1125000</v>
      </c>
      <c r="K1318" s="165"/>
      <c r="L1318" s="165"/>
      <c r="M1318" s="165"/>
      <c r="N1318" s="2"/>
    </row>
    <row r="1319" spans="1:14" ht="12.75" customHeight="1" x14ac:dyDescent="0.2">
      <c r="A1319" s="166" t="s">
        <v>4242</v>
      </c>
      <c r="B1319" s="166" t="s">
        <v>4243</v>
      </c>
      <c r="C1319" s="166"/>
      <c r="D1319" s="166" t="s">
        <v>143</v>
      </c>
      <c r="E1319" s="154"/>
      <c r="F1319" s="195" t="s">
        <v>4244</v>
      </c>
      <c r="G1319" s="196"/>
      <c r="H1319" s="166" t="s">
        <v>541</v>
      </c>
      <c r="I1319" s="167">
        <v>2010</v>
      </c>
      <c r="J1319" s="168">
        <v>259560</v>
      </c>
      <c r="K1319" s="165"/>
      <c r="L1319" s="165"/>
      <c r="M1319" s="165"/>
      <c r="N1319" s="2"/>
    </row>
    <row r="1320" spans="1:14" ht="12.75" customHeight="1" x14ac:dyDescent="0.2">
      <c r="A1320" s="166" t="s">
        <v>4245</v>
      </c>
      <c r="B1320" s="166" t="s">
        <v>4246</v>
      </c>
      <c r="C1320" s="166"/>
      <c r="D1320" s="166" t="s">
        <v>143</v>
      </c>
      <c r="E1320" s="154"/>
      <c r="F1320" s="195" t="s">
        <v>3713</v>
      </c>
      <c r="G1320" s="196"/>
      <c r="H1320" s="166" t="s">
        <v>276</v>
      </c>
      <c r="I1320" s="167">
        <v>2010</v>
      </c>
      <c r="J1320" s="169">
        <v>7865000</v>
      </c>
      <c r="K1320" s="165"/>
      <c r="L1320" s="165"/>
      <c r="M1320" s="165"/>
      <c r="N1320" s="2"/>
    </row>
    <row r="1321" spans="1:14" ht="12.75" customHeight="1" x14ac:dyDescent="0.2">
      <c r="A1321" s="166" t="s">
        <v>4247</v>
      </c>
      <c r="B1321" s="166" t="s">
        <v>4248</v>
      </c>
      <c r="C1321" s="166"/>
      <c r="D1321" s="166" t="s">
        <v>143</v>
      </c>
      <c r="E1321" s="154"/>
      <c r="F1321" s="195" t="s">
        <v>3792</v>
      </c>
      <c r="G1321" s="196"/>
      <c r="H1321" s="166" t="s">
        <v>78</v>
      </c>
      <c r="I1321" s="167">
        <v>2010</v>
      </c>
      <c r="J1321" s="169">
        <v>2049944</v>
      </c>
      <c r="K1321" s="165"/>
      <c r="L1321" s="165"/>
      <c r="M1321" s="165"/>
      <c r="N1321" s="2"/>
    </row>
    <row r="1322" spans="1:14" ht="12.75" customHeight="1" x14ac:dyDescent="0.2">
      <c r="A1322" s="166" t="s">
        <v>4249</v>
      </c>
      <c r="B1322" s="166" t="s">
        <v>2688</v>
      </c>
      <c r="C1322" s="166"/>
      <c r="D1322" s="166" t="s">
        <v>143</v>
      </c>
      <c r="E1322" s="154"/>
      <c r="F1322" s="195" t="s">
        <v>401</v>
      </c>
      <c r="G1322" s="196"/>
      <c r="H1322" s="166" t="s">
        <v>37</v>
      </c>
      <c r="I1322" s="167">
        <v>2010</v>
      </c>
      <c r="J1322" s="169">
        <v>4985945</v>
      </c>
      <c r="K1322" s="165"/>
      <c r="L1322" s="165"/>
      <c r="M1322" s="165"/>
      <c r="N1322" s="2"/>
    </row>
    <row r="1323" spans="1:14" ht="12.75" customHeight="1" x14ac:dyDescent="0.2">
      <c r="A1323" s="166" t="s">
        <v>4250</v>
      </c>
      <c r="B1323" s="166" t="s">
        <v>4061</v>
      </c>
      <c r="C1323" s="166" t="s">
        <v>34</v>
      </c>
      <c r="D1323" s="166" t="s">
        <v>143</v>
      </c>
      <c r="E1323" s="154" t="s">
        <v>35</v>
      </c>
      <c r="F1323" s="195" t="s">
        <v>4197</v>
      </c>
      <c r="G1323" s="196"/>
      <c r="H1323" s="166" t="s">
        <v>276</v>
      </c>
      <c r="I1323" s="167">
        <v>2010</v>
      </c>
      <c r="J1323" s="169">
        <v>1455063</v>
      </c>
      <c r="K1323" s="165"/>
      <c r="L1323" s="165"/>
      <c r="M1323" s="165"/>
      <c r="N1323" s="2"/>
    </row>
    <row r="1324" spans="1:14" ht="12.75" customHeight="1" x14ac:dyDescent="0.2">
      <c r="A1324" s="166" t="s">
        <v>4251</v>
      </c>
      <c r="B1324" s="166" t="s">
        <v>4252</v>
      </c>
      <c r="C1324" s="166"/>
      <c r="D1324" s="166" t="s">
        <v>143</v>
      </c>
      <c r="E1324" s="154" t="s">
        <v>35</v>
      </c>
      <c r="F1324" s="195" t="s">
        <v>4197</v>
      </c>
      <c r="G1324" s="196"/>
      <c r="H1324" s="166" t="s">
        <v>276</v>
      </c>
      <c r="I1324" s="167">
        <v>2010</v>
      </c>
      <c r="J1324" s="169">
        <v>1271675</v>
      </c>
      <c r="K1324" s="165"/>
      <c r="L1324" s="165"/>
      <c r="M1324" s="165"/>
      <c r="N1324" s="2"/>
    </row>
    <row r="1325" spans="1:14" ht="12.75" customHeight="1" x14ac:dyDescent="0.2">
      <c r="A1325" s="166" t="s">
        <v>4251</v>
      </c>
      <c r="B1325" s="166" t="s">
        <v>4252</v>
      </c>
      <c r="C1325" s="166" t="s">
        <v>70</v>
      </c>
      <c r="D1325" s="166" t="s">
        <v>143</v>
      </c>
      <c r="E1325" s="154" t="s">
        <v>2537</v>
      </c>
      <c r="F1325" s="195" t="s">
        <v>3000</v>
      </c>
      <c r="G1325" s="196"/>
      <c r="H1325" s="166" t="s">
        <v>276</v>
      </c>
      <c r="I1325" s="167">
        <v>2010</v>
      </c>
      <c r="J1325" s="168">
        <v>299999</v>
      </c>
      <c r="K1325" s="165" t="s">
        <v>72</v>
      </c>
      <c r="L1325" s="165"/>
      <c r="M1325" s="165"/>
      <c r="N1325" s="2"/>
    </row>
    <row r="1326" spans="1:14" ht="12.75" customHeight="1" x14ac:dyDescent="0.2">
      <c r="A1326" s="166" t="s">
        <v>4253</v>
      </c>
      <c r="B1326" s="166" t="s">
        <v>2566</v>
      </c>
      <c r="C1326" s="166" t="s">
        <v>70</v>
      </c>
      <c r="D1326" s="166" t="s">
        <v>143</v>
      </c>
      <c r="E1326" s="154" t="s">
        <v>2537</v>
      </c>
      <c r="F1326" s="195" t="s">
        <v>2569</v>
      </c>
      <c r="G1326" s="196"/>
      <c r="H1326" s="166" t="s">
        <v>16</v>
      </c>
      <c r="I1326" s="167">
        <v>2010</v>
      </c>
      <c r="J1326" s="168">
        <v>350000</v>
      </c>
      <c r="K1326" s="165" t="s">
        <v>72</v>
      </c>
      <c r="L1326" s="165"/>
      <c r="M1326" s="165"/>
      <c r="N1326" s="2"/>
    </row>
    <row r="1327" spans="1:14" ht="12.75" customHeight="1" x14ac:dyDescent="0.2">
      <c r="A1327" s="166" t="s">
        <v>4253</v>
      </c>
      <c r="B1327" s="166" t="s">
        <v>2566</v>
      </c>
      <c r="C1327" s="166" t="s">
        <v>70</v>
      </c>
      <c r="D1327" s="166" t="s">
        <v>143</v>
      </c>
      <c r="E1327" s="154" t="s">
        <v>2537</v>
      </c>
      <c r="F1327" s="195" t="s">
        <v>4254</v>
      </c>
      <c r="G1327" s="196"/>
      <c r="H1327" s="166" t="s">
        <v>16</v>
      </c>
      <c r="I1327" s="167">
        <v>2010</v>
      </c>
      <c r="J1327" s="169">
        <v>4000075</v>
      </c>
      <c r="K1327" s="165" t="s">
        <v>72</v>
      </c>
      <c r="L1327" s="165"/>
      <c r="M1327" s="165"/>
      <c r="N1327" s="2"/>
    </row>
    <row r="1328" spans="1:14" ht="12.75" customHeight="1" x14ac:dyDescent="0.2">
      <c r="A1328" s="166" t="s">
        <v>4255</v>
      </c>
      <c r="B1328" s="166" t="s">
        <v>3209</v>
      </c>
      <c r="C1328" s="166" t="s">
        <v>70</v>
      </c>
      <c r="D1328" s="166" t="s">
        <v>143</v>
      </c>
      <c r="E1328" s="154"/>
      <c r="F1328" s="195" t="s">
        <v>3487</v>
      </c>
      <c r="G1328" s="196"/>
      <c r="H1328" s="166" t="s">
        <v>259</v>
      </c>
      <c r="I1328" s="167">
        <v>2010</v>
      </c>
      <c r="J1328" s="168">
        <v>500000</v>
      </c>
      <c r="K1328" s="165" t="s">
        <v>72</v>
      </c>
      <c r="L1328" s="165"/>
      <c r="M1328" s="165"/>
      <c r="N1328" s="2"/>
    </row>
    <row r="1329" spans="1:14" ht="12.75" customHeight="1" x14ac:dyDescent="0.2">
      <c r="A1329" s="166" t="s">
        <v>4255</v>
      </c>
      <c r="B1329" s="166" t="s">
        <v>3209</v>
      </c>
      <c r="C1329" s="166" t="s">
        <v>70</v>
      </c>
      <c r="D1329" s="166" t="s">
        <v>143</v>
      </c>
      <c r="E1329" s="154"/>
      <c r="F1329" s="195" t="s">
        <v>3462</v>
      </c>
      <c r="G1329" s="196"/>
      <c r="H1329" s="166" t="s">
        <v>259</v>
      </c>
      <c r="I1329" s="167">
        <v>2010</v>
      </c>
      <c r="J1329" s="168">
        <v>30817</v>
      </c>
      <c r="K1329" s="165" t="s">
        <v>72</v>
      </c>
      <c r="L1329" s="165"/>
      <c r="M1329" s="165"/>
      <c r="N1329" s="2"/>
    </row>
    <row r="1330" spans="1:14" ht="12.75" customHeight="1" x14ac:dyDescent="0.2">
      <c r="A1330" s="166" t="s">
        <v>4255</v>
      </c>
      <c r="B1330" s="166" t="s">
        <v>3209</v>
      </c>
      <c r="C1330" s="166" t="s">
        <v>70</v>
      </c>
      <c r="D1330" s="166" t="s">
        <v>143</v>
      </c>
      <c r="E1330" s="154"/>
      <c r="F1330" s="195" t="s">
        <v>3484</v>
      </c>
      <c r="G1330" s="196"/>
      <c r="H1330" s="166" t="s">
        <v>117</v>
      </c>
      <c r="I1330" s="167">
        <v>2010</v>
      </c>
      <c r="J1330" s="168">
        <v>950000</v>
      </c>
      <c r="K1330" s="165" t="s">
        <v>72</v>
      </c>
      <c r="L1330" s="165"/>
      <c r="M1330" s="165"/>
      <c r="N1330" s="2"/>
    </row>
    <row r="1331" spans="1:14" ht="12.75" customHeight="1" x14ac:dyDescent="0.2">
      <c r="A1331" s="166" t="s">
        <v>4255</v>
      </c>
      <c r="B1331" s="166" t="s">
        <v>3209</v>
      </c>
      <c r="C1331" s="166" t="s">
        <v>70</v>
      </c>
      <c r="D1331" s="166" t="s">
        <v>143</v>
      </c>
      <c r="E1331" s="154"/>
      <c r="F1331" s="195" t="s">
        <v>3444</v>
      </c>
      <c r="G1331" s="196"/>
      <c r="H1331" s="166" t="s">
        <v>117</v>
      </c>
      <c r="I1331" s="167">
        <v>2010</v>
      </c>
      <c r="J1331" s="168">
        <v>750000</v>
      </c>
      <c r="K1331" s="165" t="s">
        <v>72</v>
      </c>
      <c r="L1331" s="165"/>
      <c r="M1331" s="165"/>
      <c r="N1331" s="2"/>
    </row>
    <row r="1332" spans="1:14" ht="12.75" customHeight="1" x14ac:dyDescent="0.2">
      <c r="A1332" s="166" t="s">
        <v>4255</v>
      </c>
      <c r="B1332" s="166" t="s">
        <v>3209</v>
      </c>
      <c r="C1332" s="166" t="s">
        <v>70</v>
      </c>
      <c r="D1332" s="166" t="s">
        <v>143</v>
      </c>
      <c r="E1332" s="154" t="s">
        <v>2537</v>
      </c>
      <c r="F1332" s="195" t="s">
        <v>2383</v>
      </c>
      <c r="G1332" s="196"/>
      <c r="H1332" s="166" t="s">
        <v>117</v>
      </c>
      <c r="I1332" s="167">
        <v>2010</v>
      </c>
      <c r="J1332" s="168">
        <v>800000</v>
      </c>
      <c r="K1332" s="165" t="s">
        <v>72</v>
      </c>
      <c r="L1332" s="165"/>
      <c r="M1332" s="165"/>
      <c r="N1332" s="2"/>
    </row>
    <row r="1333" spans="1:14" ht="12.75" customHeight="1" x14ac:dyDescent="0.2">
      <c r="A1333" s="166" t="s">
        <v>4256</v>
      </c>
      <c r="B1333" s="166" t="s">
        <v>3199</v>
      </c>
      <c r="C1333" s="166" t="s">
        <v>70</v>
      </c>
      <c r="D1333" s="166" t="s">
        <v>143</v>
      </c>
      <c r="E1333" s="154"/>
      <c r="F1333" s="195" t="s">
        <v>3232</v>
      </c>
      <c r="G1333" s="196"/>
      <c r="H1333" s="166" t="s">
        <v>117</v>
      </c>
      <c r="I1333" s="167">
        <v>2010</v>
      </c>
      <c r="J1333" s="168">
        <v>350000</v>
      </c>
      <c r="K1333" s="165" t="s">
        <v>72</v>
      </c>
      <c r="L1333" s="165"/>
      <c r="M1333" s="165"/>
      <c r="N1333" s="2"/>
    </row>
    <row r="1334" spans="1:14" ht="12.75" customHeight="1" x14ac:dyDescent="0.2">
      <c r="A1334" s="166" t="s">
        <v>4256</v>
      </c>
      <c r="B1334" s="166" t="s">
        <v>3199</v>
      </c>
      <c r="C1334" s="166" t="s">
        <v>70</v>
      </c>
      <c r="D1334" s="166" t="s">
        <v>143</v>
      </c>
      <c r="E1334" s="154"/>
      <c r="F1334" s="195" t="s">
        <v>3538</v>
      </c>
      <c r="G1334" s="196"/>
      <c r="H1334" s="166" t="s">
        <v>117</v>
      </c>
      <c r="I1334" s="167">
        <v>2010</v>
      </c>
      <c r="J1334" s="168">
        <v>450000</v>
      </c>
      <c r="K1334" s="165" t="s">
        <v>72</v>
      </c>
      <c r="L1334" s="165"/>
      <c r="M1334" s="165"/>
      <c r="N1334" s="2"/>
    </row>
    <row r="1335" spans="1:14" ht="12.75" customHeight="1" x14ac:dyDescent="0.2">
      <c r="A1335" s="166" t="s">
        <v>4256</v>
      </c>
      <c r="B1335" s="166" t="s">
        <v>3199</v>
      </c>
      <c r="C1335" s="166" t="s">
        <v>70</v>
      </c>
      <c r="D1335" s="166" t="s">
        <v>143</v>
      </c>
      <c r="E1335" s="154"/>
      <c r="F1335" s="195" t="s">
        <v>3521</v>
      </c>
      <c r="G1335" s="196"/>
      <c r="H1335" s="166" t="s">
        <v>117</v>
      </c>
      <c r="I1335" s="167">
        <v>2010</v>
      </c>
      <c r="J1335" s="168">
        <v>541000</v>
      </c>
      <c r="K1335" s="165" t="s">
        <v>72</v>
      </c>
      <c r="L1335" s="165"/>
      <c r="M1335" s="165"/>
      <c r="N1335" s="2"/>
    </row>
    <row r="1336" spans="1:14" ht="12.75" customHeight="1" x14ac:dyDescent="0.2">
      <c r="A1336" s="166" t="s">
        <v>4256</v>
      </c>
      <c r="B1336" s="166" t="s">
        <v>3199</v>
      </c>
      <c r="C1336" s="166" t="s">
        <v>70</v>
      </c>
      <c r="D1336" s="166" t="s">
        <v>143</v>
      </c>
      <c r="E1336" s="154" t="s">
        <v>14</v>
      </c>
      <c r="F1336" s="195" t="s">
        <v>3113</v>
      </c>
      <c r="G1336" s="196"/>
      <c r="H1336" s="166" t="s">
        <v>117</v>
      </c>
      <c r="I1336" s="167">
        <v>2010</v>
      </c>
      <c r="J1336" s="169">
        <v>1339264</v>
      </c>
      <c r="K1336" s="165" t="s">
        <v>72</v>
      </c>
      <c r="L1336" s="165"/>
      <c r="M1336" s="165"/>
      <c r="N1336" s="2"/>
    </row>
    <row r="1337" spans="1:14" ht="12.75" customHeight="1" x14ac:dyDescent="0.2">
      <c r="A1337" s="166" t="s">
        <v>4256</v>
      </c>
      <c r="B1337" s="166" t="s">
        <v>3199</v>
      </c>
      <c r="C1337" s="166" t="s">
        <v>70</v>
      </c>
      <c r="D1337" s="166" t="s">
        <v>143</v>
      </c>
      <c r="E1337" s="154"/>
      <c r="F1337" s="195" t="s">
        <v>2872</v>
      </c>
      <c r="G1337" s="196"/>
      <c r="H1337" s="166" t="s">
        <v>117</v>
      </c>
      <c r="I1337" s="167">
        <v>2010</v>
      </c>
      <c r="J1337" s="168">
        <v>550000</v>
      </c>
      <c r="K1337" s="165" t="s">
        <v>72</v>
      </c>
      <c r="L1337" s="165"/>
      <c r="M1337" s="165"/>
      <c r="N1337" s="2"/>
    </row>
    <row r="1338" spans="1:14" ht="12.75" customHeight="1" x14ac:dyDescent="0.2">
      <c r="A1338" s="166" t="s">
        <v>4256</v>
      </c>
      <c r="B1338" s="166" t="s">
        <v>3199</v>
      </c>
      <c r="C1338" s="166" t="s">
        <v>70</v>
      </c>
      <c r="D1338" s="166" t="s">
        <v>143</v>
      </c>
      <c r="E1338" s="154"/>
      <c r="F1338" s="195" t="s">
        <v>2653</v>
      </c>
      <c r="G1338" s="196"/>
      <c r="H1338" s="166" t="s">
        <v>117</v>
      </c>
      <c r="I1338" s="167">
        <v>2010</v>
      </c>
      <c r="J1338" s="169">
        <v>1000000</v>
      </c>
      <c r="K1338" s="165" t="s">
        <v>72</v>
      </c>
      <c r="L1338" s="165"/>
      <c r="M1338" s="165"/>
      <c r="N1338" s="2"/>
    </row>
    <row r="1339" spans="1:14" ht="12.75" customHeight="1" x14ac:dyDescent="0.2">
      <c r="A1339" s="166" t="s">
        <v>4256</v>
      </c>
      <c r="B1339" s="166" t="s">
        <v>3199</v>
      </c>
      <c r="C1339" s="166" t="s">
        <v>70</v>
      </c>
      <c r="D1339" s="166" t="s">
        <v>143</v>
      </c>
      <c r="E1339" s="154" t="s">
        <v>14</v>
      </c>
      <c r="F1339" s="195" t="s">
        <v>3172</v>
      </c>
      <c r="G1339" s="196"/>
      <c r="H1339" s="166" t="s">
        <v>117</v>
      </c>
      <c r="I1339" s="167">
        <v>2010</v>
      </c>
      <c r="J1339" s="168">
        <v>494657</v>
      </c>
      <c r="K1339" s="165" t="s">
        <v>72</v>
      </c>
      <c r="L1339" s="165"/>
      <c r="M1339" s="165"/>
      <c r="N1339" s="2"/>
    </row>
    <row r="1340" spans="1:14" ht="12.75" customHeight="1" x14ac:dyDescent="0.2">
      <c r="A1340" s="166" t="s">
        <v>4256</v>
      </c>
      <c r="B1340" s="166" t="s">
        <v>3199</v>
      </c>
      <c r="C1340" s="166" t="s">
        <v>70</v>
      </c>
      <c r="D1340" s="166" t="s">
        <v>143</v>
      </c>
      <c r="E1340" s="154" t="s">
        <v>14</v>
      </c>
      <c r="F1340" s="195" t="s">
        <v>2904</v>
      </c>
      <c r="G1340" s="196"/>
      <c r="H1340" s="166" t="s">
        <v>117</v>
      </c>
      <c r="I1340" s="167">
        <v>2010</v>
      </c>
      <c r="J1340" s="168">
        <v>399996</v>
      </c>
      <c r="K1340" s="165" t="s">
        <v>72</v>
      </c>
      <c r="L1340" s="165"/>
      <c r="M1340" s="165"/>
      <c r="N1340" s="2"/>
    </row>
    <row r="1341" spans="1:14" ht="12.75" customHeight="1" x14ac:dyDescent="0.2">
      <c r="A1341" s="166" t="s">
        <v>4256</v>
      </c>
      <c r="B1341" s="166" t="s">
        <v>3199</v>
      </c>
      <c r="C1341" s="166" t="s">
        <v>70</v>
      </c>
      <c r="D1341" s="166" t="s">
        <v>143</v>
      </c>
      <c r="E1341" s="154"/>
      <c r="F1341" s="195" t="s">
        <v>2338</v>
      </c>
      <c r="G1341" s="196"/>
      <c r="H1341" s="166" t="s">
        <v>117</v>
      </c>
      <c r="I1341" s="167">
        <v>2010</v>
      </c>
      <c r="J1341" s="168">
        <v>250000</v>
      </c>
      <c r="K1341" s="165" t="s">
        <v>72</v>
      </c>
      <c r="L1341" s="165"/>
      <c r="M1341" s="165"/>
      <c r="N1341" s="2"/>
    </row>
    <row r="1342" spans="1:14" ht="12.75" customHeight="1" x14ac:dyDescent="0.2">
      <c r="A1342" s="166" t="s">
        <v>4256</v>
      </c>
      <c r="B1342" s="166" t="s">
        <v>3199</v>
      </c>
      <c r="C1342" s="166" t="s">
        <v>70</v>
      </c>
      <c r="D1342" s="166" t="s">
        <v>143</v>
      </c>
      <c r="E1342" s="154" t="s">
        <v>2537</v>
      </c>
      <c r="F1342" s="195" t="s">
        <v>2383</v>
      </c>
      <c r="G1342" s="196"/>
      <c r="H1342" s="166" t="s">
        <v>117</v>
      </c>
      <c r="I1342" s="167">
        <v>2010</v>
      </c>
      <c r="J1342" s="168">
        <v>799958</v>
      </c>
      <c r="K1342" s="165" t="s">
        <v>72</v>
      </c>
      <c r="L1342" s="165"/>
      <c r="M1342" s="165"/>
      <c r="N1342" s="2"/>
    </row>
    <row r="1343" spans="1:14" ht="12.75" customHeight="1" x14ac:dyDescent="0.2">
      <c r="A1343" s="166" t="s">
        <v>4256</v>
      </c>
      <c r="B1343" s="166" t="s">
        <v>3199</v>
      </c>
      <c r="C1343" s="166" t="s">
        <v>70</v>
      </c>
      <c r="D1343" s="166" t="s">
        <v>143</v>
      </c>
      <c r="E1343" s="154"/>
      <c r="F1343" s="195" t="s">
        <v>4257</v>
      </c>
      <c r="G1343" s="196"/>
      <c r="H1343" s="166" t="s">
        <v>117</v>
      </c>
      <c r="I1343" s="167">
        <v>2010</v>
      </c>
      <c r="J1343" s="168">
        <v>100000</v>
      </c>
      <c r="K1343" s="165" t="s">
        <v>72</v>
      </c>
      <c r="L1343" s="165"/>
      <c r="M1343" s="165"/>
      <c r="N1343" s="2"/>
    </row>
    <row r="1344" spans="1:14" ht="12.75" customHeight="1" x14ac:dyDescent="0.2">
      <c r="A1344" s="166" t="s">
        <v>4258</v>
      </c>
      <c r="B1344" s="166" t="s">
        <v>2566</v>
      </c>
      <c r="C1344" s="166" t="s">
        <v>70</v>
      </c>
      <c r="D1344" s="166" t="s">
        <v>143</v>
      </c>
      <c r="E1344" s="154"/>
      <c r="F1344" s="195" t="s">
        <v>116</v>
      </c>
      <c r="G1344" s="196"/>
      <c r="H1344" s="166" t="s">
        <v>117</v>
      </c>
      <c r="I1344" s="167">
        <v>2010</v>
      </c>
      <c r="J1344" s="168">
        <v>574104</v>
      </c>
      <c r="K1344" s="165" t="s">
        <v>72</v>
      </c>
      <c r="L1344" s="165"/>
      <c r="M1344" s="165"/>
      <c r="N1344" s="2"/>
    </row>
    <row r="1345" spans="1:14" ht="12.75" customHeight="1" x14ac:dyDescent="0.2">
      <c r="A1345" s="166" t="s">
        <v>4258</v>
      </c>
      <c r="B1345" s="166" t="s">
        <v>2566</v>
      </c>
      <c r="C1345" s="166" t="s">
        <v>70</v>
      </c>
      <c r="D1345" s="166" t="s">
        <v>143</v>
      </c>
      <c r="E1345" s="154" t="s">
        <v>35</v>
      </c>
      <c r="F1345" s="195" t="s">
        <v>3052</v>
      </c>
      <c r="G1345" s="196"/>
      <c r="H1345" s="166" t="s">
        <v>16</v>
      </c>
      <c r="I1345" s="167">
        <v>2010</v>
      </c>
      <c r="J1345" s="168">
        <v>256000</v>
      </c>
      <c r="K1345" s="165" t="s">
        <v>72</v>
      </c>
      <c r="L1345" s="165"/>
      <c r="M1345" s="165"/>
      <c r="N1345" s="2"/>
    </row>
    <row r="1346" spans="1:14" ht="12.75" customHeight="1" x14ac:dyDescent="0.2">
      <c r="A1346" s="166" t="s">
        <v>4258</v>
      </c>
      <c r="B1346" s="166" t="s">
        <v>2566</v>
      </c>
      <c r="C1346" s="166" t="s">
        <v>70</v>
      </c>
      <c r="D1346" s="166" t="s">
        <v>143</v>
      </c>
      <c r="E1346" s="154"/>
      <c r="F1346" s="195" t="s">
        <v>3168</v>
      </c>
      <c r="G1346" s="196"/>
      <c r="H1346" s="166" t="s">
        <v>117</v>
      </c>
      <c r="I1346" s="167">
        <v>2010</v>
      </c>
      <c r="J1346" s="169">
        <v>1250000</v>
      </c>
      <c r="K1346" s="165" t="s">
        <v>72</v>
      </c>
      <c r="L1346" s="165"/>
      <c r="M1346" s="165"/>
      <c r="N1346" s="2"/>
    </row>
    <row r="1347" spans="1:14" ht="12.75" customHeight="1" x14ac:dyDescent="0.2">
      <c r="A1347" s="166" t="s">
        <v>4258</v>
      </c>
      <c r="B1347" s="166" t="s">
        <v>2566</v>
      </c>
      <c r="C1347" s="166" t="s">
        <v>70</v>
      </c>
      <c r="D1347" s="166" t="s">
        <v>143</v>
      </c>
      <c r="E1347" s="154"/>
      <c r="F1347" s="195" t="s">
        <v>4259</v>
      </c>
      <c r="G1347" s="196"/>
      <c r="H1347" s="166" t="s">
        <v>117</v>
      </c>
      <c r="I1347" s="167">
        <v>2010</v>
      </c>
      <c r="J1347" s="168">
        <v>60000</v>
      </c>
      <c r="K1347" s="165" t="s">
        <v>72</v>
      </c>
      <c r="L1347" s="165"/>
      <c r="M1347" s="165"/>
      <c r="N1347" s="2"/>
    </row>
    <row r="1348" spans="1:14" ht="12.75" customHeight="1" x14ac:dyDescent="0.2">
      <c r="A1348" s="166" t="s">
        <v>4258</v>
      </c>
      <c r="B1348" s="166" t="s">
        <v>2566</v>
      </c>
      <c r="C1348" s="166" t="s">
        <v>70</v>
      </c>
      <c r="D1348" s="166" t="s">
        <v>143</v>
      </c>
      <c r="E1348" s="154"/>
      <c r="F1348" s="195" t="s">
        <v>3325</v>
      </c>
      <c r="G1348" s="196"/>
      <c r="H1348" s="166" t="s">
        <v>117</v>
      </c>
      <c r="I1348" s="167">
        <v>2010</v>
      </c>
      <c r="J1348" s="168">
        <v>200000</v>
      </c>
      <c r="K1348" s="165" t="s">
        <v>72</v>
      </c>
      <c r="L1348" s="165"/>
      <c r="M1348" s="165"/>
      <c r="N1348" s="2"/>
    </row>
    <row r="1349" spans="1:14" ht="12.75" customHeight="1" x14ac:dyDescent="0.2">
      <c r="A1349" s="166" t="s">
        <v>4258</v>
      </c>
      <c r="B1349" s="166" t="s">
        <v>2566</v>
      </c>
      <c r="C1349" s="166" t="s">
        <v>70</v>
      </c>
      <c r="D1349" s="166" t="s">
        <v>143</v>
      </c>
      <c r="E1349" s="154"/>
      <c r="F1349" s="195" t="s">
        <v>2613</v>
      </c>
      <c r="G1349" s="196"/>
      <c r="H1349" s="166" t="s">
        <v>117</v>
      </c>
      <c r="I1349" s="167">
        <v>2010</v>
      </c>
      <c r="J1349" s="169">
        <v>2000000</v>
      </c>
      <c r="K1349" s="165" t="s">
        <v>72</v>
      </c>
      <c r="L1349" s="165"/>
      <c r="M1349" s="165"/>
      <c r="N1349" s="2"/>
    </row>
    <row r="1350" spans="1:14" ht="12.75" customHeight="1" x14ac:dyDescent="0.2">
      <c r="A1350" s="166" t="s">
        <v>4258</v>
      </c>
      <c r="B1350" s="166" t="s">
        <v>2566</v>
      </c>
      <c r="C1350" s="166" t="s">
        <v>70</v>
      </c>
      <c r="D1350" s="166" t="s">
        <v>143</v>
      </c>
      <c r="E1350" s="154"/>
      <c r="F1350" s="195" t="s">
        <v>3059</v>
      </c>
      <c r="G1350" s="196"/>
      <c r="H1350" s="166" t="s">
        <v>117</v>
      </c>
      <c r="I1350" s="167">
        <v>2010</v>
      </c>
      <c r="J1350" s="168">
        <v>68150</v>
      </c>
      <c r="K1350" s="165" t="s">
        <v>72</v>
      </c>
      <c r="L1350" s="165"/>
      <c r="M1350" s="165"/>
      <c r="N1350" s="2"/>
    </row>
    <row r="1351" spans="1:14" ht="12.75" customHeight="1" x14ac:dyDescent="0.2">
      <c r="A1351" s="166" t="s">
        <v>4258</v>
      </c>
      <c r="B1351" s="166" t="s">
        <v>2566</v>
      </c>
      <c r="C1351" s="166" t="s">
        <v>70</v>
      </c>
      <c r="D1351" s="166" t="s">
        <v>143</v>
      </c>
      <c r="E1351" s="154"/>
      <c r="F1351" s="195" t="s">
        <v>3643</v>
      </c>
      <c r="G1351" s="196"/>
      <c r="H1351" s="166" t="s">
        <v>117</v>
      </c>
      <c r="I1351" s="167">
        <v>2010</v>
      </c>
      <c r="J1351" s="168">
        <v>100000</v>
      </c>
      <c r="K1351" s="165" t="s">
        <v>72</v>
      </c>
      <c r="L1351" s="165"/>
      <c r="M1351" s="165"/>
      <c r="N1351" s="2"/>
    </row>
    <row r="1352" spans="1:14" ht="12.75" customHeight="1" x14ac:dyDescent="0.2">
      <c r="A1352" s="166" t="s">
        <v>4258</v>
      </c>
      <c r="B1352" s="166" t="s">
        <v>2566</v>
      </c>
      <c r="C1352" s="166" t="s">
        <v>70</v>
      </c>
      <c r="D1352" s="166" t="s">
        <v>143</v>
      </c>
      <c r="E1352" s="154" t="s">
        <v>14</v>
      </c>
      <c r="F1352" s="195" t="s">
        <v>3464</v>
      </c>
      <c r="G1352" s="196"/>
      <c r="H1352" s="166" t="s">
        <v>117</v>
      </c>
      <c r="I1352" s="167">
        <v>2010</v>
      </c>
      <c r="J1352" s="169">
        <v>2130000</v>
      </c>
      <c r="K1352" s="165" t="s">
        <v>72</v>
      </c>
      <c r="L1352" s="165"/>
      <c r="M1352" s="165"/>
      <c r="N1352" s="2"/>
    </row>
    <row r="1353" spans="1:14" ht="12.75" customHeight="1" x14ac:dyDescent="0.2">
      <c r="A1353" s="166" t="s">
        <v>4258</v>
      </c>
      <c r="B1353" s="166" t="s">
        <v>2566</v>
      </c>
      <c r="C1353" s="166" t="s">
        <v>70</v>
      </c>
      <c r="D1353" s="166" t="s">
        <v>143</v>
      </c>
      <c r="E1353" s="154" t="s">
        <v>2537</v>
      </c>
      <c r="F1353" s="195" t="s">
        <v>2383</v>
      </c>
      <c r="G1353" s="196"/>
      <c r="H1353" s="166" t="s">
        <v>117</v>
      </c>
      <c r="I1353" s="167">
        <v>2010</v>
      </c>
      <c r="J1353" s="168">
        <v>800000</v>
      </c>
      <c r="K1353" s="165" t="s">
        <v>72</v>
      </c>
      <c r="L1353" s="165"/>
      <c r="M1353" s="165"/>
      <c r="N1353" s="2"/>
    </row>
    <row r="1354" spans="1:14" ht="12.75" customHeight="1" x14ac:dyDescent="0.2">
      <c r="A1354" s="166" t="s">
        <v>4258</v>
      </c>
      <c r="B1354" s="166" t="s">
        <v>2566</v>
      </c>
      <c r="C1354" s="166" t="s">
        <v>70</v>
      </c>
      <c r="D1354" s="166" t="s">
        <v>143</v>
      </c>
      <c r="E1354" s="154" t="s">
        <v>2537</v>
      </c>
      <c r="F1354" s="195" t="s">
        <v>2332</v>
      </c>
      <c r="G1354" s="196"/>
      <c r="H1354" s="166" t="s">
        <v>117</v>
      </c>
      <c r="I1354" s="167">
        <v>2010</v>
      </c>
      <c r="J1354" s="168">
        <v>50000</v>
      </c>
      <c r="K1354" s="165" t="s">
        <v>72</v>
      </c>
      <c r="L1354" s="165"/>
      <c r="M1354" s="165"/>
      <c r="N1354" s="2"/>
    </row>
    <row r="1355" spans="1:14" ht="12.75" customHeight="1" x14ac:dyDescent="0.2">
      <c r="A1355" s="166" t="s">
        <v>4258</v>
      </c>
      <c r="B1355" s="166" t="s">
        <v>2566</v>
      </c>
      <c r="C1355" s="166" t="s">
        <v>70</v>
      </c>
      <c r="D1355" s="166" t="s">
        <v>143</v>
      </c>
      <c r="E1355" s="154" t="s">
        <v>14</v>
      </c>
      <c r="F1355" s="195" t="s">
        <v>2620</v>
      </c>
      <c r="G1355" s="196"/>
      <c r="H1355" s="166" t="s">
        <v>117</v>
      </c>
      <c r="I1355" s="167">
        <v>2010</v>
      </c>
      <c r="J1355" s="169">
        <v>2000000</v>
      </c>
      <c r="K1355" s="165" t="s">
        <v>72</v>
      </c>
      <c r="L1355" s="165"/>
      <c r="M1355" s="165"/>
      <c r="N1355" s="2"/>
    </row>
    <row r="1356" spans="1:14" ht="12.75" customHeight="1" x14ac:dyDescent="0.2">
      <c r="A1356" s="166" t="s">
        <v>4260</v>
      </c>
      <c r="B1356" s="166" t="s">
        <v>3205</v>
      </c>
      <c r="C1356" s="166" t="s">
        <v>70</v>
      </c>
      <c r="D1356" s="166" t="s">
        <v>143</v>
      </c>
      <c r="E1356" s="154"/>
      <c r="F1356" s="195" t="s">
        <v>3303</v>
      </c>
      <c r="G1356" s="196"/>
      <c r="H1356" s="166" t="s">
        <v>117</v>
      </c>
      <c r="I1356" s="167">
        <v>2010</v>
      </c>
      <c r="J1356" s="168">
        <v>387777</v>
      </c>
      <c r="K1356" s="165" t="s">
        <v>72</v>
      </c>
      <c r="L1356" s="165"/>
      <c r="M1356" s="165"/>
      <c r="N1356" s="2"/>
    </row>
    <row r="1357" spans="1:14" ht="12.75" customHeight="1" x14ac:dyDescent="0.2">
      <c r="A1357" s="166" t="s">
        <v>4260</v>
      </c>
      <c r="B1357" s="166" t="s">
        <v>3205</v>
      </c>
      <c r="C1357" s="166" t="s">
        <v>70</v>
      </c>
      <c r="D1357" s="166" t="s">
        <v>143</v>
      </c>
      <c r="E1357" s="154" t="s">
        <v>14</v>
      </c>
      <c r="F1357" s="195" t="s">
        <v>4261</v>
      </c>
      <c r="G1357" s="196"/>
      <c r="H1357" s="166" t="s">
        <v>117</v>
      </c>
      <c r="I1357" s="167">
        <v>2010</v>
      </c>
      <c r="J1357" s="168">
        <v>350000</v>
      </c>
      <c r="K1357" s="165" t="s">
        <v>72</v>
      </c>
      <c r="L1357" s="165"/>
      <c r="M1357" s="165"/>
      <c r="N1357" s="2"/>
    </row>
    <row r="1358" spans="1:14" ht="12.75" customHeight="1" x14ac:dyDescent="0.2">
      <c r="A1358" s="166" t="s">
        <v>4260</v>
      </c>
      <c r="B1358" s="166" t="s">
        <v>3205</v>
      </c>
      <c r="C1358" s="166" t="s">
        <v>70</v>
      </c>
      <c r="D1358" s="166" t="s">
        <v>143</v>
      </c>
      <c r="E1358" s="154" t="s">
        <v>35</v>
      </c>
      <c r="F1358" s="195" t="s">
        <v>1075</v>
      </c>
      <c r="G1358" s="196"/>
      <c r="H1358" s="166" t="s">
        <v>16</v>
      </c>
      <c r="I1358" s="167">
        <v>2010</v>
      </c>
      <c r="J1358" s="168">
        <v>288629</v>
      </c>
      <c r="K1358" s="165" t="s">
        <v>72</v>
      </c>
      <c r="L1358" s="165"/>
      <c r="M1358" s="165"/>
      <c r="N1358" s="2"/>
    </row>
    <row r="1359" spans="1:14" ht="12.75" customHeight="1" x14ac:dyDescent="0.2">
      <c r="A1359" s="166" t="s">
        <v>4260</v>
      </c>
      <c r="B1359" s="166" t="s">
        <v>3205</v>
      </c>
      <c r="C1359" s="166" t="s">
        <v>70</v>
      </c>
      <c r="D1359" s="166" t="s">
        <v>143</v>
      </c>
      <c r="E1359" s="154"/>
      <c r="F1359" s="195" t="s">
        <v>1183</v>
      </c>
      <c r="G1359" s="196"/>
      <c r="H1359" s="166" t="s">
        <v>117</v>
      </c>
      <c r="I1359" s="167">
        <v>2010</v>
      </c>
      <c r="J1359" s="168">
        <v>350000</v>
      </c>
      <c r="K1359" s="165" t="s">
        <v>72</v>
      </c>
      <c r="L1359" s="165"/>
      <c r="M1359" s="165"/>
      <c r="N1359" s="2"/>
    </row>
    <row r="1360" spans="1:14" ht="12.75" customHeight="1" x14ac:dyDescent="0.2">
      <c r="A1360" s="166" t="s">
        <v>4260</v>
      </c>
      <c r="B1360" s="166" t="s">
        <v>3205</v>
      </c>
      <c r="C1360" s="166" t="s">
        <v>70</v>
      </c>
      <c r="D1360" s="166" t="s">
        <v>143</v>
      </c>
      <c r="E1360" s="154"/>
      <c r="F1360" s="195" t="s">
        <v>2911</v>
      </c>
      <c r="G1360" s="196"/>
      <c r="H1360" s="166" t="s">
        <v>117</v>
      </c>
      <c r="I1360" s="167">
        <v>2010</v>
      </c>
      <c r="J1360" s="169">
        <v>1200000</v>
      </c>
      <c r="K1360" s="165" t="s">
        <v>72</v>
      </c>
      <c r="L1360" s="165"/>
      <c r="M1360" s="165"/>
      <c r="N1360" s="2"/>
    </row>
    <row r="1361" spans="1:14" ht="12.75" customHeight="1" x14ac:dyDescent="0.2">
      <c r="A1361" s="166" t="s">
        <v>4260</v>
      </c>
      <c r="B1361" s="166" t="s">
        <v>3205</v>
      </c>
      <c r="C1361" s="166" t="s">
        <v>70</v>
      </c>
      <c r="D1361" s="166" t="s">
        <v>143</v>
      </c>
      <c r="E1361" s="154"/>
      <c r="F1361" s="195" t="s">
        <v>3306</v>
      </c>
      <c r="G1361" s="196"/>
      <c r="H1361" s="166" t="s">
        <v>259</v>
      </c>
      <c r="I1361" s="167">
        <v>2010</v>
      </c>
      <c r="J1361" s="168">
        <v>242892</v>
      </c>
      <c r="K1361" s="165" t="s">
        <v>72</v>
      </c>
      <c r="L1361" s="165"/>
      <c r="M1361" s="165"/>
      <c r="N1361" s="2"/>
    </row>
    <row r="1362" spans="1:14" ht="12.75" customHeight="1" x14ac:dyDescent="0.2">
      <c r="A1362" s="166" t="s">
        <v>4260</v>
      </c>
      <c r="B1362" s="166" t="s">
        <v>3205</v>
      </c>
      <c r="C1362" s="166" t="s">
        <v>70</v>
      </c>
      <c r="D1362" s="166" t="s">
        <v>143</v>
      </c>
      <c r="E1362" s="154" t="s">
        <v>2537</v>
      </c>
      <c r="F1362" s="195" t="s">
        <v>2569</v>
      </c>
      <c r="G1362" s="196"/>
      <c r="H1362" s="166" t="s">
        <v>16</v>
      </c>
      <c r="I1362" s="167">
        <v>2010</v>
      </c>
      <c r="J1362" s="168">
        <v>126000</v>
      </c>
      <c r="K1362" s="165" t="s">
        <v>72</v>
      </c>
      <c r="L1362" s="165"/>
      <c r="M1362" s="165"/>
      <c r="N1362" s="2"/>
    </row>
    <row r="1363" spans="1:14" ht="12.75" customHeight="1" x14ac:dyDescent="0.2">
      <c r="A1363" s="166" t="s">
        <v>4260</v>
      </c>
      <c r="B1363" s="166" t="s">
        <v>3205</v>
      </c>
      <c r="C1363" s="166" t="s">
        <v>70</v>
      </c>
      <c r="D1363" s="166" t="s">
        <v>143</v>
      </c>
      <c r="E1363" s="154" t="s">
        <v>14</v>
      </c>
      <c r="F1363" s="195" t="s">
        <v>3464</v>
      </c>
      <c r="G1363" s="196"/>
      <c r="H1363" s="166" t="s">
        <v>117</v>
      </c>
      <c r="I1363" s="167">
        <v>2010</v>
      </c>
      <c r="J1363" s="168">
        <v>500000</v>
      </c>
      <c r="K1363" s="165" t="s">
        <v>72</v>
      </c>
      <c r="L1363" s="165"/>
      <c r="M1363" s="165"/>
      <c r="N1363" s="2"/>
    </row>
    <row r="1364" spans="1:14" ht="12.75" customHeight="1" x14ac:dyDescent="0.2">
      <c r="A1364" s="166" t="s">
        <v>4260</v>
      </c>
      <c r="B1364" s="166" t="s">
        <v>3205</v>
      </c>
      <c r="C1364" s="166" t="s">
        <v>70</v>
      </c>
      <c r="D1364" s="166" t="s">
        <v>143</v>
      </c>
      <c r="E1364" s="154" t="s">
        <v>2537</v>
      </c>
      <c r="F1364" s="195" t="s">
        <v>2383</v>
      </c>
      <c r="G1364" s="196"/>
      <c r="H1364" s="166" t="s">
        <v>117</v>
      </c>
      <c r="I1364" s="167">
        <v>2010</v>
      </c>
      <c r="J1364" s="168">
        <v>800000</v>
      </c>
      <c r="K1364" s="165" t="s">
        <v>72</v>
      </c>
      <c r="L1364" s="165"/>
      <c r="M1364" s="165"/>
      <c r="N1364" s="2"/>
    </row>
    <row r="1365" spans="1:14" ht="12.75" customHeight="1" x14ac:dyDescent="0.2">
      <c r="A1365" s="166" t="s">
        <v>4260</v>
      </c>
      <c r="B1365" s="166" t="s">
        <v>3205</v>
      </c>
      <c r="C1365" s="166" t="s">
        <v>70</v>
      </c>
      <c r="D1365" s="166" t="s">
        <v>143</v>
      </c>
      <c r="E1365" s="154" t="s">
        <v>2537</v>
      </c>
      <c r="F1365" s="195" t="s">
        <v>4262</v>
      </c>
      <c r="G1365" s="196"/>
      <c r="H1365" s="166" t="s">
        <v>117</v>
      </c>
      <c r="I1365" s="167">
        <v>2010</v>
      </c>
      <c r="J1365" s="168">
        <v>125000</v>
      </c>
      <c r="K1365" s="165" t="s">
        <v>72</v>
      </c>
      <c r="L1365" s="165"/>
      <c r="M1365" s="165"/>
      <c r="N1365" s="2"/>
    </row>
    <row r="1366" spans="1:14" ht="12.75" customHeight="1" x14ac:dyDescent="0.2">
      <c r="A1366" s="166" t="s">
        <v>4260</v>
      </c>
      <c r="B1366" s="166" t="s">
        <v>3205</v>
      </c>
      <c r="C1366" s="166" t="s">
        <v>70</v>
      </c>
      <c r="D1366" s="166" t="s">
        <v>143</v>
      </c>
      <c r="E1366" s="154" t="s">
        <v>35</v>
      </c>
      <c r="F1366" s="195" t="s">
        <v>2864</v>
      </c>
      <c r="G1366" s="196"/>
      <c r="H1366" s="166" t="s">
        <v>117</v>
      </c>
      <c r="I1366" s="167">
        <v>2010</v>
      </c>
      <c r="J1366" s="168">
        <v>250000</v>
      </c>
      <c r="K1366" s="165" t="s">
        <v>72</v>
      </c>
      <c r="L1366" s="165"/>
      <c r="M1366" s="165"/>
      <c r="N1366" s="2"/>
    </row>
    <row r="1367" spans="1:14" ht="12.75" customHeight="1" x14ac:dyDescent="0.2">
      <c r="A1367" s="166" t="s">
        <v>4260</v>
      </c>
      <c r="B1367" s="166" t="s">
        <v>3205</v>
      </c>
      <c r="C1367" s="166" t="s">
        <v>70</v>
      </c>
      <c r="D1367" s="166" t="s">
        <v>143</v>
      </c>
      <c r="E1367" s="154" t="s">
        <v>14</v>
      </c>
      <c r="F1367" s="195" t="s">
        <v>2627</v>
      </c>
      <c r="G1367" s="196"/>
      <c r="H1367" s="166" t="s">
        <v>117</v>
      </c>
      <c r="I1367" s="167">
        <v>2010</v>
      </c>
      <c r="J1367" s="169">
        <v>1500000</v>
      </c>
      <c r="K1367" s="165" t="s">
        <v>72</v>
      </c>
      <c r="L1367" s="165"/>
      <c r="M1367" s="165"/>
      <c r="N1367" s="2"/>
    </row>
    <row r="1368" spans="1:14" ht="12.75" customHeight="1" x14ac:dyDescent="0.2">
      <c r="A1368" s="166" t="s">
        <v>4260</v>
      </c>
      <c r="B1368" s="166" t="s">
        <v>3205</v>
      </c>
      <c r="C1368" s="166" t="s">
        <v>70</v>
      </c>
      <c r="D1368" s="166" t="s">
        <v>143</v>
      </c>
      <c r="E1368" s="154"/>
      <c r="F1368" s="195" t="s">
        <v>3451</v>
      </c>
      <c r="G1368" s="196"/>
      <c r="H1368" s="166" t="s">
        <v>117</v>
      </c>
      <c r="I1368" s="167">
        <v>2010</v>
      </c>
      <c r="J1368" s="169">
        <v>1704546</v>
      </c>
      <c r="K1368" s="165" t="s">
        <v>72</v>
      </c>
      <c r="L1368" s="165"/>
      <c r="M1368" s="165"/>
      <c r="N1368" s="2"/>
    </row>
    <row r="1369" spans="1:14" ht="12.75" customHeight="1" x14ac:dyDescent="0.2">
      <c r="A1369" s="166" t="s">
        <v>4263</v>
      </c>
      <c r="B1369" s="166" t="s">
        <v>3209</v>
      </c>
      <c r="C1369" s="166" t="s">
        <v>70</v>
      </c>
      <c r="D1369" s="166" t="s">
        <v>143</v>
      </c>
      <c r="E1369" s="154"/>
      <c r="F1369" s="195" t="s">
        <v>3249</v>
      </c>
      <c r="G1369" s="196"/>
      <c r="H1369" s="166" t="s">
        <v>16</v>
      </c>
      <c r="I1369" s="167">
        <v>2010</v>
      </c>
      <c r="J1369" s="168">
        <v>32935</v>
      </c>
      <c r="K1369" s="165" t="s">
        <v>72</v>
      </c>
      <c r="L1369" s="165"/>
      <c r="M1369" s="165"/>
      <c r="N1369" s="2"/>
    </row>
    <row r="1370" spans="1:14" ht="12.75" customHeight="1" x14ac:dyDescent="0.2">
      <c r="A1370" s="166" t="s">
        <v>4263</v>
      </c>
      <c r="B1370" s="166" t="s">
        <v>3209</v>
      </c>
      <c r="C1370" s="166" t="s">
        <v>70</v>
      </c>
      <c r="D1370" s="166" t="s">
        <v>143</v>
      </c>
      <c r="E1370" s="154"/>
      <c r="F1370" s="195" t="s">
        <v>3573</v>
      </c>
      <c r="G1370" s="196"/>
      <c r="H1370" s="166" t="s">
        <v>16</v>
      </c>
      <c r="I1370" s="167">
        <v>2010</v>
      </c>
      <c r="J1370" s="168">
        <v>150000</v>
      </c>
      <c r="K1370" s="165" t="s">
        <v>72</v>
      </c>
      <c r="L1370" s="165"/>
      <c r="M1370" s="165"/>
      <c r="N1370" s="2"/>
    </row>
    <row r="1371" spans="1:14" ht="12.75" customHeight="1" x14ac:dyDescent="0.2">
      <c r="A1371" s="166" t="s">
        <v>4263</v>
      </c>
      <c r="B1371" s="166" t="s">
        <v>3209</v>
      </c>
      <c r="C1371" s="166" t="s">
        <v>70</v>
      </c>
      <c r="D1371" s="166" t="s">
        <v>143</v>
      </c>
      <c r="E1371" s="154"/>
      <c r="F1371" s="195" t="s">
        <v>623</v>
      </c>
      <c r="G1371" s="196"/>
      <c r="H1371" s="166" t="s">
        <v>16</v>
      </c>
      <c r="I1371" s="167">
        <v>2010</v>
      </c>
      <c r="J1371" s="168">
        <v>200000</v>
      </c>
      <c r="K1371" s="165" t="s">
        <v>72</v>
      </c>
      <c r="L1371" s="165"/>
      <c r="M1371" s="165"/>
      <c r="N1371" s="2"/>
    </row>
    <row r="1372" spans="1:14" ht="12.75" customHeight="1" x14ac:dyDescent="0.2">
      <c r="A1372" s="166" t="s">
        <v>4263</v>
      </c>
      <c r="B1372" s="166" t="s">
        <v>3209</v>
      </c>
      <c r="C1372" s="166" t="s">
        <v>70</v>
      </c>
      <c r="D1372" s="166" t="s">
        <v>143</v>
      </c>
      <c r="E1372" s="154"/>
      <c r="F1372" s="195" t="s">
        <v>2959</v>
      </c>
      <c r="G1372" s="196"/>
      <c r="H1372" s="166" t="s">
        <v>78</v>
      </c>
      <c r="I1372" s="167">
        <v>2010</v>
      </c>
      <c r="J1372" s="169">
        <v>1066295</v>
      </c>
      <c r="K1372" s="165" t="s">
        <v>72</v>
      </c>
      <c r="L1372" s="165"/>
      <c r="M1372" s="165"/>
      <c r="N1372" s="2"/>
    </row>
    <row r="1373" spans="1:14" ht="12.75" customHeight="1" x14ac:dyDescent="0.2">
      <c r="A1373" s="166" t="s">
        <v>4263</v>
      </c>
      <c r="B1373" s="166" t="s">
        <v>3209</v>
      </c>
      <c r="C1373" s="166" t="s">
        <v>70</v>
      </c>
      <c r="D1373" s="166" t="s">
        <v>143</v>
      </c>
      <c r="E1373" s="154"/>
      <c r="F1373" s="195" t="s">
        <v>2971</v>
      </c>
      <c r="G1373" s="196"/>
      <c r="H1373" s="166" t="s">
        <v>78</v>
      </c>
      <c r="I1373" s="167">
        <v>2010</v>
      </c>
      <c r="J1373" s="168">
        <v>450000</v>
      </c>
      <c r="K1373" s="165" t="s">
        <v>72</v>
      </c>
      <c r="L1373" s="165"/>
      <c r="M1373" s="165"/>
      <c r="N1373" s="2"/>
    </row>
    <row r="1374" spans="1:14" ht="12.75" customHeight="1" x14ac:dyDescent="0.2">
      <c r="A1374" s="166" t="s">
        <v>4263</v>
      </c>
      <c r="B1374" s="166" t="s">
        <v>3209</v>
      </c>
      <c r="C1374" s="166" t="s">
        <v>70</v>
      </c>
      <c r="D1374" s="166" t="s">
        <v>143</v>
      </c>
      <c r="E1374" s="154" t="s">
        <v>14</v>
      </c>
      <c r="F1374" s="195" t="s">
        <v>1187</v>
      </c>
      <c r="G1374" s="196"/>
      <c r="H1374" s="166" t="s">
        <v>16</v>
      </c>
      <c r="I1374" s="167">
        <v>2010</v>
      </c>
      <c r="J1374" s="169">
        <v>2425617</v>
      </c>
      <c r="K1374" s="165" t="s">
        <v>72</v>
      </c>
      <c r="L1374" s="165"/>
      <c r="M1374" s="165"/>
      <c r="N1374" s="2"/>
    </row>
    <row r="1375" spans="1:14" ht="12.75" customHeight="1" x14ac:dyDescent="0.2">
      <c r="A1375" s="166" t="s">
        <v>4263</v>
      </c>
      <c r="B1375" s="166" t="s">
        <v>3209</v>
      </c>
      <c r="C1375" s="166" t="s">
        <v>70</v>
      </c>
      <c r="D1375" s="166" t="s">
        <v>143</v>
      </c>
      <c r="E1375" s="154" t="s">
        <v>14</v>
      </c>
      <c r="F1375" s="195" t="s">
        <v>2937</v>
      </c>
      <c r="G1375" s="196"/>
      <c r="H1375" s="166" t="s">
        <v>16</v>
      </c>
      <c r="I1375" s="167">
        <v>2010</v>
      </c>
      <c r="J1375" s="168">
        <v>745000</v>
      </c>
      <c r="K1375" s="165" t="s">
        <v>72</v>
      </c>
      <c r="L1375" s="165"/>
      <c r="M1375" s="165"/>
      <c r="N1375" s="2"/>
    </row>
    <row r="1376" spans="1:14" ht="12.75" customHeight="1" x14ac:dyDescent="0.2">
      <c r="A1376" s="166" t="s">
        <v>4263</v>
      </c>
      <c r="B1376" s="166" t="s">
        <v>3209</v>
      </c>
      <c r="C1376" s="166" t="s">
        <v>70</v>
      </c>
      <c r="D1376" s="166" t="s">
        <v>143</v>
      </c>
      <c r="E1376" s="154"/>
      <c r="F1376" s="195" t="s">
        <v>1273</v>
      </c>
      <c r="G1376" s="196"/>
      <c r="H1376" s="166" t="s">
        <v>16</v>
      </c>
      <c r="I1376" s="167">
        <v>2010</v>
      </c>
      <c r="J1376" s="168">
        <v>333000</v>
      </c>
      <c r="K1376" s="165" t="s">
        <v>72</v>
      </c>
      <c r="L1376" s="165"/>
      <c r="M1376" s="165"/>
      <c r="N1376" s="2"/>
    </row>
    <row r="1377" spans="1:14" ht="12.75" customHeight="1" x14ac:dyDescent="0.2">
      <c r="A1377" s="166" t="s">
        <v>4263</v>
      </c>
      <c r="B1377" s="166" t="s">
        <v>3209</v>
      </c>
      <c r="C1377" s="166" t="s">
        <v>70</v>
      </c>
      <c r="D1377" s="166" t="s">
        <v>143</v>
      </c>
      <c r="E1377" s="154" t="s">
        <v>14</v>
      </c>
      <c r="F1377" s="195" t="s">
        <v>2921</v>
      </c>
      <c r="G1377" s="196"/>
      <c r="H1377" s="166" t="s">
        <v>16</v>
      </c>
      <c r="I1377" s="167">
        <v>2010</v>
      </c>
      <c r="J1377" s="168">
        <v>440007</v>
      </c>
      <c r="K1377" s="165" t="s">
        <v>72</v>
      </c>
      <c r="L1377" s="165"/>
      <c r="M1377" s="165"/>
      <c r="N1377" s="2"/>
    </row>
    <row r="1378" spans="1:14" ht="12.75" customHeight="1" x14ac:dyDescent="0.2">
      <c r="A1378" s="166" t="s">
        <v>4263</v>
      </c>
      <c r="B1378" s="166" t="s">
        <v>3209</v>
      </c>
      <c r="C1378" s="166" t="s">
        <v>70</v>
      </c>
      <c r="D1378" s="166" t="s">
        <v>143</v>
      </c>
      <c r="E1378" s="154"/>
      <c r="F1378" s="195" t="s">
        <v>2925</v>
      </c>
      <c r="G1378" s="196"/>
      <c r="H1378" s="166" t="s">
        <v>16</v>
      </c>
      <c r="I1378" s="167">
        <v>2010</v>
      </c>
      <c r="J1378" s="168">
        <v>675000</v>
      </c>
      <c r="K1378" s="165" t="s">
        <v>72</v>
      </c>
      <c r="L1378" s="165"/>
      <c r="M1378" s="165"/>
      <c r="N1378" s="2"/>
    </row>
    <row r="1379" spans="1:14" ht="12.75" customHeight="1" x14ac:dyDescent="0.2">
      <c r="A1379" s="166" t="s">
        <v>4263</v>
      </c>
      <c r="B1379" s="166" t="s">
        <v>3209</v>
      </c>
      <c r="C1379" s="166" t="s">
        <v>70</v>
      </c>
      <c r="D1379" s="166" t="s">
        <v>143</v>
      </c>
      <c r="E1379" s="154"/>
      <c r="F1379" s="195" t="s">
        <v>3282</v>
      </c>
      <c r="G1379" s="196"/>
      <c r="H1379" s="166" t="s">
        <v>16</v>
      </c>
      <c r="I1379" s="167">
        <v>2010</v>
      </c>
      <c r="J1379" s="168">
        <v>200973</v>
      </c>
      <c r="K1379" s="165" t="s">
        <v>72</v>
      </c>
      <c r="L1379" s="165"/>
      <c r="M1379" s="165"/>
      <c r="N1379" s="2"/>
    </row>
    <row r="1380" spans="1:14" ht="12.75" customHeight="1" x14ac:dyDescent="0.2">
      <c r="A1380" s="166" t="s">
        <v>4263</v>
      </c>
      <c r="B1380" s="166" t="s">
        <v>3209</v>
      </c>
      <c r="C1380" s="166" t="s">
        <v>70</v>
      </c>
      <c r="D1380" s="166" t="s">
        <v>143</v>
      </c>
      <c r="E1380" s="154"/>
      <c r="F1380" s="195" t="s">
        <v>2930</v>
      </c>
      <c r="G1380" s="196"/>
      <c r="H1380" s="166" t="s">
        <v>16</v>
      </c>
      <c r="I1380" s="167">
        <v>2010</v>
      </c>
      <c r="J1380" s="168">
        <v>680007</v>
      </c>
      <c r="K1380" s="165" t="s">
        <v>72</v>
      </c>
      <c r="L1380" s="165"/>
      <c r="M1380" s="165"/>
      <c r="N1380" s="2"/>
    </row>
    <row r="1381" spans="1:14" ht="12.75" customHeight="1" x14ac:dyDescent="0.2">
      <c r="A1381" s="166" t="s">
        <v>4263</v>
      </c>
      <c r="B1381" s="166" t="s">
        <v>3209</v>
      </c>
      <c r="C1381" s="166" t="s">
        <v>70</v>
      </c>
      <c r="D1381" s="166" t="s">
        <v>143</v>
      </c>
      <c r="E1381" s="154"/>
      <c r="F1381" s="195" t="s">
        <v>3709</v>
      </c>
      <c r="G1381" s="196"/>
      <c r="H1381" s="166" t="s">
        <v>16</v>
      </c>
      <c r="I1381" s="167">
        <v>2010</v>
      </c>
      <c r="J1381" s="168">
        <v>43144</v>
      </c>
      <c r="K1381" s="165" t="s">
        <v>72</v>
      </c>
      <c r="L1381" s="165"/>
      <c r="M1381" s="165"/>
      <c r="N1381" s="2"/>
    </row>
    <row r="1382" spans="1:14" ht="12.75" customHeight="1" x14ac:dyDescent="0.2">
      <c r="A1382" s="166" t="s">
        <v>4263</v>
      </c>
      <c r="B1382" s="166" t="s">
        <v>3209</v>
      </c>
      <c r="C1382" s="166" t="s">
        <v>70</v>
      </c>
      <c r="D1382" s="166" t="s">
        <v>143</v>
      </c>
      <c r="E1382" s="154" t="s">
        <v>2537</v>
      </c>
      <c r="F1382" s="195" t="s">
        <v>4264</v>
      </c>
      <c r="G1382" s="196"/>
      <c r="H1382" s="166" t="s">
        <v>16</v>
      </c>
      <c r="I1382" s="167">
        <v>2010</v>
      </c>
      <c r="J1382" s="168">
        <v>19500</v>
      </c>
      <c r="K1382" s="165" t="s">
        <v>72</v>
      </c>
      <c r="L1382" s="165"/>
      <c r="M1382" s="165"/>
      <c r="N1382" s="2"/>
    </row>
    <row r="1383" spans="1:14" ht="12.75" customHeight="1" x14ac:dyDescent="0.2">
      <c r="A1383" s="166" t="s">
        <v>4263</v>
      </c>
      <c r="B1383" s="166" t="s">
        <v>3209</v>
      </c>
      <c r="C1383" s="166" t="s">
        <v>70</v>
      </c>
      <c r="D1383" s="166" t="s">
        <v>143</v>
      </c>
      <c r="E1383" s="154" t="s">
        <v>2537</v>
      </c>
      <c r="F1383" s="195" t="s">
        <v>4265</v>
      </c>
      <c r="G1383" s="196"/>
      <c r="H1383" s="166" t="s">
        <v>16</v>
      </c>
      <c r="I1383" s="167">
        <v>2010</v>
      </c>
      <c r="J1383" s="168">
        <v>23000</v>
      </c>
      <c r="K1383" s="165" t="s">
        <v>72</v>
      </c>
      <c r="L1383" s="165"/>
      <c r="M1383" s="165"/>
      <c r="N1383" s="2"/>
    </row>
    <row r="1384" spans="1:14" ht="12.75" customHeight="1" x14ac:dyDescent="0.2">
      <c r="A1384" s="166" t="s">
        <v>4263</v>
      </c>
      <c r="B1384" s="166" t="s">
        <v>3209</v>
      </c>
      <c r="C1384" s="166" t="s">
        <v>70</v>
      </c>
      <c r="D1384" s="166" t="s">
        <v>143</v>
      </c>
      <c r="E1384" s="154"/>
      <c r="F1384" s="195" t="s">
        <v>3004</v>
      </c>
      <c r="G1384" s="196"/>
      <c r="H1384" s="166" t="s">
        <v>78</v>
      </c>
      <c r="I1384" s="167">
        <v>2010</v>
      </c>
      <c r="J1384" s="168">
        <v>319145</v>
      </c>
      <c r="K1384" s="165" t="s">
        <v>72</v>
      </c>
      <c r="L1384" s="165"/>
      <c r="M1384" s="165"/>
      <c r="N1384" s="2"/>
    </row>
    <row r="1385" spans="1:14" ht="12.75" customHeight="1" x14ac:dyDescent="0.2">
      <c r="A1385" s="166" t="s">
        <v>4263</v>
      </c>
      <c r="B1385" s="166" t="s">
        <v>3209</v>
      </c>
      <c r="C1385" s="166" t="s">
        <v>70</v>
      </c>
      <c r="D1385" s="166" t="s">
        <v>143</v>
      </c>
      <c r="E1385" s="154"/>
      <c r="F1385" s="195" t="s">
        <v>3696</v>
      </c>
      <c r="G1385" s="196"/>
      <c r="H1385" s="166" t="s">
        <v>16</v>
      </c>
      <c r="I1385" s="167">
        <v>2010</v>
      </c>
      <c r="J1385" s="168">
        <v>40606</v>
      </c>
      <c r="K1385" s="165" t="s">
        <v>72</v>
      </c>
      <c r="L1385" s="165"/>
      <c r="M1385" s="165"/>
      <c r="N1385" s="2"/>
    </row>
    <row r="1386" spans="1:14" ht="12.75" customHeight="1" x14ac:dyDescent="0.2">
      <c r="A1386" s="166" t="s">
        <v>4263</v>
      </c>
      <c r="B1386" s="166" t="s">
        <v>3209</v>
      </c>
      <c r="C1386" s="166" t="s">
        <v>70</v>
      </c>
      <c r="D1386" s="166" t="s">
        <v>143</v>
      </c>
      <c r="E1386" s="154" t="s">
        <v>35</v>
      </c>
      <c r="F1386" s="195" t="s">
        <v>3697</v>
      </c>
      <c r="G1386" s="196"/>
      <c r="H1386" s="166" t="s">
        <v>16</v>
      </c>
      <c r="I1386" s="167">
        <v>2010</v>
      </c>
      <c r="J1386" s="168">
        <v>99112</v>
      </c>
      <c r="K1386" s="165" t="s">
        <v>72</v>
      </c>
      <c r="L1386" s="165"/>
      <c r="M1386" s="165"/>
      <c r="N1386" s="2"/>
    </row>
    <row r="1387" spans="1:14" ht="12.75" customHeight="1" x14ac:dyDescent="0.2">
      <c r="A1387" s="166" t="s">
        <v>4263</v>
      </c>
      <c r="B1387" s="166" t="s">
        <v>3209</v>
      </c>
      <c r="C1387" s="166" t="s">
        <v>70</v>
      </c>
      <c r="D1387" s="166" t="s">
        <v>143</v>
      </c>
      <c r="E1387" s="154" t="s">
        <v>35</v>
      </c>
      <c r="F1387" s="195" t="s">
        <v>3184</v>
      </c>
      <c r="G1387" s="196"/>
      <c r="H1387" s="166" t="s">
        <v>16</v>
      </c>
      <c r="I1387" s="167">
        <v>2010</v>
      </c>
      <c r="J1387" s="169">
        <v>1376297</v>
      </c>
      <c r="K1387" s="165" t="s">
        <v>72</v>
      </c>
      <c r="L1387" s="165"/>
      <c r="M1387" s="165"/>
      <c r="N1387" s="2"/>
    </row>
    <row r="1388" spans="1:14" ht="12.75" customHeight="1" x14ac:dyDescent="0.2">
      <c r="A1388" s="166" t="s">
        <v>4263</v>
      </c>
      <c r="B1388" s="166" t="s">
        <v>3209</v>
      </c>
      <c r="C1388" s="166" t="s">
        <v>70</v>
      </c>
      <c r="D1388" s="166" t="s">
        <v>143</v>
      </c>
      <c r="E1388" s="154" t="s">
        <v>14</v>
      </c>
      <c r="F1388" s="195" t="s">
        <v>2946</v>
      </c>
      <c r="G1388" s="196"/>
      <c r="H1388" s="166" t="s">
        <v>16</v>
      </c>
      <c r="I1388" s="167">
        <v>2010</v>
      </c>
      <c r="J1388" s="169">
        <v>2650082</v>
      </c>
      <c r="K1388" s="165" t="s">
        <v>72</v>
      </c>
      <c r="L1388" s="165"/>
      <c r="M1388" s="165"/>
      <c r="N1388" s="2"/>
    </row>
    <row r="1389" spans="1:14" ht="12.75" customHeight="1" x14ac:dyDescent="0.2">
      <c r="A1389" s="166" t="s">
        <v>4266</v>
      </c>
      <c r="B1389" s="166" t="s">
        <v>3205</v>
      </c>
      <c r="C1389" s="166" t="s">
        <v>70</v>
      </c>
      <c r="D1389" s="166" t="s">
        <v>143</v>
      </c>
      <c r="E1389" s="154" t="s">
        <v>14</v>
      </c>
      <c r="F1389" s="195" t="s">
        <v>3613</v>
      </c>
      <c r="G1389" s="196"/>
      <c r="H1389" s="166" t="s">
        <v>259</v>
      </c>
      <c r="I1389" s="167">
        <v>2010</v>
      </c>
      <c r="J1389" s="168">
        <v>219360</v>
      </c>
      <c r="K1389" s="165" t="s">
        <v>72</v>
      </c>
      <c r="L1389" s="165"/>
      <c r="M1389" s="165"/>
      <c r="N1389" s="2"/>
    </row>
    <row r="1390" spans="1:14" ht="12.75" customHeight="1" x14ac:dyDescent="0.2">
      <c r="A1390" s="166" t="s">
        <v>4266</v>
      </c>
      <c r="B1390" s="166" t="s">
        <v>3205</v>
      </c>
      <c r="C1390" s="166" t="s">
        <v>70</v>
      </c>
      <c r="D1390" s="166" t="s">
        <v>143</v>
      </c>
      <c r="E1390" s="154" t="s">
        <v>35</v>
      </c>
      <c r="F1390" s="195" t="s">
        <v>2809</v>
      </c>
      <c r="G1390" s="196"/>
      <c r="H1390" s="166" t="s">
        <v>16</v>
      </c>
      <c r="I1390" s="167">
        <v>2010</v>
      </c>
      <c r="J1390" s="168">
        <v>471872</v>
      </c>
      <c r="K1390" s="165" t="s">
        <v>72</v>
      </c>
      <c r="L1390" s="165"/>
      <c r="M1390" s="165"/>
      <c r="N1390" s="2"/>
    </row>
    <row r="1391" spans="1:14" ht="12.75" customHeight="1" x14ac:dyDescent="0.2">
      <c r="A1391" s="166" t="s">
        <v>4266</v>
      </c>
      <c r="B1391" s="166" t="s">
        <v>3205</v>
      </c>
      <c r="C1391" s="166" t="s">
        <v>70</v>
      </c>
      <c r="D1391" s="166" t="s">
        <v>143</v>
      </c>
      <c r="E1391" s="154" t="s">
        <v>35</v>
      </c>
      <c r="F1391" s="195" t="s">
        <v>2810</v>
      </c>
      <c r="G1391" s="196"/>
      <c r="H1391" s="166" t="s">
        <v>16</v>
      </c>
      <c r="I1391" s="167">
        <v>2010</v>
      </c>
      <c r="J1391" s="168">
        <v>862886</v>
      </c>
      <c r="K1391" s="165" t="s">
        <v>72</v>
      </c>
      <c r="L1391" s="165"/>
      <c r="M1391" s="165"/>
      <c r="N1391" s="2"/>
    </row>
    <row r="1392" spans="1:14" ht="12.75" customHeight="1" x14ac:dyDescent="0.2">
      <c r="A1392" s="166" t="s">
        <v>4266</v>
      </c>
      <c r="B1392" s="166" t="s">
        <v>3205</v>
      </c>
      <c r="C1392" s="166" t="s">
        <v>70</v>
      </c>
      <c r="D1392" s="166" t="s">
        <v>143</v>
      </c>
      <c r="E1392" s="154"/>
      <c r="F1392" s="195" t="s">
        <v>4267</v>
      </c>
      <c r="G1392" s="196"/>
      <c r="H1392" s="166" t="s">
        <v>16</v>
      </c>
      <c r="I1392" s="167">
        <v>2010</v>
      </c>
      <c r="J1392" s="168">
        <v>486353</v>
      </c>
      <c r="K1392" s="165" t="s">
        <v>72</v>
      </c>
      <c r="L1392" s="170">
        <f>J1392+J1811+J1812+J1813</f>
        <v>14702000</v>
      </c>
      <c r="M1392" s="170">
        <f>J1392</f>
        <v>486353</v>
      </c>
      <c r="N1392" s="2"/>
    </row>
    <row r="1393" spans="1:14" ht="12.75" customHeight="1" x14ac:dyDescent="0.2">
      <c r="A1393" s="166" t="s">
        <v>4266</v>
      </c>
      <c r="B1393" s="166" t="s">
        <v>3205</v>
      </c>
      <c r="C1393" s="166" t="s">
        <v>70</v>
      </c>
      <c r="D1393" s="166" t="s">
        <v>143</v>
      </c>
      <c r="E1393" s="154"/>
      <c r="F1393" s="195" t="s">
        <v>3915</v>
      </c>
      <c r="G1393" s="196"/>
      <c r="H1393" s="166" t="s">
        <v>16</v>
      </c>
      <c r="I1393" s="167">
        <v>2010</v>
      </c>
      <c r="J1393" s="168">
        <v>182085</v>
      </c>
      <c r="K1393" s="165" t="s">
        <v>72</v>
      </c>
      <c r="L1393" s="165"/>
      <c r="M1393" s="165"/>
      <c r="N1393" s="2"/>
    </row>
    <row r="1394" spans="1:14" ht="12.75" customHeight="1" x14ac:dyDescent="0.2">
      <c r="A1394" s="166" t="s">
        <v>4266</v>
      </c>
      <c r="B1394" s="166" t="s">
        <v>3205</v>
      </c>
      <c r="C1394" s="166" t="s">
        <v>70</v>
      </c>
      <c r="D1394" s="166" t="s">
        <v>143</v>
      </c>
      <c r="E1394" s="154" t="s">
        <v>35</v>
      </c>
      <c r="F1394" s="195" t="s">
        <v>3750</v>
      </c>
      <c r="G1394" s="196"/>
      <c r="H1394" s="166" t="s">
        <v>16</v>
      </c>
      <c r="I1394" s="167">
        <v>2010</v>
      </c>
      <c r="J1394" s="168">
        <v>412000</v>
      </c>
      <c r="K1394" s="165" t="s">
        <v>72</v>
      </c>
      <c r="L1394" s="165"/>
      <c r="M1394" s="165"/>
      <c r="N1394" s="2"/>
    </row>
    <row r="1395" spans="1:14" ht="12.75" customHeight="1" x14ac:dyDescent="0.2">
      <c r="A1395" s="166" t="s">
        <v>4266</v>
      </c>
      <c r="B1395" s="166" t="s">
        <v>3205</v>
      </c>
      <c r="C1395" s="166" t="s">
        <v>70</v>
      </c>
      <c r="D1395" s="166" t="s">
        <v>143</v>
      </c>
      <c r="E1395" s="154"/>
      <c r="F1395" s="195" t="s">
        <v>2847</v>
      </c>
      <c r="G1395" s="196"/>
      <c r="H1395" s="166" t="s">
        <v>16</v>
      </c>
      <c r="I1395" s="167">
        <v>2010</v>
      </c>
      <c r="J1395" s="168">
        <v>535727</v>
      </c>
      <c r="K1395" s="165" t="s">
        <v>72</v>
      </c>
      <c r="L1395" s="165"/>
      <c r="M1395" s="165"/>
      <c r="N1395" s="2"/>
    </row>
    <row r="1396" spans="1:14" ht="12.75" customHeight="1" x14ac:dyDescent="0.2">
      <c r="A1396" s="166" t="s">
        <v>4266</v>
      </c>
      <c r="B1396" s="166" t="s">
        <v>3205</v>
      </c>
      <c r="C1396" s="166" t="s">
        <v>70</v>
      </c>
      <c r="D1396" s="166" t="s">
        <v>143</v>
      </c>
      <c r="E1396" s="154"/>
      <c r="F1396" s="195" t="s">
        <v>3547</v>
      </c>
      <c r="G1396" s="196"/>
      <c r="H1396" s="166" t="s">
        <v>16</v>
      </c>
      <c r="I1396" s="167">
        <v>2010</v>
      </c>
      <c r="J1396" s="168">
        <v>549659</v>
      </c>
      <c r="K1396" s="165" t="s">
        <v>72</v>
      </c>
      <c r="L1396" s="165"/>
      <c r="M1396" s="165"/>
      <c r="N1396" s="2"/>
    </row>
    <row r="1397" spans="1:14" ht="12.75" customHeight="1" x14ac:dyDescent="0.2">
      <c r="A1397" s="166" t="s">
        <v>4266</v>
      </c>
      <c r="B1397" s="166" t="s">
        <v>3205</v>
      </c>
      <c r="C1397" s="166" t="s">
        <v>70</v>
      </c>
      <c r="D1397" s="166" t="s">
        <v>143</v>
      </c>
      <c r="E1397" s="154"/>
      <c r="F1397" s="195" t="s">
        <v>2998</v>
      </c>
      <c r="G1397" s="196"/>
      <c r="H1397" s="166" t="s">
        <v>16</v>
      </c>
      <c r="I1397" s="167">
        <v>2010</v>
      </c>
      <c r="J1397" s="168">
        <v>354101</v>
      </c>
      <c r="K1397" s="165" t="s">
        <v>72</v>
      </c>
      <c r="L1397" s="165"/>
      <c r="M1397" s="165"/>
      <c r="N1397" s="2"/>
    </row>
    <row r="1398" spans="1:14" ht="12.75" customHeight="1" x14ac:dyDescent="0.2">
      <c r="A1398" s="166" t="s">
        <v>4266</v>
      </c>
      <c r="B1398" s="166" t="s">
        <v>3205</v>
      </c>
      <c r="C1398" s="166" t="s">
        <v>70</v>
      </c>
      <c r="D1398" s="166" t="s">
        <v>143</v>
      </c>
      <c r="E1398" s="154" t="s">
        <v>14</v>
      </c>
      <c r="F1398" s="195" t="s">
        <v>3748</v>
      </c>
      <c r="G1398" s="196"/>
      <c r="H1398" s="166" t="s">
        <v>16</v>
      </c>
      <c r="I1398" s="167">
        <v>2010</v>
      </c>
      <c r="J1398" s="168">
        <v>230984</v>
      </c>
      <c r="K1398" s="165" t="s">
        <v>72</v>
      </c>
      <c r="L1398" s="165"/>
      <c r="M1398" s="165"/>
      <c r="N1398" s="2"/>
    </row>
    <row r="1399" spans="1:14" ht="12.75" customHeight="1" x14ac:dyDescent="0.2">
      <c r="A1399" s="166" t="s">
        <v>4266</v>
      </c>
      <c r="B1399" s="166" t="s">
        <v>3205</v>
      </c>
      <c r="C1399" s="166" t="s">
        <v>70</v>
      </c>
      <c r="D1399" s="166" t="s">
        <v>143</v>
      </c>
      <c r="E1399" s="154" t="s">
        <v>14</v>
      </c>
      <c r="F1399" s="195" t="s">
        <v>3241</v>
      </c>
      <c r="G1399" s="196"/>
      <c r="H1399" s="166" t="s">
        <v>16</v>
      </c>
      <c r="I1399" s="167">
        <v>2010</v>
      </c>
      <c r="J1399" s="168">
        <v>681774</v>
      </c>
      <c r="K1399" s="165" t="s">
        <v>72</v>
      </c>
      <c r="L1399" s="165"/>
      <c r="M1399" s="165"/>
      <c r="N1399" s="2"/>
    </row>
    <row r="1400" spans="1:14" ht="12.75" customHeight="1" x14ac:dyDescent="0.2">
      <c r="A1400" s="166" t="s">
        <v>4266</v>
      </c>
      <c r="B1400" s="166" t="s">
        <v>3205</v>
      </c>
      <c r="C1400" s="166" t="s">
        <v>70</v>
      </c>
      <c r="D1400" s="166" t="s">
        <v>143</v>
      </c>
      <c r="E1400" s="154" t="s">
        <v>2537</v>
      </c>
      <c r="F1400" s="195" t="s">
        <v>2181</v>
      </c>
      <c r="G1400" s="196"/>
      <c r="H1400" s="166" t="s">
        <v>16</v>
      </c>
      <c r="I1400" s="167">
        <v>2010</v>
      </c>
      <c r="J1400" s="168">
        <v>50000</v>
      </c>
      <c r="K1400" s="165" t="s">
        <v>72</v>
      </c>
      <c r="L1400" s="165"/>
      <c r="M1400" s="165"/>
      <c r="N1400" s="2"/>
    </row>
    <row r="1401" spans="1:14" ht="12.75" customHeight="1" x14ac:dyDescent="0.2">
      <c r="A1401" s="166" t="s">
        <v>4266</v>
      </c>
      <c r="B1401" s="166" t="s">
        <v>3205</v>
      </c>
      <c r="C1401" s="166" t="s">
        <v>70</v>
      </c>
      <c r="D1401" s="166" t="s">
        <v>143</v>
      </c>
      <c r="E1401" s="154" t="s">
        <v>2537</v>
      </c>
      <c r="F1401" s="195" t="s">
        <v>3200</v>
      </c>
      <c r="G1401" s="196"/>
      <c r="H1401" s="166" t="s">
        <v>16</v>
      </c>
      <c r="I1401" s="167">
        <v>2010</v>
      </c>
      <c r="J1401" s="168">
        <v>50000</v>
      </c>
      <c r="K1401" s="165" t="s">
        <v>72</v>
      </c>
      <c r="L1401" s="165"/>
      <c r="M1401" s="165"/>
      <c r="N1401" s="2"/>
    </row>
    <row r="1402" spans="1:14" ht="12.75" customHeight="1" x14ac:dyDescent="0.2">
      <c r="A1402" s="166" t="s">
        <v>4266</v>
      </c>
      <c r="B1402" s="166" t="s">
        <v>3205</v>
      </c>
      <c r="C1402" s="166" t="s">
        <v>70</v>
      </c>
      <c r="D1402" s="166" t="s">
        <v>143</v>
      </c>
      <c r="E1402" s="154" t="s">
        <v>2537</v>
      </c>
      <c r="F1402" s="195" t="s">
        <v>2836</v>
      </c>
      <c r="G1402" s="196"/>
      <c r="H1402" s="166" t="s">
        <v>16</v>
      </c>
      <c r="I1402" s="167">
        <v>2010</v>
      </c>
      <c r="J1402" s="168">
        <v>24994</v>
      </c>
      <c r="K1402" s="165" t="s">
        <v>72</v>
      </c>
      <c r="L1402" s="165"/>
      <c r="M1402" s="165"/>
      <c r="N1402" s="2"/>
    </row>
    <row r="1403" spans="1:14" ht="12.75" customHeight="1" x14ac:dyDescent="0.2">
      <c r="A1403" s="166" t="s">
        <v>4266</v>
      </c>
      <c r="B1403" s="166" t="s">
        <v>3205</v>
      </c>
      <c r="C1403" s="166" t="s">
        <v>70</v>
      </c>
      <c r="D1403" s="166" t="s">
        <v>143</v>
      </c>
      <c r="E1403" s="154" t="s">
        <v>35</v>
      </c>
      <c r="F1403" s="195" t="s">
        <v>2771</v>
      </c>
      <c r="G1403" s="196"/>
      <c r="H1403" s="166" t="s">
        <v>16</v>
      </c>
      <c r="I1403" s="167">
        <v>2010</v>
      </c>
      <c r="J1403" s="168">
        <v>16047</v>
      </c>
      <c r="K1403" s="165" t="s">
        <v>72</v>
      </c>
      <c r="L1403" s="165"/>
      <c r="M1403" s="165"/>
      <c r="N1403" s="2"/>
    </row>
    <row r="1404" spans="1:14" ht="12.75" customHeight="1" x14ac:dyDescent="0.2">
      <c r="A1404" s="166" t="s">
        <v>4266</v>
      </c>
      <c r="B1404" s="166" t="s">
        <v>3205</v>
      </c>
      <c r="C1404" s="166" t="s">
        <v>70</v>
      </c>
      <c r="D1404" s="166" t="s">
        <v>143</v>
      </c>
      <c r="E1404" s="154" t="s">
        <v>14</v>
      </c>
      <c r="F1404" s="195" t="s">
        <v>3201</v>
      </c>
      <c r="G1404" s="196"/>
      <c r="H1404" s="166" t="s">
        <v>16</v>
      </c>
      <c r="I1404" s="167">
        <v>2010</v>
      </c>
      <c r="J1404" s="168">
        <v>408329</v>
      </c>
      <c r="K1404" s="165" t="s">
        <v>72</v>
      </c>
      <c r="L1404" s="165"/>
      <c r="M1404" s="165"/>
      <c r="N1404" s="2"/>
    </row>
    <row r="1405" spans="1:14" ht="12.75" customHeight="1" x14ac:dyDescent="0.2">
      <c r="A1405" s="166" t="s">
        <v>4266</v>
      </c>
      <c r="B1405" s="166" t="s">
        <v>3205</v>
      </c>
      <c r="C1405" s="166" t="s">
        <v>70</v>
      </c>
      <c r="D1405" s="166" t="s">
        <v>143</v>
      </c>
      <c r="E1405" s="154"/>
      <c r="F1405" s="195" t="s">
        <v>4268</v>
      </c>
      <c r="G1405" s="196"/>
      <c r="H1405" s="166" t="s">
        <v>16</v>
      </c>
      <c r="I1405" s="167">
        <v>2010</v>
      </c>
      <c r="J1405" s="168">
        <v>154167</v>
      </c>
      <c r="K1405" s="165" t="s">
        <v>72</v>
      </c>
      <c r="L1405" s="165"/>
      <c r="M1405" s="165"/>
      <c r="N1405" s="2"/>
    </row>
    <row r="1406" spans="1:14" ht="12.75" customHeight="1" x14ac:dyDescent="0.2">
      <c r="A1406" s="166" t="s">
        <v>4266</v>
      </c>
      <c r="B1406" s="166" t="s">
        <v>3205</v>
      </c>
      <c r="C1406" s="166" t="s">
        <v>70</v>
      </c>
      <c r="D1406" s="166" t="s">
        <v>143</v>
      </c>
      <c r="E1406" s="154"/>
      <c r="F1406" s="195" t="s">
        <v>2219</v>
      </c>
      <c r="G1406" s="196"/>
      <c r="H1406" s="166" t="s">
        <v>276</v>
      </c>
      <c r="I1406" s="167">
        <v>2010</v>
      </c>
      <c r="J1406" s="168">
        <v>11653</v>
      </c>
      <c r="K1406" s="165" t="s">
        <v>72</v>
      </c>
      <c r="L1406" s="165"/>
      <c r="M1406" s="165"/>
      <c r="N1406" s="2"/>
    </row>
    <row r="1407" spans="1:14" ht="12.75" customHeight="1" x14ac:dyDescent="0.2">
      <c r="A1407" s="166" t="s">
        <v>4266</v>
      </c>
      <c r="B1407" s="166" t="s">
        <v>3205</v>
      </c>
      <c r="C1407" s="166" t="s">
        <v>70</v>
      </c>
      <c r="D1407" s="166" t="s">
        <v>143</v>
      </c>
      <c r="E1407" s="154"/>
      <c r="F1407" s="195" t="s">
        <v>2219</v>
      </c>
      <c r="G1407" s="196"/>
      <c r="H1407" s="166" t="s">
        <v>16</v>
      </c>
      <c r="I1407" s="167">
        <v>2010</v>
      </c>
      <c r="J1407" s="168">
        <v>300000</v>
      </c>
      <c r="K1407" s="165" t="s">
        <v>72</v>
      </c>
      <c r="L1407" s="165"/>
      <c r="M1407" s="165"/>
      <c r="N1407" s="2"/>
    </row>
    <row r="1408" spans="1:14" ht="12.75" customHeight="1" x14ac:dyDescent="0.2">
      <c r="A1408" s="166" t="s">
        <v>4266</v>
      </c>
      <c r="B1408" s="166" t="s">
        <v>3205</v>
      </c>
      <c r="C1408" s="166" t="s">
        <v>70</v>
      </c>
      <c r="D1408" s="166" t="s">
        <v>143</v>
      </c>
      <c r="E1408" s="154"/>
      <c r="F1408" s="195" t="s">
        <v>3478</v>
      </c>
      <c r="G1408" s="196"/>
      <c r="H1408" s="166" t="s">
        <v>16</v>
      </c>
      <c r="I1408" s="167">
        <v>2010</v>
      </c>
      <c r="J1408" s="168">
        <v>66417</v>
      </c>
      <c r="K1408" s="165" t="s">
        <v>72</v>
      </c>
      <c r="L1408" s="165"/>
      <c r="M1408" s="165"/>
      <c r="N1408" s="2"/>
    </row>
    <row r="1409" spans="1:14" ht="12.75" customHeight="1" x14ac:dyDescent="0.2">
      <c r="A1409" s="166" t="s">
        <v>4266</v>
      </c>
      <c r="B1409" s="166" t="s">
        <v>3205</v>
      </c>
      <c r="C1409" s="166" t="s">
        <v>70</v>
      </c>
      <c r="D1409" s="166" t="s">
        <v>143</v>
      </c>
      <c r="E1409" s="154"/>
      <c r="F1409" s="195" t="s">
        <v>3696</v>
      </c>
      <c r="G1409" s="196"/>
      <c r="H1409" s="166" t="s">
        <v>16</v>
      </c>
      <c r="I1409" s="167">
        <v>2010</v>
      </c>
      <c r="J1409" s="168">
        <v>14150</v>
      </c>
      <c r="K1409" s="165" t="s">
        <v>72</v>
      </c>
      <c r="L1409" s="165"/>
      <c r="M1409" s="165"/>
      <c r="N1409" s="2"/>
    </row>
    <row r="1410" spans="1:14" ht="12.75" customHeight="1" x14ac:dyDescent="0.2">
      <c r="A1410" s="166" t="s">
        <v>4266</v>
      </c>
      <c r="B1410" s="166" t="s">
        <v>3205</v>
      </c>
      <c r="C1410" s="166" t="s">
        <v>70</v>
      </c>
      <c r="D1410" s="166" t="s">
        <v>143</v>
      </c>
      <c r="E1410" s="154" t="s">
        <v>14</v>
      </c>
      <c r="F1410" s="195" t="s">
        <v>3565</v>
      </c>
      <c r="G1410" s="196"/>
      <c r="H1410" s="166" t="s">
        <v>16</v>
      </c>
      <c r="I1410" s="167">
        <v>2010</v>
      </c>
      <c r="J1410" s="168">
        <v>48498</v>
      </c>
      <c r="K1410" s="165" t="s">
        <v>72</v>
      </c>
      <c r="L1410" s="165"/>
      <c r="M1410" s="165"/>
      <c r="N1410" s="2"/>
    </row>
    <row r="1411" spans="1:14" ht="12.75" customHeight="1" x14ac:dyDescent="0.2">
      <c r="A1411" s="166" t="s">
        <v>4266</v>
      </c>
      <c r="B1411" s="166" t="s">
        <v>3205</v>
      </c>
      <c r="C1411" s="166" t="s">
        <v>70</v>
      </c>
      <c r="D1411" s="166" t="s">
        <v>143</v>
      </c>
      <c r="E1411" s="154"/>
      <c r="F1411" s="195" t="s">
        <v>4269</v>
      </c>
      <c r="G1411" s="196"/>
      <c r="H1411" s="166" t="s">
        <v>16</v>
      </c>
      <c r="I1411" s="167">
        <v>2010</v>
      </c>
      <c r="J1411" s="168">
        <v>167826</v>
      </c>
      <c r="K1411" s="165" t="s">
        <v>72</v>
      </c>
      <c r="L1411" s="170">
        <f>J1411+J1453+J1815</f>
        <v>1220000</v>
      </c>
      <c r="M1411" s="170">
        <f t="shared" ref="M1411:M1412" si="1">J1411</f>
        <v>167826</v>
      </c>
      <c r="N1411" s="2"/>
    </row>
    <row r="1412" spans="1:14" ht="12.75" customHeight="1" x14ac:dyDescent="0.2">
      <c r="A1412" s="166" t="s">
        <v>4266</v>
      </c>
      <c r="B1412" s="166" t="s">
        <v>3205</v>
      </c>
      <c r="C1412" s="166" t="s">
        <v>70</v>
      </c>
      <c r="D1412" s="166" t="s">
        <v>143</v>
      </c>
      <c r="E1412" s="154"/>
      <c r="F1412" s="195" t="s">
        <v>4270</v>
      </c>
      <c r="G1412" s="196"/>
      <c r="H1412" s="166" t="s">
        <v>16</v>
      </c>
      <c r="I1412" s="167">
        <v>2010</v>
      </c>
      <c r="J1412" s="168">
        <v>133392</v>
      </c>
      <c r="K1412" s="165" t="s">
        <v>72</v>
      </c>
      <c r="L1412" s="170">
        <f>J1466+J1412</f>
        <v>3789200</v>
      </c>
      <c r="M1412" s="170">
        <f t="shared" si="1"/>
        <v>133392</v>
      </c>
      <c r="N1412" s="2"/>
    </row>
    <row r="1413" spans="1:14" ht="12.75" customHeight="1" x14ac:dyDescent="0.2">
      <c r="A1413" s="166" t="s">
        <v>4271</v>
      </c>
      <c r="B1413" s="166" t="s">
        <v>3199</v>
      </c>
      <c r="C1413" s="166" t="s">
        <v>70</v>
      </c>
      <c r="D1413" s="166" t="s">
        <v>143</v>
      </c>
      <c r="E1413" s="154"/>
      <c r="F1413" s="195" t="s">
        <v>3378</v>
      </c>
      <c r="G1413" s="196"/>
      <c r="H1413" s="166" t="s">
        <v>16</v>
      </c>
      <c r="I1413" s="167">
        <v>2010</v>
      </c>
      <c r="J1413" s="168">
        <v>200000</v>
      </c>
      <c r="K1413" s="165" t="s">
        <v>72</v>
      </c>
      <c r="L1413" s="165"/>
      <c r="M1413" s="165"/>
      <c r="N1413" s="2"/>
    </row>
    <row r="1414" spans="1:14" ht="12.75" customHeight="1" x14ac:dyDescent="0.2">
      <c r="A1414" s="166" t="s">
        <v>4271</v>
      </c>
      <c r="B1414" s="166" t="s">
        <v>3199</v>
      </c>
      <c r="C1414" s="166" t="s">
        <v>70</v>
      </c>
      <c r="D1414" s="166" t="s">
        <v>143</v>
      </c>
      <c r="E1414" s="154" t="s">
        <v>35</v>
      </c>
      <c r="F1414" s="195" t="s">
        <v>2567</v>
      </c>
      <c r="G1414" s="196"/>
      <c r="H1414" s="166" t="s">
        <v>16</v>
      </c>
      <c r="I1414" s="167">
        <v>2010</v>
      </c>
      <c r="J1414" s="168">
        <v>542984</v>
      </c>
      <c r="K1414" s="165" t="s">
        <v>72</v>
      </c>
      <c r="L1414" s="165"/>
      <c r="M1414" s="165"/>
      <c r="N1414" s="2"/>
    </row>
    <row r="1415" spans="1:14" ht="12.75" customHeight="1" x14ac:dyDescent="0.2">
      <c r="A1415" s="166" t="s">
        <v>4271</v>
      </c>
      <c r="B1415" s="166" t="s">
        <v>3199</v>
      </c>
      <c r="C1415" s="166" t="s">
        <v>70</v>
      </c>
      <c r="D1415" s="166" t="s">
        <v>143</v>
      </c>
      <c r="E1415" s="154" t="s">
        <v>14</v>
      </c>
      <c r="F1415" s="195" t="s">
        <v>2689</v>
      </c>
      <c r="G1415" s="196"/>
      <c r="H1415" s="166" t="s">
        <v>16</v>
      </c>
      <c r="I1415" s="167">
        <v>2010</v>
      </c>
      <c r="J1415" s="168">
        <v>958905</v>
      </c>
      <c r="K1415" s="165" t="s">
        <v>72</v>
      </c>
      <c r="L1415" s="165"/>
      <c r="M1415" s="165"/>
      <c r="N1415" s="2"/>
    </row>
    <row r="1416" spans="1:14" ht="12.75" customHeight="1" x14ac:dyDescent="0.2">
      <c r="A1416" s="166" t="s">
        <v>4271</v>
      </c>
      <c r="B1416" s="166" t="s">
        <v>3199</v>
      </c>
      <c r="C1416" s="166" t="s">
        <v>70</v>
      </c>
      <c r="D1416" s="166" t="s">
        <v>143</v>
      </c>
      <c r="E1416" s="154"/>
      <c r="F1416" s="195" t="s">
        <v>3333</v>
      </c>
      <c r="G1416" s="196"/>
      <c r="H1416" s="166" t="s">
        <v>16</v>
      </c>
      <c r="I1416" s="167">
        <v>2010</v>
      </c>
      <c r="J1416" s="168">
        <v>824737</v>
      </c>
      <c r="K1416" s="165" t="s">
        <v>72</v>
      </c>
      <c r="L1416" s="165"/>
      <c r="M1416" s="165"/>
      <c r="N1416" s="2"/>
    </row>
    <row r="1417" spans="1:14" ht="12.75" customHeight="1" x14ac:dyDescent="0.2">
      <c r="A1417" s="166" t="s">
        <v>4271</v>
      </c>
      <c r="B1417" s="166" t="s">
        <v>3199</v>
      </c>
      <c r="C1417" s="166" t="s">
        <v>70</v>
      </c>
      <c r="D1417" s="166" t="s">
        <v>143</v>
      </c>
      <c r="E1417" s="154"/>
      <c r="F1417" s="195" t="s">
        <v>2568</v>
      </c>
      <c r="G1417" s="196"/>
      <c r="H1417" s="166" t="s">
        <v>16</v>
      </c>
      <c r="I1417" s="167">
        <v>2010</v>
      </c>
      <c r="J1417" s="168">
        <v>350000</v>
      </c>
      <c r="K1417" s="165" t="s">
        <v>72</v>
      </c>
      <c r="L1417" s="165"/>
      <c r="M1417" s="165"/>
      <c r="N1417" s="2"/>
    </row>
    <row r="1418" spans="1:14" ht="12.75" customHeight="1" x14ac:dyDescent="0.2">
      <c r="A1418" s="166" t="s">
        <v>4271</v>
      </c>
      <c r="B1418" s="166" t="s">
        <v>3199</v>
      </c>
      <c r="C1418" s="166" t="s">
        <v>70</v>
      </c>
      <c r="D1418" s="166" t="s">
        <v>143</v>
      </c>
      <c r="E1418" s="154"/>
      <c r="F1418" s="195" t="s">
        <v>2925</v>
      </c>
      <c r="G1418" s="196"/>
      <c r="H1418" s="166" t="s">
        <v>16</v>
      </c>
      <c r="I1418" s="167">
        <v>2010</v>
      </c>
      <c r="J1418" s="168">
        <v>47210</v>
      </c>
      <c r="K1418" s="165" t="s">
        <v>72</v>
      </c>
      <c r="L1418" s="165"/>
      <c r="M1418" s="165"/>
      <c r="N1418" s="2"/>
    </row>
    <row r="1419" spans="1:14" ht="12.75" customHeight="1" x14ac:dyDescent="0.2">
      <c r="A1419" s="166" t="s">
        <v>4271</v>
      </c>
      <c r="B1419" s="166" t="s">
        <v>3199</v>
      </c>
      <c r="C1419" s="166" t="s">
        <v>70</v>
      </c>
      <c r="D1419" s="166" t="s">
        <v>143</v>
      </c>
      <c r="E1419" s="154"/>
      <c r="F1419" s="195" t="s">
        <v>2969</v>
      </c>
      <c r="G1419" s="196"/>
      <c r="H1419" s="166" t="s">
        <v>16</v>
      </c>
      <c r="I1419" s="167">
        <v>2010</v>
      </c>
      <c r="J1419" s="168">
        <v>300000</v>
      </c>
      <c r="K1419" s="165" t="s">
        <v>72</v>
      </c>
      <c r="L1419" s="165"/>
      <c r="M1419" s="165"/>
      <c r="N1419" s="2"/>
    </row>
    <row r="1420" spans="1:14" ht="12.75" customHeight="1" x14ac:dyDescent="0.2">
      <c r="A1420" s="166" t="s">
        <v>4271</v>
      </c>
      <c r="B1420" s="166" t="s">
        <v>3199</v>
      </c>
      <c r="C1420" s="166" t="s">
        <v>70</v>
      </c>
      <c r="D1420" s="166" t="s">
        <v>143</v>
      </c>
      <c r="E1420" s="154"/>
      <c r="F1420" s="195" t="s">
        <v>2930</v>
      </c>
      <c r="G1420" s="196"/>
      <c r="H1420" s="166" t="s">
        <v>16</v>
      </c>
      <c r="I1420" s="167">
        <v>2010</v>
      </c>
      <c r="J1420" s="168">
        <v>51397</v>
      </c>
      <c r="K1420" s="165" t="s">
        <v>72</v>
      </c>
      <c r="L1420" s="165"/>
      <c r="M1420" s="165"/>
      <c r="N1420" s="2"/>
    </row>
    <row r="1421" spans="1:14" ht="12.75" customHeight="1" x14ac:dyDescent="0.2">
      <c r="A1421" s="166" t="s">
        <v>4271</v>
      </c>
      <c r="B1421" s="166" t="s">
        <v>3199</v>
      </c>
      <c r="C1421" s="166" t="s">
        <v>70</v>
      </c>
      <c r="D1421" s="166" t="s">
        <v>143</v>
      </c>
      <c r="E1421" s="154"/>
      <c r="F1421" s="195" t="s">
        <v>3331</v>
      </c>
      <c r="G1421" s="196"/>
      <c r="H1421" s="166" t="s">
        <v>16</v>
      </c>
      <c r="I1421" s="167">
        <v>2010</v>
      </c>
      <c r="J1421" s="168">
        <v>137195</v>
      </c>
      <c r="K1421" s="165" t="s">
        <v>72</v>
      </c>
      <c r="L1421" s="165"/>
      <c r="M1421" s="165"/>
      <c r="N1421" s="2"/>
    </row>
    <row r="1422" spans="1:14" ht="12.75" customHeight="1" x14ac:dyDescent="0.2">
      <c r="A1422" s="166" t="s">
        <v>4271</v>
      </c>
      <c r="B1422" s="166" t="s">
        <v>3199</v>
      </c>
      <c r="C1422" s="166" t="s">
        <v>70</v>
      </c>
      <c r="D1422" s="166" t="s">
        <v>143</v>
      </c>
      <c r="E1422" s="154" t="s">
        <v>2537</v>
      </c>
      <c r="F1422" s="195" t="s">
        <v>2569</v>
      </c>
      <c r="G1422" s="196"/>
      <c r="H1422" s="166" t="s">
        <v>16</v>
      </c>
      <c r="I1422" s="167">
        <v>2010</v>
      </c>
      <c r="J1422" s="168">
        <v>125000</v>
      </c>
      <c r="K1422" s="165" t="s">
        <v>72</v>
      </c>
      <c r="L1422" s="171"/>
      <c r="M1422" s="165"/>
      <c r="N1422" s="2"/>
    </row>
    <row r="1423" spans="1:14" ht="12.75" customHeight="1" x14ac:dyDescent="0.2">
      <c r="A1423" s="166" t="s">
        <v>4271</v>
      </c>
      <c r="B1423" s="166" t="s">
        <v>3199</v>
      </c>
      <c r="C1423" s="166" t="s">
        <v>70</v>
      </c>
      <c r="D1423" s="166" t="s">
        <v>143</v>
      </c>
      <c r="E1423" s="154" t="s">
        <v>2537</v>
      </c>
      <c r="F1423" s="195" t="s">
        <v>2181</v>
      </c>
      <c r="G1423" s="196"/>
      <c r="H1423" s="166" t="s">
        <v>16</v>
      </c>
      <c r="I1423" s="167">
        <v>2010</v>
      </c>
      <c r="J1423" s="168">
        <v>75000</v>
      </c>
      <c r="K1423" s="165" t="s">
        <v>72</v>
      </c>
      <c r="L1423" s="165"/>
      <c r="M1423" s="165"/>
      <c r="N1423" s="2"/>
    </row>
    <row r="1424" spans="1:14" ht="12.75" customHeight="1" x14ac:dyDescent="0.2">
      <c r="A1424" s="166" t="s">
        <v>4271</v>
      </c>
      <c r="B1424" s="166" t="s">
        <v>3199</v>
      </c>
      <c r="C1424" s="166" t="s">
        <v>70</v>
      </c>
      <c r="D1424" s="166" t="s">
        <v>143</v>
      </c>
      <c r="E1424" s="154" t="s">
        <v>2537</v>
      </c>
      <c r="F1424" s="195" t="s">
        <v>3200</v>
      </c>
      <c r="G1424" s="196"/>
      <c r="H1424" s="166" t="s">
        <v>16</v>
      </c>
      <c r="I1424" s="167">
        <v>2010</v>
      </c>
      <c r="J1424" s="168">
        <v>98825</v>
      </c>
      <c r="K1424" s="165" t="s">
        <v>72</v>
      </c>
      <c r="L1424" s="165"/>
      <c r="M1424" s="165"/>
      <c r="N1424" s="2"/>
    </row>
    <row r="1425" spans="1:14" ht="12.75" customHeight="1" x14ac:dyDescent="0.2">
      <c r="A1425" s="166" t="s">
        <v>4271</v>
      </c>
      <c r="B1425" s="166" t="s">
        <v>3199</v>
      </c>
      <c r="C1425" s="166" t="s">
        <v>70</v>
      </c>
      <c r="D1425" s="166" t="s">
        <v>143</v>
      </c>
      <c r="E1425" s="154" t="s">
        <v>2537</v>
      </c>
      <c r="F1425" s="195" t="s">
        <v>2836</v>
      </c>
      <c r="G1425" s="196"/>
      <c r="H1425" s="166" t="s">
        <v>16</v>
      </c>
      <c r="I1425" s="167">
        <v>2010</v>
      </c>
      <c r="J1425" s="168">
        <v>50000</v>
      </c>
      <c r="K1425" s="165" t="s">
        <v>72</v>
      </c>
      <c r="L1425" s="165"/>
      <c r="M1425" s="165"/>
      <c r="N1425" s="2"/>
    </row>
    <row r="1426" spans="1:14" ht="12.75" customHeight="1" x14ac:dyDescent="0.2">
      <c r="A1426" s="166" t="s">
        <v>4271</v>
      </c>
      <c r="B1426" s="166" t="s">
        <v>3199</v>
      </c>
      <c r="C1426" s="166" t="s">
        <v>70</v>
      </c>
      <c r="D1426" s="166" t="s">
        <v>143</v>
      </c>
      <c r="E1426" s="154" t="s">
        <v>14</v>
      </c>
      <c r="F1426" s="195" t="s">
        <v>3201</v>
      </c>
      <c r="G1426" s="196"/>
      <c r="H1426" s="166" t="s">
        <v>16</v>
      </c>
      <c r="I1426" s="167">
        <v>2010</v>
      </c>
      <c r="J1426" s="168">
        <v>92406</v>
      </c>
      <c r="K1426" s="165" t="s">
        <v>72</v>
      </c>
      <c r="L1426" s="165"/>
      <c r="M1426" s="165"/>
      <c r="N1426" s="2"/>
    </row>
    <row r="1427" spans="1:14" ht="12.75" customHeight="1" x14ac:dyDescent="0.2">
      <c r="A1427" s="166" t="s">
        <v>4271</v>
      </c>
      <c r="B1427" s="166" t="s">
        <v>3199</v>
      </c>
      <c r="C1427" s="166" t="s">
        <v>70</v>
      </c>
      <c r="D1427" s="166" t="s">
        <v>143</v>
      </c>
      <c r="E1427" s="154" t="s">
        <v>14</v>
      </c>
      <c r="F1427" s="195" t="s">
        <v>2735</v>
      </c>
      <c r="G1427" s="196"/>
      <c r="H1427" s="166" t="s">
        <v>16</v>
      </c>
      <c r="I1427" s="167">
        <v>2010</v>
      </c>
      <c r="J1427" s="168">
        <v>43325</v>
      </c>
      <c r="K1427" s="165" t="s">
        <v>72</v>
      </c>
      <c r="L1427" s="165"/>
      <c r="M1427" s="165"/>
      <c r="N1427" s="2"/>
    </row>
    <row r="1428" spans="1:14" ht="12.75" customHeight="1" x14ac:dyDescent="0.2">
      <c r="A1428" s="166" t="s">
        <v>4272</v>
      </c>
      <c r="B1428" s="166" t="s">
        <v>3203</v>
      </c>
      <c r="C1428" s="166" t="s">
        <v>70</v>
      </c>
      <c r="D1428" s="166" t="s">
        <v>143</v>
      </c>
      <c r="E1428" s="154" t="s">
        <v>14</v>
      </c>
      <c r="F1428" s="195" t="s">
        <v>3613</v>
      </c>
      <c r="G1428" s="196"/>
      <c r="H1428" s="166" t="s">
        <v>259</v>
      </c>
      <c r="I1428" s="167">
        <v>2010</v>
      </c>
      <c r="J1428" s="168">
        <v>313361</v>
      </c>
      <c r="K1428" s="165" t="s">
        <v>72</v>
      </c>
      <c r="L1428" s="165"/>
      <c r="M1428" s="165"/>
      <c r="N1428" s="2"/>
    </row>
    <row r="1429" spans="1:14" ht="12.75" customHeight="1" x14ac:dyDescent="0.2">
      <c r="A1429" s="166" t="s">
        <v>4272</v>
      </c>
      <c r="B1429" s="166" t="s">
        <v>3203</v>
      </c>
      <c r="C1429" s="166" t="s">
        <v>70</v>
      </c>
      <c r="D1429" s="166" t="s">
        <v>143</v>
      </c>
      <c r="E1429" s="154"/>
      <c r="F1429" s="195" t="s">
        <v>3573</v>
      </c>
      <c r="G1429" s="196"/>
      <c r="H1429" s="166" t="s">
        <v>16</v>
      </c>
      <c r="I1429" s="167">
        <v>2010</v>
      </c>
      <c r="J1429" s="168">
        <v>536000</v>
      </c>
      <c r="K1429" s="165" t="s">
        <v>72</v>
      </c>
      <c r="L1429" s="165"/>
      <c r="M1429" s="165"/>
      <c r="N1429" s="2"/>
    </row>
    <row r="1430" spans="1:14" ht="12.75" customHeight="1" x14ac:dyDescent="0.2">
      <c r="A1430" s="166" t="s">
        <v>4272</v>
      </c>
      <c r="B1430" s="166" t="s">
        <v>3203</v>
      </c>
      <c r="C1430" s="166" t="s">
        <v>70</v>
      </c>
      <c r="D1430" s="166" t="s">
        <v>143</v>
      </c>
      <c r="E1430" s="154"/>
      <c r="F1430" s="195" t="s">
        <v>3179</v>
      </c>
      <c r="G1430" s="196"/>
      <c r="H1430" s="166" t="s">
        <v>16</v>
      </c>
      <c r="I1430" s="167">
        <v>2010</v>
      </c>
      <c r="J1430" s="168">
        <v>115000</v>
      </c>
      <c r="K1430" s="165" t="s">
        <v>72</v>
      </c>
      <c r="L1430" s="165"/>
      <c r="M1430" s="165"/>
      <c r="N1430" s="2"/>
    </row>
    <row r="1431" spans="1:14" ht="12.75" customHeight="1" x14ac:dyDescent="0.2">
      <c r="A1431" s="166" t="s">
        <v>4272</v>
      </c>
      <c r="B1431" s="166" t="s">
        <v>3203</v>
      </c>
      <c r="C1431" s="166" t="s">
        <v>70</v>
      </c>
      <c r="D1431" s="166" t="s">
        <v>143</v>
      </c>
      <c r="E1431" s="154" t="s">
        <v>35</v>
      </c>
      <c r="F1431" s="195" t="s">
        <v>3750</v>
      </c>
      <c r="G1431" s="196"/>
      <c r="H1431" s="166" t="s">
        <v>16</v>
      </c>
      <c r="I1431" s="167">
        <v>2010</v>
      </c>
      <c r="J1431" s="168">
        <v>432897</v>
      </c>
      <c r="K1431" s="165" t="s">
        <v>72</v>
      </c>
      <c r="L1431" s="165"/>
      <c r="M1431" s="165"/>
      <c r="N1431" s="2"/>
    </row>
    <row r="1432" spans="1:14" ht="12.75" customHeight="1" x14ac:dyDescent="0.2">
      <c r="A1432" s="166" t="s">
        <v>4272</v>
      </c>
      <c r="B1432" s="166" t="s">
        <v>3203</v>
      </c>
      <c r="C1432" s="166" t="s">
        <v>70</v>
      </c>
      <c r="D1432" s="166" t="s">
        <v>143</v>
      </c>
      <c r="E1432" s="154"/>
      <c r="F1432" s="195" t="s">
        <v>2600</v>
      </c>
      <c r="G1432" s="196"/>
      <c r="H1432" s="166" t="s">
        <v>16</v>
      </c>
      <c r="I1432" s="167">
        <v>2010</v>
      </c>
      <c r="J1432" s="168">
        <v>372217</v>
      </c>
      <c r="K1432" s="165" t="s">
        <v>72</v>
      </c>
      <c r="L1432" s="165"/>
      <c r="M1432" s="165"/>
      <c r="N1432" s="2"/>
    </row>
    <row r="1433" spans="1:14" ht="12.75" customHeight="1" x14ac:dyDescent="0.2">
      <c r="A1433" s="166" t="s">
        <v>4272</v>
      </c>
      <c r="B1433" s="166" t="s">
        <v>3203</v>
      </c>
      <c r="C1433" s="166" t="s">
        <v>70</v>
      </c>
      <c r="D1433" s="166" t="s">
        <v>143</v>
      </c>
      <c r="E1433" s="154"/>
      <c r="F1433" s="195" t="s">
        <v>3170</v>
      </c>
      <c r="G1433" s="196"/>
      <c r="H1433" s="166" t="s">
        <v>16</v>
      </c>
      <c r="I1433" s="167">
        <v>2010</v>
      </c>
      <c r="J1433" s="168">
        <v>223685</v>
      </c>
      <c r="K1433" s="165" t="s">
        <v>72</v>
      </c>
      <c r="L1433" s="165"/>
      <c r="M1433" s="165"/>
      <c r="N1433" s="2"/>
    </row>
    <row r="1434" spans="1:14" ht="12.75" customHeight="1" x14ac:dyDescent="0.2">
      <c r="A1434" s="166" t="s">
        <v>4272</v>
      </c>
      <c r="B1434" s="166" t="s">
        <v>3203</v>
      </c>
      <c r="C1434" s="166" t="s">
        <v>70</v>
      </c>
      <c r="D1434" s="166" t="s">
        <v>143</v>
      </c>
      <c r="E1434" s="154"/>
      <c r="F1434" s="195" t="s">
        <v>3709</v>
      </c>
      <c r="G1434" s="196"/>
      <c r="H1434" s="166" t="s">
        <v>16</v>
      </c>
      <c r="I1434" s="167">
        <v>2010</v>
      </c>
      <c r="J1434" s="168">
        <v>97315</v>
      </c>
      <c r="K1434" s="165" t="s">
        <v>72</v>
      </c>
      <c r="L1434" s="165"/>
      <c r="M1434" s="165"/>
      <c r="N1434" s="2"/>
    </row>
    <row r="1435" spans="1:14" ht="12.75" customHeight="1" x14ac:dyDescent="0.2">
      <c r="A1435" s="166" t="s">
        <v>4272</v>
      </c>
      <c r="B1435" s="166" t="s">
        <v>3203</v>
      </c>
      <c r="C1435" s="166" t="s">
        <v>70</v>
      </c>
      <c r="D1435" s="166" t="s">
        <v>143</v>
      </c>
      <c r="E1435" s="154"/>
      <c r="F1435" s="195" t="s">
        <v>3331</v>
      </c>
      <c r="G1435" s="196"/>
      <c r="H1435" s="166" t="s">
        <v>16</v>
      </c>
      <c r="I1435" s="167">
        <v>2010</v>
      </c>
      <c r="J1435" s="168">
        <v>432692</v>
      </c>
      <c r="K1435" s="165" t="s">
        <v>72</v>
      </c>
      <c r="L1435" s="165"/>
      <c r="M1435" s="165"/>
      <c r="N1435" s="2"/>
    </row>
    <row r="1436" spans="1:14" ht="12.75" customHeight="1" x14ac:dyDescent="0.2">
      <c r="A1436" s="166" t="s">
        <v>4272</v>
      </c>
      <c r="B1436" s="166" t="s">
        <v>3203</v>
      </c>
      <c r="C1436" s="166" t="s">
        <v>70</v>
      </c>
      <c r="D1436" s="166" t="s">
        <v>143</v>
      </c>
      <c r="E1436" s="154" t="s">
        <v>2537</v>
      </c>
      <c r="F1436" s="195" t="s">
        <v>2181</v>
      </c>
      <c r="G1436" s="196"/>
      <c r="H1436" s="166" t="s">
        <v>16</v>
      </c>
      <c r="I1436" s="167">
        <v>2010</v>
      </c>
      <c r="J1436" s="168">
        <v>210000</v>
      </c>
      <c r="K1436" s="165" t="s">
        <v>72</v>
      </c>
      <c r="L1436" s="165"/>
      <c r="M1436" s="165"/>
      <c r="N1436" s="2"/>
    </row>
    <row r="1437" spans="1:14" ht="12.75" customHeight="1" x14ac:dyDescent="0.2">
      <c r="A1437" s="166" t="s">
        <v>4272</v>
      </c>
      <c r="B1437" s="166" t="s">
        <v>3203</v>
      </c>
      <c r="C1437" s="166" t="s">
        <v>70</v>
      </c>
      <c r="D1437" s="166" t="s">
        <v>143</v>
      </c>
      <c r="E1437" s="154" t="s">
        <v>14</v>
      </c>
      <c r="F1437" s="195" t="s">
        <v>2735</v>
      </c>
      <c r="G1437" s="196"/>
      <c r="H1437" s="166" t="s">
        <v>16</v>
      </c>
      <c r="I1437" s="167">
        <v>2010</v>
      </c>
      <c r="J1437" s="168">
        <v>210529</v>
      </c>
      <c r="K1437" s="165" t="s">
        <v>72</v>
      </c>
      <c r="L1437" s="165"/>
      <c r="M1437" s="165"/>
      <c r="N1437" s="2"/>
    </row>
    <row r="1438" spans="1:14" ht="12.75" customHeight="1" x14ac:dyDescent="0.2">
      <c r="A1438" s="166" t="s">
        <v>4272</v>
      </c>
      <c r="B1438" s="166" t="s">
        <v>3203</v>
      </c>
      <c r="C1438" s="166" t="s">
        <v>70</v>
      </c>
      <c r="D1438" s="166" t="s">
        <v>143</v>
      </c>
      <c r="E1438" s="154"/>
      <c r="F1438" s="195" t="s">
        <v>3696</v>
      </c>
      <c r="G1438" s="196"/>
      <c r="H1438" s="166" t="s">
        <v>16</v>
      </c>
      <c r="I1438" s="167">
        <v>2010</v>
      </c>
      <c r="J1438" s="168">
        <v>300000</v>
      </c>
      <c r="K1438" s="165" t="s">
        <v>72</v>
      </c>
      <c r="L1438" s="165"/>
      <c r="M1438" s="165"/>
      <c r="N1438" s="2"/>
    </row>
    <row r="1439" spans="1:14" ht="12.75" customHeight="1" x14ac:dyDescent="0.2">
      <c r="A1439" s="166" t="s">
        <v>4272</v>
      </c>
      <c r="B1439" s="166" t="s">
        <v>3203</v>
      </c>
      <c r="C1439" s="166" t="s">
        <v>70</v>
      </c>
      <c r="D1439" s="166" t="s">
        <v>143</v>
      </c>
      <c r="E1439" s="154" t="s">
        <v>35</v>
      </c>
      <c r="F1439" s="195" t="s">
        <v>3697</v>
      </c>
      <c r="G1439" s="196"/>
      <c r="H1439" s="166" t="s">
        <v>16</v>
      </c>
      <c r="I1439" s="167">
        <v>2010</v>
      </c>
      <c r="J1439" s="168">
        <v>61000</v>
      </c>
      <c r="K1439" s="165" t="s">
        <v>72</v>
      </c>
      <c r="L1439" s="165"/>
      <c r="M1439" s="165"/>
      <c r="N1439" s="2"/>
    </row>
    <row r="1440" spans="1:14" ht="12.75" customHeight="1" x14ac:dyDescent="0.2">
      <c r="A1440" s="166" t="s">
        <v>4273</v>
      </c>
      <c r="B1440" s="166" t="s">
        <v>4274</v>
      </c>
      <c r="C1440" s="166"/>
      <c r="D1440" s="166" t="s">
        <v>143</v>
      </c>
      <c r="E1440" s="154" t="s">
        <v>2537</v>
      </c>
      <c r="F1440" s="195" t="s">
        <v>545</v>
      </c>
      <c r="G1440" s="196"/>
      <c r="H1440" s="166" t="s">
        <v>541</v>
      </c>
      <c r="I1440" s="167">
        <v>2010</v>
      </c>
      <c r="J1440" s="169">
        <v>1982784</v>
      </c>
      <c r="K1440" s="165"/>
      <c r="L1440" s="165"/>
      <c r="M1440" s="165"/>
      <c r="N1440" s="2"/>
    </row>
    <row r="1441" spans="1:14" ht="16.5" customHeight="1" x14ac:dyDescent="0.2">
      <c r="A1441" s="166" t="s">
        <v>4275</v>
      </c>
      <c r="B1441" s="166" t="s">
        <v>4276</v>
      </c>
      <c r="C1441" s="166"/>
      <c r="D1441" s="166" t="s">
        <v>4277</v>
      </c>
      <c r="E1441" s="154"/>
      <c r="F1441" s="195" t="s">
        <v>3724</v>
      </c>
      <c r="G1441" s="196"/>
      <c r="H1441" s="166" t="s">
        <v>276</v>
      </c>
      <c r="I1441" s="167">
        <v>2010</v>
      </c>
      <c r="J1441" s="168">
        <v>234000</v>
      </c>
      <c r="K1441" s="165"/>
      <c r="L1441" s="165"/>
      <c r="M1441" s="165"/>
      <c r="N1441" s="2"/>
    </row>
    <row r="1442" spans="1:14" ht="16.5" customHeight="1" x14ac:dyDescent="0.2">
      <c r="A1442" s="166" t="s">
        <v>4275</v>
      </c>
      <c r="B1442" s="166" t="s">
        <v>4276</v>
      </c>
      <c r="C1442" s="166"/>
      <c r="D1442" s="166" t="s">
        <v>4277</v>
      </c>
      <c r="E1442" s="154" t="s">
        <v>2537</v>
      </c>
      <c r="F1442" s="195" t="s">
        <v>3137</v>
      </c>
      <c r="G1442" s="196"/>
      <c r="H1442" s="166" t="s">
        <v>1773</v>
      </c>
      <c r="I1442" s="167">
        <v>2010</v>
      </c>
      <c r="J1442" s="168">
        <v>150000</v>
      </c>
      <c r="K1442" s="165"/>
      <c r="L1442" s="165"/>
      <c r="M1442" s="165"/>
      <c r="N1442" s="2"/>
    </row>
    <row r="1443" spans="1:14" ht="16.5" customHeight="1" x14ac:dyDescent="0.2">
      <c r="A1443" s="166" t="s">
        <v>4275</v>
      </c>
      <c r="B1443" s="166" t="s">
        <v>4276</v>
      </c>
      <c r="C1443" s="166"/>
      <c r="D1443" s="166" t="s">
        <v>4277</v>
      </c>
      <c r="E1443" s="154" t="s">
        <v>14</v>
      </c>
      <c r="F1443" s="195" t="s">
        <v>3720</v>
      </c>
      <c r="G1443" s="196"/>
      <c r="H1443" s="166" t="s">
        <v>78</v>
      </c>
      <c r="I1443" s="167">
        <v>2010</v>
      </c>
      <c r="J1443" s="168">
        <v>60000</v>
      </c>
      <c r="K1443" s="165"/>
      <c r="L1443" s="165"/>
      <c r="M1443" s="165"/>
      <c r="N1443" s="2"/>
    </row>
    <row r="1444" spans="1:14" ht="16.5" customHeight="1" x14ac:dyDescent="0.2">
      <c r="A1444" s="166" t="s">
        <v>4275</v>
      </c>
      <c r="B1444" s="166" t="s">
        <v>4276</v>
      </c>
      <c r="C1444" s="166"/>
      <c r="D1444" s="166" t="s">
        <v>4277</v>
      </c>
      <c r="E1444" s="154"/>
      <c r="F1444" s="195" t="s">
        <v>3547</v>
      </c>
      <c r="G1444" s="196"/>
      <c r="H1444" s="166" t="s">
        <v>16</v>
      </c>
      <c r="I1444" s="167">
        <v>2010</v>
      </c>
      <c r="J1444" s="168">
        <v>110000</v>
      </c>
      <c r="K1444" s="165"/>
      <c r="L1444" s="165"/>
      <c r="M1444" s="165"/>
      <c r="N1444" s="2"/>
    </row>
    <row r="1445" spans="1:14" ht="16.5" customHeight="1" x14ac:dyDescent="0.2">
      <c r="A1445" s="166" t="s">
        <v>4275</v>
      </c>
      <c r="B1445" s="166" t="s">
        <v>4276</v>
      </c>
      <c r="C1445" s="166"/>
      <c r="D1445" s="166" t="s">
        <v>4277</v>
      </c>
      <c r="E1445" s="154"/>
      <c r="F1445" s="195" t="s">
        <v>2917</v>
      </c>
      <c r="G1445" s="196"/>
      <c r="H1445" s="166" t="s">
        <v>78</v>
      </c>
      <c r="I1445" s="167">
        <v>2010</v>
      </c>
      <c r="J1445" s="168">
        <v>154944</v>
      </c>
      <c r="K1445" s="165"/>
      <c r="L1445" s="165"/>
      <c r="M1445" s="165"/>
      <c r="N1445" s="2"/>
    </row>
    <row r="1446" spans="1:14" ht="16.5" customHeight="1" x14ac:dyDescent="0.2">
      <c r="A1446" s="166" t="s">
        <v>4275</v>
      </c>
      <c r="B1446" s="166" t="s">
        <v>4276</v>
      </c>
      <c r="C1446" s="166"/>
      <c r="D1446" s="166" t="s">
        <v>4277</v>
      </c>
      <c r="E1446" s="154"/>
      <c r="F1446" s="195" t="s">
        <v>3725</v>
      </c>
      <c r="G1446" s="196"/>
      <c r="H1446" s="166" t="s">
        <v>78</v>
      </c>
      <c r="I1446" s="167">
        <v>2010</v>
      </c>
      <c r="J1446" s="168">
        <v>116000</v>
      </c>
      <c r="K1446" s="165"/>
      <c r="L1446" s="165"/>
      <c r="M1446" s="165"/>
      <c r="N1446" s="2"/>
    </row>
    <row r="1447" spans="1:14" ht="16.5" customHeight="1" x14ac:dyDescent="0.2">
      <c r="A1447" s="166" t="s">
        <v>4275</v>
      </c>
      <c r="B1447" s="166" t="s">
        <v>4276</v>
      </c>
      <c r="C1447" s="166"/>
      <c r="D1447" s="166" t="s">
        <v>4277</v>
      </c>
      <c r="E1447" s="154" t="s">
        <v>14</v>
      </c>
      <c r="F1447" s="195" t="s">
        <v>3131</v>
      </c>
      <c r="G1447" s="196"/>
      <c r="H1447" s="166" t="s">
        <v>259</v>
      </c>
      <c r="I1447" s="167">
        <v>2010</v>
      </c>
      <c r="J1447" s="168">
        <v>65941</v>
      </c>
      <c r="K1447" s="165"/>
      <c r="L1447" s="165"/>
      <c r="M1447" s="165"/>
      <c r="N1447" s="2"/>
    </row>
    <row r="1448" spans="1:14" ht="16.5" customHeight="1" x14ac:dyDescent="0.2">
      <c r="A1448" s="166" t="s">
        <v>4275</v>
      </c>
      <c r="B1448" s="166" t="s">
        <v>4276</v>
      </c>
      <c r="C1448" s="166"/>
      <c r="D1448" s="166" t="s">
        <v>4277</v>
      </c>
      <c r="E1448" s="154"/>
      <c r="F1448" s="195" t="s">
        <v>2989</v>
      </c>
      <c r="G1448" s="196"/>
      <c r="H1448" s="166" t="s">
        <v>78</v>
      </c>
      <c r="I1448" s="167">
        <v>2010</v>
      </c>
      <c r="J1448" s="168">
        <v>57803</v>
      </c>
      <c r="K1448" s="165"/>
      <c r="L1448" s="165"/>
      <c r="M1448" s="165"/>
      <c r="N1448" s="2"/>
    </row>
    <row r="1449" spans="1:14" ht="16.5" customHeight="1" x14ac:dyDescent="0.2">
      <c r="A1449" s="166" t="s">
        <v>4275</v>
      </c>
      <c r="B1449" s="166" t="s">
        <v>4276</v>
      </c>
      <c r="C1449" s="166"/>
      <c r="D1449" s="166" t="s">
        <v>4277</v>
      </c>
      <c r="E1449" s="154"/>
      <c r="F1449" s="195" t="s">
        <v>4278</v>
      </c>
      <c r="G1449" s="196"/>
      <c r="H1449" s="166" t="s">
        <v>276</v>
      </c>
      <c r="I1449" s="167">
        <v>2010</v>
      </c>
      <c r="J1449" s="168">
        <v>160000</v>
      </c>
      <c r="K1449" s="165"/>
      <c r="L1449" s="165"/>
      <c r="M1449" s="165"/>
      <c r="N1449" s="2"/>
    </row>
    <row r="1450" spans="1:14" ht="16.5" customHeight="1" x14ac:dyDescent="0.2">
      <c r="A1450" s="166" t="s">
        <v>4275</v>
      </c>
      <c r="B1450" s="166" t="s">
        <v>4276</v>
      </c>
      <c r="C1450" s="166" t="s">
        <v>70</v>
      </c>
      <c r="D1450" s="166" t="s">
        <v>4277</v>
      </c>
      <c r="E1450" s="154" t="s">
        <v>2537</v>
      </c>
      <c r="F1450" s="195" t="s">
        <v>2836</v>
      </c>
      <c r="G1450" s="196"/>
      <c r="H1450" s="166" t="s">
        <v>16</v>
      </c>
      <c r="I1450" s="167">
        <v>2010</v>
      </c>
      <c r="J1450" s="168">
        <v>28571</v>
      </c>
      <c r="K1450" s="165" t="s">
        <v>72</v>
      </c>
      <c r="L1450" s="165"/>
      <c r="M1450" s="165"/>
      <c r="N1450" s="2"/>
    </row>
    <row r="1451" spans="1:14" ht="16.5" customHeight="1" x14ac:dyDescent="0.2">
      <c r="A1451" s="166" t="s">
        <v>4275</v>
      </c>
      <c r="B1451" s="166" t="s">
        <v>4276</v>
      </c>
      <c r="C1451" s="166"/>
      <c r="D1451" s="166" t="s">
        <v>4277</v>
      </c>
      <c r="E1451" s="154"/>
      <c r="F1451" s="195" t="s">
        <v>4223</v>
      </c>
      <c r="G1451" s="196"/>
      <c r="H1451" s="166" t="s">
        <v>276</v>
      </c>
      <c r="I1451" s="167">
        <v>2010</v>
      </c>
      <c r="J1451" s="168">
        <v>33800</v>
      </c>
      <c r="K1451" s="165"/>
      <c r="L1451" s="165"/>
      <c r="M1451" s="165"/>
      <c r="N1451" s="2"/>
    </row>
    <row r="1452" spans="1:14" ht="16.5" customHeight="1" x14ac:dyDescent="0.2">
      <c r="A1452" s="166" t="s">
        <v>4275</v>
      </c>
      <c r="B1452" s="166" t="s">
        <v>4276</v>
      </c>
      <c r="C1452" s="166"/>
      <c r="D1452" s="166" t="s">
        <v>4277</v>
      </c>
      <c r="E1452" s="154"/>
      <c r="F1452" s="195" t="s">
        <v>4213</v>
      </c>
      <c r="G1452" s="196"/>
      <c r="H1452" s="166" t="s">
        <v>276</v>
      </c>
      <c r="I1452" s="167">
        <v>2010</v>
      </c>
      <c r="J1452" s="168">
        <v>20000</v>
      </c>
      <c r="K1452" s="165"/>
      <c r="L1452" s="165"/>
      <c r="M1452" s="165"/>
      <c r="N1452" s="2"/>
    </row>
    <row r="1453" spans="1:14" ht="16.5" customHeight="1" x14ac:dyDescent="0.2">
      <c r="A1453" s="166" t="s">
        <v>4275</v>
      </c>
      <c r="B1453" s="166" t="s">
        <v>4276</v>
      </c>
      <c r="C1453" s="166"/>
      <c r="D1453" s="166" t="s">
        <v>4277</v>
      </c>
      <c r="E1453" s="154"/>
      <c r="F1453" s="195" t="s">
        <v>4269</v>
      </c>
      <c r="G1453" s="196"/>
      <c r="H1453" s="166" t="s">
        <v>16</v>
      </c>
      <c r="I1453" s="167">
        <v>2010</v>
      </c>
      <c r="J1453" s="168">
        <v>10418</v>
      </c>
      <c r="K1453" s="165"/>
      <c r="L1453" s="165"/>
      <c r="M1453" s="165"/>
      <c r="N1453" s="2"/>
    </row>
    <row r="1454" spans="1:14" ht="16.5" customHeight="1" x14ac:dyDescent="0.2">
      <c r="A1454" s="166" t="s">
        <v>4275</v>
      </c>
      <c r="B1454" s="166" t="s">
        <v>4276</v>
      </c>
      <c r="C1454" s="166"/>
      <c r="D1454" s="166" t="s">
        <v>4277</v>
      </c>
      <c r="E1454" s="154"/>
      <c r="F1454" s="195" t="s">
        <v>2850</v>
      </c>
      <c r="G1454" s="196"/>
      <c r="H1454" s="166" t="s">
        <v>78</v>
      </c>
      <c r="I1454" s="167">
        <v>2010</v>
      </c>
      <c r="J1454" s="168">
        <v>154910</v>
      </c>
      <c r="K1454" s="165"/>
      <c r="L1454" s="165"/>
      <c r="M1454" s="165"/>
      <c r="N1454" s="2"/>
    </row>
    <row r="1455" spans="1:14" ht="12.75" customHeight="1" x14ac:dyDescent="0.2">
      <c r="A1455" s="166" t="s">
        <v>4279</v>
      </c>
      <c r="B1455" s="166" t="s">
        <v>4280</v>
      </c>
      <c r="C1455" s="166"/>
      <c r="D1455" s="166" t="s">
        <v>4281</v>
      </c>
      <c r="E1455" s="154"/>
      <c r="F1455" s="195" t="s">
        <v>2998</v>
      </c>
      <c r="G1455" s="196"/>
      <c r="H1455" s="166" t="s">
        <v>16</v>
      </c>
      <c r="I1455" s="167">
        <v>2010</v>
      </c>
      <c r="J1455" s="168">
        <v>84000</v>
      </c>
      <c r="K1455" s="165"/>
      <c r="L1455" s="165"/>
      <c r="M1455" s="165"/>
      <c r="N1455" s="2"/>
    </row>
    <row r="1456" spans="1:14" ht="12.75" customHeight="1" x14ac:dyDescent="0.2">
      <c r="A1456" s="166" t="s">
        <v>4282</v>
      </c>
      <c r="B1456" s="166" t="s">
        <v>4283</v>
      </c>
      <c r="C1456" s="166"/>
      <c r="D1456" s="166" t="s">
        <v>4284</v>
      </c>
      <c r="E1456" s="154" t="s">
        <v>2537</v>
      </c>
      <c r="F1456" s="195" t="s">
        <v>3716</v>
      </c>
      <c r="G1456" s="196"/>
      <c r="H1456" s="166" t="s">
        <v>259</v>
      </c>
      <c r="I1456" s="167">
        <v>2010</v>
      </c>
      <c r="J1456" s="168">
        <v>20000</v>
      </c>
      <c r="K1456" s="165"/>
      <c r="L1456" s="165"/>
      <c r="M1456" s="165"/>
      <c r="N1456" s="2"/>
    </row>
    <row r="1457" spans="1:14" ht="16.5" customHeight="1" x14ac:dyDescent="0.2">
      <c r="A1457" s="166" t="s">
        <v>4285</v>
      </c>
      <c r="B1457" s="166" t="s">
        <v>3723</v>
      </c>
      <c r="C1457" s="166" t="s">
        <v>70</v>
      </c>
      <c r="D1457" s="166" t="s">
        <v>634</v>
      </c>
      <c r="E1457" s="154" t="s">
        <v>35</v>
      </c>
      <c r="F1457" s="195" t="s">
        <v>3309</v>
      </c>
      <c r="G1457" s="196"/>
      <c r="H1457" s="166" t="s">
        <v>37</v>
      </c>
      <c r="I1457" s="167">
        <v>2010</v>
      </c>
      <c r="J1457" s="168">
        <v>15000</v>
      </c>
      <c r="K1457" s="165" t="s">
        <v>72</v>
      </c>
      <c r="L1457" s="165"/>
      <c r="M1457" s="165"/>
      <c r="N1457" s="2"/>
    </row>
    <row r="1458" spans="1:14" ht="16.5" customHeight="1" x14ac:dyDescent="0.2">
      <c r="A1458" s="166" t="s">
        <v>4285</v>
      </c>
      <c r="B1458" s="166" t="s">
        <v>3723</v>
      </c>
      <c r="C1458" s="166" t="s">
        <v>70</v>
      </c>
      <c r="D1458" s="166" t="s">
        <v>634</v>
      </c>
      <c r="E1458" s="154"/>
      <c r="F1458" s="195" t="s">
        <v>2841</v>
      </c>
      <c r="G1458" s="196"/>
      <c r="H1458" s="166" t="s">
        <v>37</v>
      </c>
      <c r="I1458" s="167">
        <v>2010</v>
      </c>
      <c r="J1458" s="168">
        <v>69000</v>
      </c>
      <c r="K1458" s="165" t="s">
        <v>72</v>
      </c>
      <c r="L1458" s="165"/>
      <c r="M1458" s="165"/>
      <c r="N1458" s="2"/>
    </row>
    <row r="1459" spans="1:14" ht="16.5" customHeight="1" x14ac:dyDescent="0.2">
      <c r="A1459" s="166" t="s">
        <v>4285</v>
      </c>
      <c r="B1459" s="166" t="s">
        <v>3723</v>
      </c>
      <c r="C1459" s="166" t="s">
        <v>70</v>
      </c>
      <c r="D1459" s="166" t="s">
        <v>634</v>
      </c>
      <c r="E1459" s="154"/>
      <c r="F1459" s="195" t="s">
        <v>4230</v>
      </c>
      <c r="G1459" s="196"/>
      <c r="H1459" s="166" t="s">
        <v>37</v>
      </c>
      <c r="I1459" s="167">
        <v>2010</v>
      </c>
      <c r="J1459" s="168">
        <v>24252</v>
      </c>
      <c r="K1459" s="165" t="s">
        <v>72</v>
      </c>
      <c r="L1459" s="165"/>
      <c r="M1459" s="165"/>
      <c r="N1459" s="2"/>
    </row>
    <row r="1460" spans="1:14" ht="16.5" customHeight="1" x14ac:dyDescent="0.2">
      <c r="A1460" s="166" t="s">
        <v>4285</v>
      </c>
      <c r="B1460" s="166" t="s">
        <v>3723</v>
      </c>
      <c r="C1460" s="166" t="s">
        <v>70</v>
      </c>
      <c r="D1460" s="166" t="s">
        <v>634</v>
      </c>
      <c r="E1460" s="154"/>
      <c r="F1460" s="195" t="s">
        <v>2931</v>
      </c>
      <c r="G1460" s="196"/>
      <c r="H1460" s="166" t="s">
        <v>37</v>
      </c>
      <c r="I1460" s="167">
        <v>2010</v>
      </c>
      <c r="J1460" s="168">
        <v>353500</v>
      </c>
      <c r="K1460" s="165" t="s">
        <v>72</v>
      </c>
      <c r="L1460" s="165"/>
      <c r="M1460" s="165"/>
      <c r="N1460" s="2"/>
    </row>
    <row r="1461" spans="1:14" ht="16.5" customHeight="1" x14ac:dyDescent="0.2">
      <c r="A1461" s="166" t="s">
        <v>4285</v>
      </c>
      <c r="B1461" s="166" t="s">
        <v>3723</v>
      </c>
      <c r="C1461" s="166" t="s">
        <v>70</v>
      </c>
      <c r="D1461" s="166" t="s">
        <v>634</v>
      </c>
      <c r="E1461" s="154" t="s">
        <v>2537</v>
      </c>
      <c r="F1461" s="195" t="s">
        <v>2497</v>
      </c>
      <c r="G1461" s="196"/>
      <c r="H1461" s="166" t="s">
        <v>37</v>
      </c>
      <c r="I1461" s="167">
        <v>2010</v>
      </c>
      <c r="J1461" s="168">
        <v>36513</v>
      </c>
      <c r="K1461" s="165" t="s">
        <v>72</v>
      </c>
      <c r="L1461" s="165"/>
      <c r="M1461" s="165"/>
      <c r="N1461" s="2"/>
    </row>
    <row r="1462" spans="1:14" ht="16.5" customHeight="1" x14ac:dyDescent="0.2">
      <c r="A1462" s="166" t="s">
        <v>4286</v>
      </c>
      <c r="B1462" s="166" t="s">
        <v>4287</v>
      </c>
      <c r="C1462" s="166"/>
      <c r="D1462" s="166" t="s">
        <v>4288</v>
      </c>
      <c r="E1462" s="154"/>
      <c r="F1462" s="195" t="s">
        <v>3744</v>
      </c>
      <c r="G1462" s="196"/>
      <c r="H1462" s="166" t="s">
        <v>259</v>
      </c>
      <c r="I1462" s="167">
        <v>2010</v>
      </c>
      <c r="J1462" s="169">
        <v>1928709</v>
      </c>
      <c r="K1462" s="165"/>
      <c r="L1462" s="165"/>
      <c r="M1462" s="165"/>
      <c r="N1462" s="2"/>
    </row>
    <row r="1463" spans="1:14" ht="16.5" customHeight="1" x14ac:dyDescent="0.2">
      <c r="A1463" s="166" t="s">
        <v>4289</v>
      </c>
      <c r="B1463" s="166" t="s">
        <v>4290</v>
      </c>
      <c r="C1463" s="166"/>
      <c r="D1463" s="166" t="s">
        <v>634</v>
      </c>
      <c r="E1463" s="154"/>
      <c r="F1463" s="195" t="s">
        <v>2565</v>
      </c>
      <c r="G1463" s="196"/>
      <c r="H1463" s="166" t="s">
        <v>78</v>
      </c>
      <c r="I1463" s="167">
        <v>2010</v>
      </c>
      <c r="J1463" s="169">
        <v>1309500</v>
      </c>
      <c r="K1463" s="165"/>
      <c r="L1463" s="165"/>
      <c r="M1463" s="165"/>
      <c r="N1463" s="2"/>
    </row>
    <row r="1464" spans="1:14" ht="12.75" customHeight="1" x14ac:dyDescent="0.2">
      <c r="A1464" s="166" t="s">
        <v>4291</v>
      </c>
      <c r="B1464" s="166" t="s">
        <v>2658</v>
      </c>
      <c r="C1464" s="166" t="s">
        <v>70</v>
      </c>
      <c r="D1464" s="166" t="s">
        <v>4292</v>
      </c>
      <c r="E1464" s="154" t="s">
        <v>2537</v>
      </c>
      <c r="F1464" s="195" t="s">
        <v>2569</v>
      </c>
      <c r="G1464" s="196"/>
      <c r="H1464" s="166" t="s">
        <v>16</v>
      </c>
      <c r="I1464" s="167">
        <v>2010</v>
      </c>
      <c r="J1464" s="168">
        <v>150000</v>
      </c>
      <c r="K1464" s="165" t="s">
        <v>72</v>
      </c>
      <c r="L1464" s="165"/>
      <c r="M1464" s="165"/>
      <c r="N1464" s="2"/>
    </row>
    <row r="1465" spans="1:14" ht="16.5" customHeight="1" x14ac:dyDescent="0.2">
      <c r="A1465" s="166" t="s">
        <v>4293</v>
      </c>
      <c r="B1465" s="166" t="s">
        <v>2768</v>
      </c>
      <c r="C1465" s="166" t="s">
        <v>2545</v>
      </c>
      <c r="D1465" s="166" t="s">
        <v>634</v>
      </c>
      <c r="E1465" s="154" t="s">
        <v>14</v>
      </c>
      <c r="F1465" s="195" t="s">
        <v>3720</v>
      </c>
      <c r="G1465" s="196"/>
      <c r="H1465" s="166" t="s">
        <v>78</v>
      </c>
      <c r="I1465" s="167">
        <v>2010</v>
      </c>
      <c r="J1465" s="169">
        <v>10491115</v>
      </c>
      <c r="K1465" s="165"/>
      <c r="L1465" s="165"/>
      <c r="M1465" s="165"/>
      <c r="N1465" s="2"/>
    </row>
    <row r="1466" spans="1:14" ht="16.5" customHeight="1" x14ac:dyDescent="0.2">
      <c r="A1466" s="166" t="s">
        <v>4294</v>
      </c>
      <c r="B1466" s="166" t="s">
        <v>2542</v>
      </c>
      <c r="C1466" s="166"/>
      <c r="D1466" s="166" t="s">
        <v>634</v>
      </c>
      <c r="E1466" s="154"/>
      <c r="F1466" s="195" t="s">
        <v>4270</v>
      </c>
      <c r="G1466" s="196"/>
      <c r="H1466" s="166" t="s">
        <v>16</v>
      </c>
      <c r="I1466" s="167">
        <v>2010</v>
      </c>
      <c r="J1466" s="169">
        <v>3655808</v>
      </c>
      <c r="K1466" s="165"/>
      <c r="L1466" s="165"/>
      <c r="M1466" s="165"/>
      <c r="N1466" s="2"/>
    </row>
    <row r="1467" spans="1:14" ht="16.5" customHeight="1" x14ac:dyDescent="0.2">
      <c r="A1467" s="166" t="s">
        <v>4295</v>
      </c>
      <c r="B1467" s="166" t="s">
        <v>4024</v>
      </c>
      <c r="C1467" s="166"/>
      <c r="D1467" s="166" t="s">
        <v>634</v>
      </c>
      <c r="E1467" s="154"/>
      <c r="F1467" s="195" t="s">
        <v>2665</v>
      </c>
      <c r="G1467" s="196"/>
      <c r="H1467" s="166" t="s">
        <v>37</v>
      </c>
      <c r="I1467" s="167">
        <v>2010</v>
      </c>
      <c r="J1467" s="168">
        <v>136589</v>
      </c>
      <c r="K1467" s="165"/>
      <c r="L1467" s="165"/>
      <c r="M1467" s="165"/>
      <c r="N1467" s="2"/>
    </row>
    <row r="1468" spans="1:14" ht="16.5" customHeight="1" x14ac:dyDescent="0.2">
      <c r="A1468" s="166" t="s">
        <v>4296</v>
      </c>
      <c r="B1468" s="166" t="s">
        <v>3103</v>
      </c>
      <c r="C1468" s="166" t="s">
        <v>34</v>
      </c>
      <c r="D1468" s="166" t="s">
        <v>2590</v>
      </c>
      <c r="E1468" s="154"/>
      <c r="F1468" s="195" t="s">
        <v>4230</v>
      </c>
      <c r="G1468" s="196"/>
      <c r="H1468" s="166" t="s">
        <v>37</v>
      </c>
      <c r="I1468" s="167">
        <v>2010</v>
      </c>
      <c r="J1468" s="168">
        <v>517910</v>
      </c>
      <c r="K1468" s="165"/>
      <c r="L1468" s="165"/>
      <c r="M1468" s="165"/>
      <c r="N1468" s="2"/>
    </row>
    <row r="1469" spans="1:14" ht="16.5" customHeight="1" x14ac:dyDescent="0.2">
      <c r="A1469" s="166" t="s">
        <v>4297</v>
      </c>
      <c r="B1469" s="166" t="s">
        <v>4298</v>
      </c>
      <c r="C1469" s="166"/>
      <c r="D1469" s="166" t="s">
        <v>2590</v>
      </c>
      <c r="E1469" s="154"/>
      <c r="F1469" s="195" t="s">
        <v>4230</v>
      </c>
      <c r="G1469" s="196"/>
      <c r="H1469" s="166" t="s">
        <v>37</v>
      </c>
      <c r="I1469" s="167">
        <v>2010</v>
      </c>
      <c r="J1469" s="169">
        <v>1122356</v>
      </c>
      <c r="K1469" s="165"/>
      <c r="L1469" s="165"/>
      <c r="M1469" s="165"/>
      <c r="N1469" s="2"/>
    </row>
    <row r="1470" spans="1:14" ht="16.5" customHeight="1" x14ac:dyDescent="0.2">
      <c r="A1470" s="166" t="s">
        <v>4299</v>
      </c>
      <c r="B1470" s="166" t="s">
        <v>3314</v>
      </c>
      <c r="C1470" s="166"/>
      <c r="D1470" s="166" t="s">
        <v>2590</v>
      </c>
      <c r="E1470" s="154"/>
      <c r="F1470" s="195" t="s">
        <v>2591</v>
      </c>
      <c r="G1470" s="196"/>
      <c r="H1470" s="166" t="s">
        <v>78</v>
      </c>
      <c r="I1470" s="167">
        <v>2010</v>
      </c>
      <c r="J1470" s="168">
        <v>30000</v>
      </c>
      <c r="K1470" s="165"/>
      <c r="L1470" s="165"/>
      <c r="M1470" s="165"/>
      <c r="N1470" s="2"/>
    </row>
    <row r="1471" spans="1:14" ht="16.5" customHeight="1" x14ac:dyDescent="0.2">
      <c r="A1471" s="166" t="s">
        <v>4300</v>
      </c>
      <c r="B1471" s="166" t="s">
        <v>4301</v>
      </c>
      <c r="C1471" s="166"/>
      <c r="D1471" s="166" t="s">
        <v>2590</v>
      </c>
      <c r="E1471" s="154"/>
      <c r="F1471" s="195" t="s">
        <v>3487</v>
      </c>
      <c r="G1471" s="196"/>
      <c r="H1471" s="166" t="s">
        <v>259</v>
      </c>
      <c r="I1471" s="167">
        <v>2010</v>
      </c>
      <c r="J1471" s="169">
        <v>1250000</v>
      </c>
      <c r="K1471" s="165"/>
      <c r="L1471" s="165"/>
      <c r="M1471" s="165"/>
      <c r="N1471" s="2"/>
    </row>
    <row r="1472" spans="1:14" ht="16.5" customHeight="1" x14ac:dyDescent="0.2">
      <c r="A1472" s="166" t="s">
        <v>4302</v>
      </c>
      <c r="B1472" s="166" t="s">
        <v>3027</v>
      </c>
      <c r="C1472" s="166"/>
      <c r="D1472" s="166" t="s">
        <v>634</v>
      </c>
      <c r="E1472" s="154"/>
      <c r="F1472" s="195" t="s">
        <v>3744</v>
      </c>
      <c r="G1472" s="196"/>
      <c r="H1472" s="166" t="s">
        <v>259</v>
      </c>
      <c r="I1472" s="167">
        <v>2010</v>
      </c>
      <c r="J1472" s="169">
        <v>1871163</v>
      </c>
      <c r="K1472" s="165"/>
      <c r="L1472" s="165"/>
      <c r="M1472" s="165"/>
      <c r="N1472" s="2"/>
    </row>
    <row r="1473" spans="1:14" ht="16.5" customHeight="1" x14ac:dyDescent="0.2">
      <c r="A1473" s="166" t="s">
        <v>4302</v>
      </c>
      <c r="B1473" s="166" t="s">
        <v>3027</v>
      </c>
      <c r="C1473" s="166"/>
      <c r="D1473" s="166" t="s">
        <v>634</v>
      </c>
      <c r="E1473" s="154"/>
      <c r="F1473" s="195" t="s">
        <v>1522</v>
      </c>
      <c r="G1473" s="196"/>
      <c r="H1473" s="166" t="s">
        <v>78</v>
      </c>
      <c r="I1473" s="167">
        <v>2010</v>
      </c>
      <c r="J1473" s="168">
        <v>4025000</v>
      </c>
      <c r="K1473" s="165"/>
      <c r="L1473" s="165"/>
      <c r="M1473" s="165"/>
      <c r="N1473" s="2"/>
    </row>
    <row r="1474" spans="1:14" ht="16.5" customHeight="1" x14ac:dyDescent="0.2">
      <c r="A1474" s="166" t="s">
        <v>4302</v>
      </c>
      <c r="B1474" s="166" t="s">
        <v>3027</v>
      </c>
      <c r="C1474" s="166"/>
      <c r="D1474" s="166" t="s">
        <v>634</v>
      </c>
      <c r="E1474" s="154"/>
      <c r="F1474" s="195" t="s">
        <v>1522</v>
      </c>
      <c r="G1474" s="196"/>
      <c r="H1474" s="166" t="s">
        <v>78</v>
      </c>
      <c r="I1474" s="167">
        <v>2010</v>
      </c>
      <c r="J1474" s="168">
        <v>702351</v>
      </c>
      <c r="K1474" s="165"/>
      <c r="L1474" s="165"/>
      <c r="M1474" s="165"/>
      <c r="N1474" s="2"/>
    </row>
    <row r="1475" spans="1:14" ht="16.5" customHeight="1" x14ac:dyDescent="0.2">
      <c r="A1475" s="166" t="s">
        <v>4303</v>
      </c>
      <c r="B1475" s="166" t="s">
        <v>4304</v>
      </c>
      <c r="C1475" s="166"/>
      <c r="D1475" s="166" t="s">
        <v>634</v>
      </c>
      <c r="E1475" s="154"/>
      <c r="F1475" s="195" t="s">
        <v>1522</v>
      </c>
      <c r="G1475" s="196"/>
      <c r="H1475" s="166" t="s">
        <v>78</v>
      </c>
      <c r="I1475" s="167">
        <v>2010</v>
      </c>
      <c r="J1475" s="168">
        <v>926677</v>
      </c>
      <c r="K1475" s="165"/>
      <c r="L1475" s="165"/>
      <c r="M1475" s="165"/>
      <c r="N1475" s="2"/>
    </row>
    <row r="1476" spans="1:14" ht="16.5" customHeight="1" x14ac:dyDescent="0.2">
      <c r="A1476" s="166" t="s">
        <v>4303</v>
      </c>
      <c r="B1476" s="166" t="s">
        <v>4304</v>
      </c>
      <c r="C1476" s="166"/>
      <c r="D1476" s="166" t="s">
        <v>634</v>
      </c>
      <c r="E1476" s="154"/>
      <c r="F1476" s="195" t="s">
        <v>1522</v>
      </c>
      <c r="G1476" s="196"/>
      <c r="H1476" s="166" t="s">
        <v>78</v>
      </c>
      <c r="I1476" s="167">
        <v>2010</v>
      </c>
      <c r="J1476" s="168">
        <v>523334</v>
      </c>
      <c r="K1476" s="165"/>
      <c r="L1476" s="165"/>
      <c r="M1476" s="165"/>
      <c r="N1476" s="2"/>
    </row>
    <row r="1477" spans="1:14" ht="16.5" customHeight="1" x14ac:dyDescent="0.2">
      <c r="A1477" s="166" t="s">
        <v>4305</v>
      </c>
      <c r="B1477" s="166" t="s">
        <v>2702</v>
      </c>
      <c r="C1477" s="166"/>
      <c r="D1477" s="166" t="s">
        <v>4288</v>
      </c>
      <c r="E1477" s="154"/>
      <c r="F1477" s="195" t="s">
        <v>4306</v>
      </c>
      <c r="G1477" s="196"/>
      <c r="H1477" s="166" t="s">
        <v>16</v>
      </c>
      <c r="I1477" s="167">
        <v>2010</v>
      </c>
      <c r="J1477" s="168">
        <v>998517</v>
      </c>
      <c r="K1477" s="165"/>
      <c r="L1477" s="165"/>
      <c r="M1477" s="165"/>
      <c r="N1477" s="2"/>
    </row>
    <row r="1478" spans="1:14" ht="16.5" customHeight="1" x14ac:dyDescent="0.2">
      <c r="A1478" s="166" t="s">
        <v>4307</v>
      </c>
      <c r="B1478" s="166" t="s">
        <v>4308</v>
      </c>
      <c r="C1478" s="166"/>
      <c r="D1478" s="166" t="s">
        <v>634</v>
      </c>
      <c r="E1478" s="154"/>
      <c r="F1478" s="195" t="s">
        <v>1522</v>
      </c>
      <c r="G1478" s="196"/>
      <c r="H1478" s="166" t="s">
        <v>78</v>
      </c>
      <c r="I1478" s="167">
        <v>2010</v>
      </c>
      <c r="J1478" s="169">
        <v>2400000</v>
      </c>
      <c r="K1478" s="165"/>
      <c r="L1478" s="165"/>
      <c r="M1478" s="165"/>
      <c r="N1478" s="2"/>
    </row>
    <row r="1479" spans="1:14" ht="16.5" customHeight="1" x14ac:dyDescent="0.2">
      <c r="A1479" s="166" t="s">
        <v>4309</v>
      </c>
      <c r="B1479" s="166" t="s">
        <v>2804</v>
      </c>
      <c r="C1479" s="166" t="s">
        <v>34</v>
      </c>
      <c r="D1479" s="166" t="s">
        <v>634</v>
      </c>
      <c r="E1479" s="154" t="s">
        <v>2537</v>
      </c>
      <c r="F1479" s="195" t="s">
        <v>2497</v>
      </c>
      <c r="G1479" s="196"/>
      <c r="H1479" s="166" t="s">
        <v>37</v>
      </c>
      <c r="I1479" s="167">
        <v>2010</v>
      </c>
      <c r="J1479" s="168">
        <v>599000</v>
      </c>
      <c r="K1479" s="165"/>
      <c r="L1479" s="165"/>
      <c r="M1479" s="165"/>
      <c r="N1479" s="2"/>
    </row>
    <row r="1480" spans="1:14" ht="12.75" customHeight="1" x14ac:dyDescent="0.2">
      <c r="A1480" s="166" t="s">
        <v>4310</v>
      </c>
      <c r="B1480" s="166" t="s">
        <v>4311</v>
      </c>
      <c r="C1480" s="166" t="s">
        <v>21</v>
      </c>
      <c r="D1480" s="166" t="s">
        <v>4312</v>
      </c>
      <c r="E1480" s="154"/>
      <c r="F1480" s="195" t="s">
        <v>2949</v>
      </c>
      <c r="G1480" s="196"/>
      <c r="H1480" s="166" t="s">
        <v>16</v>
      </c>
      <c r="I1480" s="167">
        <v>2010</v>
      </c>
      <c r="J1480" s="168">
        <v>30033</v>
      </c>
      <c r="K1480" s="165"/>
      <c r="L1480" s="165"/>
      <c r="M1480" s="165"/>
      <c r="N1480" s="2"/>
    </row>
    <row r="1481" spans="1:14" ht="12.75" customHeight="1" x14ac:dyDescent="0.2">
      <c r="A1481" s="166" t="s">
        <v>4310</v>
      </c>
      <c r="B1481" s="166" t="s">
        <v>4311</v>
      </c>
      <c r="C1481" s="166" t="s">
        <v>21</v>
      </c>
      <c r="D1481" s="166" t="s">
        <v>4312</v>
      </c>
      <c r="E1481" s="154"/>
      <c r="F1481" s="195" t="s">
        <v>2847</v>
      </c>
      <c r="G1481" s="196"/>
      <c r="H1481" s="166" t="s">
        <v>16</v>
      </c>
      <c r="I1481" s="167">
        <v>2010</v>
      </c>
      <c r="J1481" s="168">
        <v>49355</v>
      </c>
      <c r="K1481" s="165"/>
      <c r="L1481" s="165"/>
      <c r="M1481" s="165"/>
      <c r="N1481" s="2"/>
    </row>
    <row r="1482" spans="1:14" ht="12.75" customHeight="1" x14ac:dyDescent="0.2">
      <c r="A1482" s="166" t="s">
        <v>4310</v>
      </c>
      <c r="B1482" s="166" t="s">
        <v>4311</v>
      </c>
      <c r="C1482" s="166" t="s">
        <v>21</v>
      </c>
      <c r="D1482" s="166" t="s">
        <v>4312</v>
      </c>
      <c r="E1482" s="154"/>
      <c r="F1482" s="195" t="s">
        <v>3181</v>
      </c>
      <c r="G1482" s="196"/>
      <c r="H1482" s="166" t="s">
        <v>78</v>
      </c>
      <c r="I1482" s="167">
        <v>2010</v>
      </c>
      <c r="J1482" s="168">
        <v>28400</v>
      </c>
      <c r="K1482" s="165"/>
      <c r="L1482" s="165"/>
      <c r="M1482" s="165"/>
      <c r="N1482" s="2"/>
    </row>
    <row r="1483" spans="1:14" ht="12.75" customHeight="1" x14ac:dyDescent="0.2">
      <c r="A1483" s="166" t="s">
        <v>4310</v>
      </c>
      <c r="B1483" s="166" t="s">
        <v>4311</v>
      </c>
      <c r="C1483" s="166" t="s">
        <v>21</v>
      </c>
      <c r="D1483" s="166" t="s">
        <v>4312</v>
      </c>
      <c r="E1483" s="154" t="s">
        <v>2537</v>
      </c>
      <c r="F1483" s="195" t="s">
        <v>2549</v>
      </c>
      <c r="G1483" s="196"/>
      <c r="H1483" s="166" t="s">
        <v>78</v>
      </c>
      <c r="I1483" s="167">
        <v>2010</v>
      </c>
      <c r="J1483" s="168">
        <v>70885</v>
      </c>
      <c r="K1483" s="165"/>
      <c r="L1483" s="165"/>
      <c r="M1483" s="165"/>
      <c r="N1483" s="2"/>
    </row>
    <row r="1484" spans="1:14" ht="12.75" customHeight="1" x14ac:dyDescent="0.2">
      <c r="A1484" s="166" t="s">
        <v>4310</v>
      </c>
      <c r="B1484" s="166" t="s">
        <v>4311</v>
      </c>
      <c r="C1484" s="166" t="s">
        <v>21</v>
      </c>
      <c r="D1484" s="166" t="s">
        <v>4312</v>
      </c>
      <c r="E1484" s="154"/>
      <c r="F1484" s="195" t="s">
        <v>3726</v>
      </c>
      <c r="G1484" s="196"/>
      <c r="H1484" s="166" t="s">
        <v>78</v>
      </c>
      <c r="I1484" s="167">
        <v>2010</v>
      </c>
      <c r="J1484" s="168">
        <v>80360</v>
      </c>
      <c r="K1484" s="165"/>
      <c r="L1484" s="165"/>
      <c r="M1484" s="165"/>
      <c r="N1484" s="2"/>
    </row>
    <row r="1485" spans="1:14" ht="12.75" customHeight="1" x14ac:dyDescent="0.2">
      <c r="A1485" s="166" t="s">
        <v>4310</v>
      </c>
      <c r="B1485" s="166" t="s">
        <v>4311</v>
      </c>
      <c r="C1485" s="166" t="s">
        <v>21</v>
      </c>
      <c r="D1485" s="166" t="s">
        <v>4312</v>
      </c>
      <c r="E1485" s="154" t="s">
        <v>14</v>
      </c>
      <c r="F1485" s="195" t="s">
        <v>1187</v>
      </c>
      <c r="G1485" s="196"/>
      <c r="H1485" s="166" t="s">
        <v>16</v>
      </c>
      <c r="I1485" s="167">
        <v>2010</v>
      </c>
      <c r="J1485" s="168">
        <v>210000</v>
      </c>
      <c r="K1485" s="165"/>
      <c r="L1485" s="165"/>
      <c r="M1485" s="165"/>
      <c r="N1485" s="2"/>
    </row>
    <row r="1486" spans="1:14" ht="12.75" customHeight="1" x14ac:dyDescent="0.2">
      <c r="A1486" s="166" t="s">
        <v>4310</v>
      </c>
      <c r="B1486" s="166" t="s">
        <v>4311</v>
      </c>
      <c r="C1486" s="166" t="s">
        <v>21</v>
      </c>
      <c r="D1486" s="166" t="s">
        <v>4312</v>
      </c>
      <c r="E1486" s="154"/>
      <c r="F1486" s="195" t="s">
        <v>3516</v>
      </c>
      <c r="G1486" s="196"/>
      <c r="H1486" s="166" t="s">
        <v>37</v>
      </c>
      <c r="I1486" s="167">
        <v>2010</v>
      </c>
      <c r="J1486" s="168">
        <v>110000</v>
      </c>
      <c r="K1486" s="165"/>
      <c r="L1486" s="165"/>
      <c r="M1486" s="165"/>
      <c r="N1486" s="2"/>
    </row>
    <row r="1487" spans="1:14" ht="12.75" customHeight="1" x14ac:dyDescent="0.2">
      <c r="A1487" s="166" t="s">
        <v>4310</v>
      </c>
      <c r="B1487" s="166" t="s">
        <v>4311</v>
      </c>
      <c r="C1487" s="166" t="s">
        <v>21</v>
      </c>
      <c r="D1487" s="166" t="s">
        <v>4312</v>
      </c>
      <c r="E1487" s="154"/>
      <c r="F1487" s="195" t="s">
        <v>1273</v>
      </c>
      <c r="G1487" s="196"/>
      <c r="H1487" s="166" t="s">
        <v>16</v>
      </c>
      <c r="I1487" s="167">
        <v>2010</v>
      </c>
      <c r="J1487" s="168">
        <v>36111</v>
      </c>
      <c r="K1487" s="165"/>
      <c r="L1487" s="165"/>
      <c r="M1487" s="165"/>
      <c r="N1487" s="2"/>
    </row>
    <row r="1488" spans="1:14" ht="12.75" customHeight="1" x14ac:dyDescent="0.2">
      <c r="A1488" s="166" t="s">
        <v>4310</v>
      </c>
      <c r="B1488" s="166" t="s">
        <v>4311</v>
      </c>
      <c r="C1488" s="166" t="s">
        <v>21</v>
      </c>
      <c r="D1488" s="166" t="s">
        <v>4312</v>
      </c>
      <c r="E1488" s="154" t="s">
        <v>14</v>
      </c>
      <c r="F1488" s="195" t="s">
        <v>2921</v>
      </c>
      <c r="G1488" s="196"/>
      <c r="H1488" s="166" t="s">
        <v>16</v>
      </c>
      <c r="I1488" s="167">
        <v>2010</v>
      </c>
      <c r="J1488" s="168">
        <v>50000</v>
      </c>
      <c r="K1488" s="165"/>
      <c r="L1488" s="165"/>
      <c r="M1488" s="165"/>
      <c r="N1488" s="2"/>
    </row>
    <row r="1489" spans="1:14" ht="12.75" customHeight="1" x14ac:dyDescent="0.2">
      <c r="A1489" s="166" t="s">
        <v>4310</v>
      </c>
      <c r="B1489" s="166" t="s">
        <v>4311</v>
      </c>
      <c r="C1489" s="166" t="s">
        <v>21</v>
      </c>
      <c r="D1489" s="166" t="s">
        <v>4312</v>
      </c>
      <c r="E1489" s="154"/>
      <c r="F1489" s="195" t="s">
        <v>3744</v>
      </c>
      <c r="G1489" s="196"/>
      <c r="H1489" s="166" t="s">
        <v>259</v>
      </c>
      <c r="I1489" s="167">
        <v>2010</v>
      </c>
      <c r="J1489" s="168">
        <v>278663</v>
      </c>
      <c r="K1489" s="165"/>
      <c r="L1489" s="165"/>
      <c r="M1489" s="165"/>
      <c r="N1489" s="2"/>
    </row>
    <row r="1490" spans="1:14" ht="12.75" customHeight="1" x14ac:dyDescent="0.2">
      <c r="A1490" s="166" t="s">
        <v>4310</v>
      </c>
      <c r="B1490" s="166" t="s">
        <v>4311</v>
      </c>
      <c r="C1490" s="166" t="s">
        <v>21</v>
      </c>
      <c r="D1490" s="166" t="s">
        <v>4312</v>
      </c>
      <c r="E1490" s="154"/>
      <c r="F1490" s="195" t="s">
        <v>2686</v>
      </c>
      <c r="G1490" s="196"/>
      <c r="H1490" s="166" t="s">
        <v>78</v>
      </c>
      <c r="I1490" s="167">
        <v>2010</v>
      </c>
      <c r="J1490" s="168">
        <v>350000</v>
      </c>
      <c r="K1490" s="165"/>
      <c r="L1490" s="165"/>
      <c r="M1490" s="165"/>
      <c r="N1490" s="2"/>
    </row>
    <row r="1491" spans="1:14" ht="12.75" customHeight="1" x14ac:dyDescent="0.2">
      <c r="A1491" s="166" t="s">
        <v>4310</v>
      </c>
      <c r="B1491" s="166" t="s">
        <v>4311</v>
      </c>
      <c r="C1491" s="166" t="s">
        <v>21</v>
      </c>
      <c r="D1491" s="166" t="s">
        <v>4312</v>
      </c>
      <c r="E1491" s="154"/>
      <c r="F1491" s="195" t="s">
        <v>2925</v>
      </c>
      <c r="G1491" s="196"/>
      <c r="H1491" s="166" t="s">
        <v>16</v>
      </c>
      <c r="I1491" s="167">
        <v>2010</v>
      </c>
      <c r="J1491" s="168">
        <v>95000</v>
      </c>
      <c r="K1491" s="165"/>
      <c r="L1491" s="165"/>
      <c r="M1491" s="165"/>
      <c r="N1491" s="2"/>
    </row>
    <row r="1492" spans="1:14" ht="12.75" customHeight="1" x14ac:dyDescent="0.2">
      <c r="A1492" s="166" t="s">
        <v>4310</v>
      </c>
      <c r="B1492" s="166" t="s">
        <v>4311</v>
      </c>
      <c r="C1492" s="166" t="s">
        <v>21</v>
      </c>
      <c r="D1492" s="166" t="s">
        <v>4312</v>
      </c>
      <c r="E1492" s="154"/>
      <c r="F1492" s="195" t="s">
        <v>2930</v>
      </c>
      <c r="G1492" s="196"/>
      <c r="H1492" s="166" t="s">
        <v>16</v>
      </c>
      <c r="I1492" s="167">
        <v>2010</v>
      </c>
      <c r="J1492" s="168">
        <v>50000</v>
      </c>
      <c r="K1492" s="165"/>
      <c r="L1492" s="165"/>
      <c r="M1492" s="165"/>
      <c r="N1492" s="2"/>
    </row>
    <row r="1493" spans="1:14" ht="12.75" customHeight="1" x14ac:dyDescent="0.2">
      <c r="A1493" s="166" t="s">
        <v>4310</v>
      </c>
      <c r="B1493" s="166" t="s">
        <v>4311</v>
      </c>
      <c r="C1493" s="166" t="s">
        <v>21</v>
      </c>
      <c r="D1493" s="166" t="s">
        <v>4312</v>
      </c>
      <c r="E1493" s="154" t="s">
        <v>2537</v>
      </c>
      <c r="F1493" s="195" t="s">
        <v>2206</v>
      </c>
      <c r="G1493" s="196"/>
      <c r="H1493" s="166" t="s">
        <v>16</v>
      </c>
      <c r="I1493" s="167">
        <v>2010</v>
      </c>
      <c r="J1493" s="168">
        <v>50000</v>
      </c>
      <c r="K1493" s="165"/>
      <c r="L1493" s="165"/>
      <c r="M1493" s="165"/>
      <c r="N1493" s="2"/>
    </row>
    <row r="1494" spans="1:14" ht="12.75" customHeight="1" x14ac:dyDescent="0.2">
      <c r="A1494" s="166" t="s">
        <v>4310</v>
      </c>
      <c r="B1494" s="166" t="s">
        <v>4311</v>
      </c>
      <c r="C1494" s="166" t="s">
        <v>21</v>
      </c>
      <c r="D1494" s="166" t="s">
        <v>4312</v>
      </c>
      <c r="E1494" s="154" t="s">
        <v>2537</v>
      </c>
      <c r="F1494" s="195" t="s">
        <v>3363</v>
      </c>
      <c r="G1494" s="196"/>
      <c r="H1494" s="166" t="s">
        <v>16</v>
      </c>
      <c r="I1494" s="167">
        <v>2010</v>
      </c>
      <c r="J1494" s="168">
        <v>250000</v>
      </c>
      <c r="K1494" s="165"/>
      <c r="L1494" s="165"/>
      <c r="M1494" s="165"/>
      <c r="N1494" s="2"/>
    </row>
    <row r="1495" spans="1:14" ht="12.75" customHeight="1" x14ac:dyDescent="0.2">
      <c r="A1495" s="166" t="s">
        <v>4310</v>
      </c>
      <c r="B1495" s="166" t="s">
        <v>4311</v>
      </c>
      <c r="C1495" s="166" t="s">
        <v>21</v>
      </c>
      <c r="D1495" s="166" t="s">
        <v>4312</v>
      </c>
      <c r="E1495" s="154" t="s">
        <v>14</v>
      </c>
      <c r="F1495" s="195" t="s">
        <v>3295</v>
      </c>
      <c r="G1495" s="196"/>
      <c r="H1495" s="166" t="s">
        <v>276</v>
      </c>
      <c r="I1495" s="167">
        <v>2010</v>
      </c>
      <c r="J1495" s="168">
        <v>75300</v>
      </c>
      <c r="K1495" s="165"/>
      <c r="L1495" s="165"/>
      <c r="M1495" s="165"/>
      <c r="N1495" s="2"/>
    </row>
    <row r="1496" spans="1:14" ht="12.75" customHeight="1" x14ac:dyDescent="0.2">
      <c r="A1496" s="166" t="s">
        <v>4310</v>
      </c>
      <c r="B1496" s="166" t="s">
        <v>4311</v>
      </c>
      <c r="C1496" s="166" t="s">
        <v>21</v>
      </c>
      <c r="D1496" s="166" t="s">
        <v>4312</v>
      </c>
      <c r="E1496" s="154"/>
      <c r="F1496" s="195" t="s">
        <v>2606</v>
      </c>
      <c r="G1496" s="196"/>
      <c r="H1496" s="166" t="s">
        <v>78</v>
      </c>
      <c r="I1496" s="167">
        <v>2010</v>
      </c>
      <c r="J1496" s="168">
        <v>58850</v>
      </c>
      <c r="K1496" s="165"/>
      <c r="L1496" s="165"/>
      <c r="M1496" s="165"/>
      <c r="N1496" s="2"/>
    </row>
    <row r="1497" spans="1:14" ht="12.75" customHeight="1" x14ac:dyDescent="0.2">
      <c r="A1497" s="166" t="s">
        <v>4310</v>
      </c>
      <c r="B1497" s="166" t="s">
        <v>4311</v>
      </c>
      <c r="C1497" s="166" t="s">
        <v>21</v>
      </c>
      <c r="D1497" s="166" t="s">
        <v>4312</v>
      </c>
      <c r="E1497" s="154"/>
      <c r="F1497" s="195" t="s">
        <v>3246</v>
      </c>
      <c r="G1497" s="196"/>
      <c r="H1497" s="166" t="s">
        <v>78</v>
      </c>
      <c r="I1497" s="167">
        <v>2010</v>
      </c>
      <c r="J1497" s="169">
        <v>1448779</v>
      </c>
      <c r="K1497" s="165"/>
      <c r="L1497" s="165"/>
      <c r="M1497" s="165"/>
      <c r="N1497" s="2"/>
    </row>
    <row r="1498" spans="1:14" ht="12.75" customHeight="1" x14ac:dyDescent="0.2">
      <c r="A1498" s="166" t="s">
        <v>4310</v>
      </c>
      <c r="B1498" s="166" t="s">
        <v>4311</v>
      </c>
      <c r="C1498" s="166" t="s">
        <v>21</v>
      </c>
      <c r="D1498" s="166" t="s">
        <v>4312</v>
      </c>
      <c r="E1498" s="154" t="s">
        <v>14</v>
      </c>
      <c r="F1498" s="195" t="s">
        <v>2946</v>
      </c>
      <c r="G1498" s="196"/>
      <c r="H1498" s="166" t="s">
        <v>16</v>
      </c>
      <c r="I1498" s="167">
        <v>2010</v>
      </c>
      <c r="J1498" s="168">
        <v>146245</v>
      </c>
      <c r="K1498" s="165"/>
      <c r="L1498" s="165"/>
      <c r="M1498" s="165"/>
      <c r="N1498" s="2"/>
    </row>
    <row r="1499" spans="1:14" ht="12.75" customHeight="1" x14ac:dyDescent="0.2">
      <c r="A1499" s="166" t="s">
        <v>4313</v>
      </c>
      <c r="B1499" s="166" t="s">
        <v>4311</v>
      </c>
      <c r="C1499" s="166" t="s">
        <v>21</v>
      </c>
      <c r="D1499" s="166" t="s">
        <v>4312</v>
      </c>
      <c r="E1499" s="154"/>
      <c r="F1499" s="195" t="s">
        <v>3676</v>
      </c>
      <c r="G1499" s="196"/>
      <c r="H1499" s="166" t="s">
        <v>276</v>
      </c>
      <c r="I1499" s="167">
        <v>2010</v>
      </c>
      <c r="J1499" s="168">
        <v>30621</v>
      </c>
      <c r="K1499" s="165"/>
      <c r="L1499" s="165"/>
      <c r="M1499" s="165"/>
      <c r="N1499" s="2"/>
    </row>
    <row r="1500" spans="1:14" ht="16.5" customHeight="1" x14ac:dyDescent="0.2">
      <c r="A1500" s="166" t="s">
        <v>4314</v>
      </c>
      <c r="B1500" s="166" t="s">
        <v>4315</v>
      </c>
      <c r="C1500" s="166"/>
      <c r="D1500" s="166" t="s">
        <v>4316</v>
      </c>
      <c r="E1500" s="154"/>
      <c r="F1500" s="195" t="s">
        <v>3932</v>
      </c>
      <c r="G1500" s="196"/>
      <c r="H1500" s="166" t="s">
        <v>37</v>
      </c>
      <c r="I1500" s="167">
        <v>2010</v>
      </c>
      <c r="J1500" s="168">
        <v>29670</v>
      </c>
      <c r="K1500" s="165"/>
      <c r="L1500" s="165"/>
      <c r="M1500" s="165"/>
      <c r="N1500" s="2"/>
    </row>
    <row r="1501" spans="1:14" ht="16.5" customHeight="1" x14ac:dyDescent="0.2">
      <c r="A1501" s="166" t="s">
        <v>4314</v>
      </c>
      <c r="B1501" s="166" t="s">
        <v>4315</v>
      </c>
      <c r="C1501" s="166"/>
      <c r="D1501" s="166" t="s">
        <v>4316</v>
      </c>
      <c r="E1501" s="154"/>
      <c r="F1501" s="195" t="s">
        <v>3792</v>
      </c>
      <c r="G1501" s="196"/>
      <c r="H1501" s="166" t="s">
        <v>78</v>
      </c>
      <c r="I1501" s="167">
        <v>2010</v>
      </c>
      <c r="J1501" s="168">
        <v>39938</v>
      </c>
      <c r="K1501" s="165"/>
      <c r="L1501" s="165"/>
      <c r="M1501" s="165"/>
      <c r="N1501" s="2"/>
    </row>
    <row r="1502" spans="1:14" ht="12.75" customHeight="1" x14ac:dyDescent="0.2">
      <c r="A1502" s="166" t="s">
        <v>4317</v>
      </c>
      <c r="B1502" s="166" t="s">
        <v>4234</v>
      </c>
      <c r="C1502" s="166"/>
      <c r="D1502" s="166" t="s">
        <v>4318</v>
      </c>
      <c r="E1502" s="154"/>
      <c r="F1502" s="195" t="s">
        <v>2665</v>
      </c>
      <c r="G1502" s="196"/>
      <c r="H1502" s="166" t="s">
        <v>37</v>
      </c>
      <c r="I1502" s="167">
        <v>2010</v>
      </c>
      <c r="J1502" s="168">
        <v>180000</v>
      </c>
      <c r="K1502" s="165"/>
      <c r="L1502" s="165"/>
      <c r="M1502" s="165"/>
      <c r="N1502" s="2"/>
    </row>
    <row r="1503" spans="1:14" ht="12.75" customHeight="1" x14ac:dyDescent="0.2">
      <c r="A1503" s="166" t="s">
        <v>4319</v>
      </c>
      <c r="B1503" s="166" t="s">
        <v>3194</v>
      </c>
      <c r="C1503" s="166"/>
      <c r="D1503" s="166" t="s">
        <v>4318</v>
      </c>
      <c r="E1503" s="154"/>
      <c r="F1503" s="195" t="s">
        <v>2722</v>
      </c>
      <c r="G1503" s="196"/>
      <c r="H1503" s="166" t="s">
        <v>276</v>
      </c>
      <c r="I1503" s="167">
        <v>2010</v>
      </c>
      <c r="J1503" s="168">
        <v>61753</v>
      </c>
      <c r="K1503" s="165"/>
      <c r="L1503" s="165"/>
      <c r="M1503" s="165"/>
      <c r="N1503" s="2"/>
    </row>
    <row r="1504" spans="1:14" ht="12.75" customHeight="1" x14ac:dyDescent="0.2">
      <c r="A1504" s="166" t="s">
        <v>4320</v>
      </c>
      <c r="B1504" s="166" t="s">
        <v>4321</v>
      </c>
      <c r="C1504" s="166"/>
      <c r="D1504" s="166" t="s">
        <v>4322</v>
      </c>
      <c r="E1504" s="154"/>
      <c r="F1504" s="195" t="s">
        <v>3150</v>
      </c>
      <c r="G1504" s="196"/>
      <c r="H1504" s="166" t="s">
        <v>78</v>
      </c>
      <c r="I1504" s="167">
        <v>2010</v>
      </c>
      <c r="J1504" s="168">
        <v>210046</v>
      </c>
      <c r="K1504" s="165"/>
      <c r="L1504" s="165"/>
      <c r="M1504" s="165"/>
      <c r="N1504" s="2"/>
    </row>
    <row r="1505" spans="1:14" ht="16.5" customHeight="1" x14ac:dyDescent="0.2">
      <c r="A1505" s="166" t="s">
        <v>4323</v>
      </c>
      <c r="B1505" s="166" t="s">
        <v>4324</v>
      </c>
      <c r="C1505" s="166"/>
      <c r="D1505" s="166" t="s">
        <v>4318</v>
      </c>
      <c r="E1505" s="154"/>
      <c r="F1505" s="195" t="s">
        <v>2693</v>
      </c>
      <c r="G1505" s="196"/>
      <c r="H1505" s="166" t="s">
        <v>37</v>
      </c>
      <c r="I1505" s="167">
        <v>2010</v>
      </c>
      <c r="J1505" s="169">
        <v>1009990</v>
      </c>
      <c r="K1505" s="165"/>
      <c r="L1505" s="165"/>
      <c r="M1505" s="165"/>
      <c r="N1505" s="2"/>
    </row>
    <row r="1506" spans="1:14" ht="12.75" customHeight="1" x14ac:dyDescent="0.2">
      <c r="A1506" s="166" t="s">
        <v>4325</v>
      </c>
      <c r="B1506" s="166" t="s">
        <v>4326</v>
      </c>
      <c r="C1506" s="166"/>
      <c r="D1506" s="166" t="s">
        <v>4318</v>
      </c>
      <c r="E1506" s="154" t="s">
        <v>2537</v>
      </c>
      <c r="F1506" s="195" t="s">
        <v>1788</v>
      </c>
      <c r="G1506" s="196"/>
      <c r="H1506" s="166" t="s">
        <v>1773</v>
      </c>
      <c r="I1506" s="167">
        <v>2010</v>
      </c>
      <c r="J1506" s="168">
        <v>49743</v>
      </c>
      <c r="K1506" s="165"/>
      <c r="L1506" s="165"/>
      <c r="M1506" s="165"/>
      <c r="N1506" s="2"/>
    </row>
    <row r="1507" spans="1:14" ht="12.75" customHeight="1" x14ac:dyDescent="0.2">
      <c r="A1507" s="166" t="s">
        <v>4327</v>
      </c>
      <c r="B1507" s="166" t="s">
        <v>4328</v>
      </c>
      <c r="C1507" s="166"/>
      <c r="D1507" s="166" t="s">
        <v>4318</v>
      </c>
      <c r="E1507" s="154" t="s">
        <v>14</v>
      </c>
      <c r="F1507" s="195" t="s">
        <v>2921</v>
      </c>
      <c r="G1507" s="196"/>
      <c r="H1507" s="166" t="s">
        <v>16</v>
      </c>
      <c r="I1507" s="167">
        <v>2010</v>
      </c>
      <c r="J1507" s="169">
        <v>3935481</v>
      </c>
      <c r="K1507" s="165"/>
      <c r="L1507" s="165"/>
      <c r="M1507" s="165"/>
      <c r="N1507" s="2"/>
    </row>
    <row r="1508" spans="1:14" ht="12.75" customHeight="1" x14ac:dyDescent="0.2">
      <c r="A1508" s="166" t="s">
        <v>4329</v>
      </c>
      <c r="B1508" s="166" t="s">
        <v>4330</v>
      </c>
      <c r="C1508" s="166"/>
      <c r="D1508" s="166" t="s">
        <v>4318</v>
      </c>
      <c r="E1508" s="154" t="s">
        <v>2537</v>
      </c>
      <c r="F1508" s="195" t="s">
        <v>1788</v>
      </c>
      <c r="G1508" s="196"/>
      <c r="H1508" s="166" t="s">
        <v>1773</v>
      </c>
      <c r="I1508" s="167">
        <v>2010</v>
      </c>
      <c r="J1508" s="168">
        <v>74897</v>
      </c>
      <c r="K1508" s="165"/>
      <c r="L1508" s="165"/>
      <c r="M1508" s="165"/>
      <c r="N1508" s="2"/>
    </row>
    <row r="1509" spans="1:14" ht="12.75" customHeight="1" x14ac:dyDescent="0.2">
      <c r="A1509" s="166" t="s">
        <v>4331</v>
      </c>
      <c r="B1509" s="166" t="s">
        <v>2941</v>
      </c>
      <c r="C1509" s="166"/>
      <c r="D1509" s="166" t="s">
        <v>4318</v>
      </c>
      <c r="E1509" s="154" t="s">
        <v>2537</v>
      </c>
      <c r="F1509" s="195" t="s">
        <v>1912</v>
      </c>
      <c r="G1509" s="196"/>
      <c r="H1509" s="166" t="s">
        <v>1773</v>
      </c>
      <c r="I1509" s="167">
        <v>2010</v>
      </c>
      <c r="J1509" s="168">
        <v>200000</v>
      </c>
      <c r="K1509" s="165"/>
      <c r="L1509" s="165"/>
      <c r="M1509" s="165"/>
      <c r="N1509" s="2"/>
    </row>
    <row r="1510" spans="1:14" ht="12.75" customHeight="1" x14ac:dyDescent="0.2">
      <c r="A1510" s="166" t="s">
        <v>4332</v>
      </c>
      <c r="B1510" s="166" t="s">
        <v>4042</v>
      </c>
      <c r="C1510" s="166" t="s">
        <v>34</v>
      </c>
      <c r="D1510" s="166" t="s">
        <v>4318</v>
      </c>
      <c r="E1510" s="154"/>
      <c r="F1510" s="195" t="s">
        <v>2665</v>
      </c>
      <c r="G1510" s="196"/>
      <c r="H1510" s="166" t="s">
        <v>37</v>
      </c>
      <c r="I1510" s="167">
        <v>2010</v>
      </c>
      <c r="J1510" s="168">
        <v>270043</v>
      </c>
      <c r="K1510" s="165"/>
      <c r="L1510" s="165"/>
      <c r="M1510" s="165"/>
      <c r="N1510" s="2"/>
    </row>
    <row r="1511" spans="1:14" ht="12.75" customHeight="1" x14ac:dyDescent="0.2">
      <c r="A1511" s="166" t="s">
        <v>4333</v>
      </c>
      <c r="B1511" s="166" t="s">
        <v>4334</v>
      </c>
      <c r="C1511" s="166"/>
      <c r="D1511" s="166" t="s">
        <v>4318</v>
      </c>
      <c r="E1511" s="154" t="s">
        <v>2537</v>
      </c>
      <c r="F1511" s="195" t="s">
        <v>1788</v>
      </c>
      <c r="G1511" s="196"/>
      <c r="H1511" s="166" t="s">
        <v>1773</v>
      </c>
      <c r="I1511" s="167">
        <v>2010</v>
      </c>
      <c r="J1511" s="168">
        <v>199997</v>
      </c>
      <c r="K1511" s="165"/>
      <c r="L1511" s="165"/>
      <c r="M1511" s="165"/>
      <c r="N1511" s="2"/>
    </row>
    <row r="1512" spans="1:14" ht="12.75" customHeight="1" x14ac:dyDescent="0.2">
      <c r="A1512" s="166" t="s">
        <v>4335</v>
      </c>
      <c r="B1512" s="166" t="s">
        <v>4336</v>
      </c>
      <c r="C1512" s="166"/>
      <c r="D1512" s="166" t="s">
        <v>4318</v>
      </c>
      <c r="E1512" s="154" t="s">
        <v>2537</v>
      </c>
      <c r="F1512" s="195" t="s">
        <v>1788</v>
      </c>
      <c r="G1512" s="196"/>
      <c r="H1512" s="166" t="s">
        <v>1773</v>
      </c>
      <c r="I1512" s="167">
        <v>2010</v>
      </c>
      <c r="J1512" s="168">
        <v>499999</v>
      </c>
      <c r="K1512" s="165"/>
      <c r="L1512" s="165"/>
      <c r="M1512" s="165"/>
      <c r="N1512" s="2"/>
    </row>
    <row r="1513" spans="1:14" ht="12.75" customHeight="1" x14ac:dyDescent="0.2">
      <c r="A1513" s="166" t="s">
        <v>4337</v>
      </c>
      <c r="B1513" s="166" t="s">
        <v>4338</v>
      </c>
      <c r="C1513" s="166"/>
      <c r="D1513" s="166" t="s">
        <v>4318</v>
      </c>
      <c r="E1513" s="154" t="s">
        <v>2537</v>
      </c>
      <c r="F1513" s="195" t="s">
        <v>2221</v>
      </c>
      <c r="G1513" s="196"/>
      <c r="H1513" s="166" t="s">
        <v>1773</v>
      </c>
      <c r="I1513" s="167">
        <v>2010</v>
      </c>
      <c r="J1513" s="168">
        <v>364303</v>
      </c>
      <c r="K1513" s="165"/>
      <c r="L1513" s="165"/>
      <c r="M1513" s="165"/>
      <c r="N1513" s="2"/>
    </row>
    <row r="1514" spans="1:14" ht="12.75" customHeight="1" x14ac:dyDescent="0.2">
      <c r="A1514" s="166" t="s">
        <v>4339</v>
      </c>
      <c r="B1514" s="166" t="s">
        <v>4340</v>
      </c>
      <c r="C1514" s="166"/>
      <c r="D1514" s="166" t="s">
        <v>4318</v>
      </c>
      <c r="E1514" s="154" t="s">
        <v>2537</v>
      </c>
      <c r="F1514" s="195" t="s">
        <v>1788</v>
      </c>
      <c r="G1514" s="196"/>
      <c r="H1514" s="166" t="s">
        <v>1773</v>
      </c>
      <c r="I1514" s="167">
        <v>2010</v>
      </c>
      <c r="J1514" s="168">
        <v>741092</v>
      </c>
      <c r="K1514" s="165"/>
      <c r="L1514" s="165"/>
      <c r="M1514" s="165"/>
      <c r="N1514" s="2"/>
    </row>
    <row r="1515" spans="1:14" ht="12.75" customHeight="1" x14ac:dyDescent="0.2">
      <c r="A1515" s="166" t="s">
        <v>4341</v>
      </c>
      <c r="B1515" s="166" t="s">
        <v>4342</v>
      </c>
      <c r="C1515" s="166"/>
      <c r="D1515" s="166" t="s">
        <v>4318</v>
      </c>
      <c r="E1515" s="154" t="s">
        <v>2537</v>
      </c>
      <c r="F1515" s="195" t="s">
        <v>2221</v>
      </c>
      <c r="G1515" s="196"/>
      <c r="H1515" s="166" t="s">
        <v>1773</v>
      </c>
      <c r="I1515" s="167">
        <v>2010</v>
      </c>
      <c r="J1515" s="168">
        <v>298586</v>
      </c>
      <c r="K1515" s="165"/>
      <c r="L1515" s="165"/>
      <c r="M1515" s="165"/>
      <c r="N1515" s="2"/>
    </row>
    <row r="1516" spans="1:14" ht="12.75" customHeight="1" x14ac:dyDescent="0.2">
      <c r="A1516" s="166" t="s">
        <v>4343</v>
      </c>
      <c r="B1516" s="166" t="s">
        <v>4338</v>
      </c>
      <c r="C1516" s="166"/>
      <c r="D1516" s="166" t="s">
        <v>4318</v>
      </c>
      <c r="E1516" s="154" t="s">
        <v>2537</v>
      </c>
      <c r="F1516" s="195" t="s">
        <v>1788</v>
      </c>
      <c r="G1516" s="196"/>
      <c r="H1516" s="166" t="s">
        <v>1773</v>
      </c>
      <c r="I1516" s="167">
        <v>2010</v>
      </c>
      <c r="J1516" s="168">
        <v>239898</v>
      </c>
      <c r="K1516" s="165"/>
      <c r="L1516" s="165"/>
      <c r="M1516" s="165"/>
      <c r="N1516" s="2"/>
    </row>
    <row r="1517" spans="1:14" ht="12.75" customHeight="1" x14ac:dyDescent="0.2">
      <c r="A1517" s="166" t="s">
        <v>4344</v>
      </c>
      <c r="B1517" s="166" t="s">
        <v>4345</v>
      </c>
      <c r="C1517" s="166"/>
      <c r="D1517" s="166" t="s">
        <v>4318</v>
      </c>
      <c r="E1517" s="154" t="s">
        <v>2537</v>
      </c>
      <c r="F1517" s="195" t="s">
        <v>1788</v>
      </c>
      <c r="G1517" s="196"/>
      <c r="H1517" s="166" t="s">
        <v>1773</v>
      </c>
      <c r="I1517" s="167">
        <v>2010</v>
      </c>
      <c r="J1517" s="168">
        <v>375369</v>
      </c>
      <c r="K1517" s="165"/>
      <c r="L1517" s="165"/>
      <c r="M1517" s="165"/>
      <c r="N1517" s="2"/>
    </row>
    <row r="1518" spans="1:14" ht="12.75" customHeight="1" x14ac:dyDescent="0.2">
      <c r="A1518" s="166" t="s">
        <v>4346</v>
      </c>
      <c r="B1518" s="166" t="s">
        <v>4347</v>
      </c>
      <c r="C1518" s="166"/>
      <c r="D1518" s="166" t="s">
        <v>4318</v>
      </c>
      <c r="E1518" s="154" t="s">
        <v>2537</v>
      </c>
      <c r="F1518" s="195" t="s">
        <v>1788</v>
      </c>
      <c r="G1518" s="196"/>
      <c r="H1518" s="166" t="s">
        <v>1773</v>
      </c>
      <c r="I1518" s="167">
        <v>2010</v>
      </c>
      <c r="J1518" s="168">
        <v>464273</v>
      </c>
      <c r="K1518" s="165"/>
      <c r="L1518" s="165"/>
      <c r="M1518" s="165"/>
      <c r="N1518" s="2"/>
    </row>
    <row r="1519" spans="1:14" ht="12.75" customHeight="1" x14ac:dyDescent="0.2">
      <c r="A1519" s="166" t="s">
        <v>4348</v>
      </c>
      <c r="B1519" s="166" t="s">
        <v>3410</v>
      </c>
      <c r="C1519" s="166" t="s">
        <v>34</v>
      </c>
      <c r="D1519" s="166" t="s">
        <v>4318</v>
      </c>
      <c r="E1519" s="154"/>
      <c r="F1519" s="195" t="s">
        <v>3076</v>
      </c>
      <c r="G1519" s="196"/>
      <c r="H1519" s="166" t="s">
        <v>37</v>
      </c>
      <c r="I1519" s="167">
        <v>2010</v>
      </c>
      <c r="J1519" s="168">
        <v>200000</v>
      </c>
      <c r="K1519" s="165"/>
      <c r="L1519" s="165"/>
      <c r="M1519" s="165"/>
      <c r="N1519" s="2"/>
    </row>
    <row r="1520" spans="1:14" ht="12.75" customHeight="1" x14ac:dyDescent="0.2">
      <c r="A1520" s="166" t="s">
        <v>4349</v>
      </c>
      <c r="B1520" s="166" t="s">
        <v>2778</v>
      </c>
      <c r="C1520" s="166" t="s">
        <v>34</v>
      </c>
      <c r="D1520" s="166" t="s">
        <v>4318</v>
      </c>
      <c r="E1520" s="154"/>
      <c r="F1520" s="195" t="s">
        <v>3945</v>
      </c>
      <c r="G1520" s="196"/>
      <c r="H1520" s="166" t="s">
        <v>37</v>
      </c>
      <c r="I1520" s="167">
        <v>2010</v>
      </c>
      <c r="J1520" s="168">
        <v>416554</v>
      </c>
      <c r="K1520" s="165"/>
      <c r="L1520" s="165"/>
      <c r="M1520" s="165"/>
      <c r="N1520" s="2"/>
    </row>
    <row r="1521" spans="1:14" ht="12.75" customHeight="1" x14ac:dyDescent="0.2">
      <c r="A1521" s="166" t="s">
        <v>4350</v>
      </c>
      <c r="B1521" s="166" t="s">
        <v>2979</v>
      </c>
      <c r="C1521" s="166" t="s">
        <v>34</v>
      </c>
      <c r="D1521" s="166" t="s">
        <v>4318</v>
      </c>
      <c r="E1521" s="154"/>
      <c r="F1521" s="195" t="s">
        <v>4229</v>
      </c>
      <c r="G1521" s="196"/>
      <c r="H1521" s="166" t="s">
        <v>37</v>
      </c>
      <c r="I1521" s="167">
        <v>2010</v>
      </c>
      <c r="J1521" s="169">
        <v>1107297</v>
      </c>
      <c r="K1521" s="165"/>
      <c r="L1521" s="165"/>
      <c r="M1521" s="165"/>
      <c r="N1521" s="2"/>
    </row>
    <row r="1522" spans="1:14" ht="12.75" customHeight="1" x14ac:dyDescent="0.2">
      <c r="A1522" s="166" t="s">
        <v>4351</v>
      </c>
      <c r="B1522" s="166" t="s">
        <v>2691</v>
      </c>
      <c r="C1522" s="166" t="s">
        <v>34</v>
      </c>
      <c r="D1522" s="166" t="s">
        <v>4318</v>
      </c>
      <c r="E1522" s="154"/>
      <c r="F1522" s="195" t="s">
        <v>3945</v>
      </c>
      <c r="G1522" s="196"/>
      <c r="H1522" s="166" t="s">
        <v>37</v>
      </c>
      <c r="I1522" s="167">
        <v>2010</v>
      </c>
      <c r="J1522" s="169">
        <v>2448276</v>
      </c>
      <c r="K1522" s="165"/>
      <c r="L1522" s="165"/>
      <c r="M1522" s="165"/>
      <c r="N1522" s="2"/>
    </row>
    <row r="1523" spans="1:14" ht="12.75" customHeight="1" x14ac:dyDescent="0.2">
      <c r="A1523" s="166" t="s">
        <v>4352</v>
      </c>
      <c r="B1523" s="166" t="s">
        <v>3103</v>
      </c>
      <c r="C1523" s="166" t="s">
        <v>34</v>
      </c>
      <c r="D1523" s="166" t="s">
        <v>4318</v>
      </c>
      <c r="E1523" s="154"/>
      <c r="F1523" s="195" t="s">
        <v>4228</v>
      </c>
      <c r="G1523" s="196"/>
      <c r="H1523" s="166" t="s">
        <v>37</v>
      </c>
      <c r="I1523" s="167">
        <v>2010</v>
      </c>
      <c r="J1523" s="168">
        <v>338287</v>
      </c>
      <c r="K1523" s="165"/>
      <c r="L1523" s="165"/>
      <c r="M1523" s="165"/>
      <c r="N1523" s="2"/>
    </row>
    <row r="1524" spans="1:14" ht="16.5" customHeight="1" x14ac:dyDescent="0.2">
      <c r="A1524" s="166" t="s">
        <v>4353</v>
      </c>
      <c r="B1524" s="166" t="s">
        <v>2639</v>
      </c>
      <c r="C1524" s="166" t="s">
        <v>34</v>
      </c>
      <c r="D1524" s="166" t="s">
        <v>4318</v>
      </c>
      <c r="E1524" s="154"/>
      <c r="F1524" s="195" t="s">
        <v>4215</v>
      </c>
      <c r="G1524" s="196"/>
      <c r="H1524" s="166" t="s">
        <v>276</v>
      </c>
      <c r="I1524" s="167">
        <v>2010</v>
      </c>
      <c r="J1524" s="169">
        <v>2164334</v>
      </c>
      <c r="K1524" s="165"/>
      <c r="L1524" s="165"/>
      <c r="M1524" s="165"/>
      <c r="N1524" s="2"/>
    </row>
    <row r="1525" spans="1:14" ht="12.75" customHeight="1" x14ac:dyDescent="0.2">
      <c r="A1525" s="166" t="s">
        <v>4354</v>
      </c>
      <c r="B1525" s="166" t="s">
        <v>2742</v>
      </c>
      <c r="C1525" s="166" t="s">
        <v>34</v>
      </c>
      <c r="D1525" s="166" t="s">
        <v>4318</v>
      </c>
      <c r="E1525" s="154"/>
      <c r="F1525" s="195" t="s">
        <v>4215</v>
      </c>
      <c r="G1525" s="196"/>
      <c r="H1525" s="166" t="s">
        <v>276</v>
      </c>
      <c r="I1525" s="167">
        <v>2010</v>
      </c>
      <c r="J1525" s="169">
        <v>1067500</v>
      </c>
      <c r="K1525" s="165"/>
      <c r="L1525" s="165"/>
      <c r="M1525" s="165"/>
      <c r="N1525" s="2"/>
    </row>
    <row r="1526" spans="1:14" ht="12.75" customHeight="1" x14ac:dyDescent="0.2">
      <c r="A1526" s="166" t="s">
        <v>4355</v>
      </c>
      <c r="B1526" s="166" t="s">
        <v>3074</v>
      </c>
      <c r="C1526" s="166" t="s">
        <v>34</v>
      </c>
      <c r="D1526" s="166" t="s">
        <v>4318</v>
      </c>
      <c r="E1526" s="154"/>
      <c r="F1526" s="195" t="s">
        <v>4215</v>
      </c>
      <c r="G1526" s="196"/>
      <c r="H1526" s="166" t="s">
        <v>276</v>
      </c>
      <c r="I1526" s="167">
        <v>2010</v>
      </c>
      <c r="J1526" s="168">
        <v>578101</v>
      </c>
      <c r="K1526" s="165"/>
      <c r="L1526" s="165"/>
      <c r="M1526" s="165"/>
      <c r="N1526" s="2"/>
    </row>
    <row r="1527" spans="1:14" ht="16.5" customHeight="1" x14ac:dyDescent="0.2">
      <c r="A1527" s="166" t="s">
        <v>4356</v>
      </c>
      <c r="B1527" s="166" t="s">
        <v>4357</v>
      </c>
      <c r="C1527" s="166"/>
      <c r="D1527" s="166" t="s">
        <v>4318</v>
      </c>
      <c r="E1527" s="154" t="s">
        <v>2537</v>
      </c>
      <c r="F1527" s="195" t="s">
        <v>2261</v>
      </c>
      <c r="G1527" s="196"/>
      <c r="H1527" s="166" t="s">
        <v>1773</v>
      </c>
      <c r="I1527" s="167">
        <v>2010</v>
      </c>
      <c r="J1527" s="168">
        <v>114453</v>
      </c>
      <c r="K1527" s="165"/>
      <c r="L1527" s="165"/>
      <c r="M1527" s="165"/>
      <c r="N1527" s="2"/>
    </row>
    <row r="1528" spans="1:14" ht="12.75" customHeight="1" x14ac:dyDescent="0.2">
      <c r="A1528" s="166" t="s">
        <v>4358</v>
      </c>
      <c r="B1528" s="166" t="s">
        <v>4359</v>
      </c>
      <c r="C1528" s="166"/>
      <c r="D1528" s="166" t="s">
        <v>4318</v>
      </c>
      <c r="E1528" s="154"/>
      <c r="F1528" s="195" t="s">
        <v>3945</v>
      </c>
      <c r="G1528" s="196"/>
      <c r="H1528" s="166" t="s">
        <v>37</v>
      </c>
      <c r="I1528" s="167">
        <v>2010</v>
      </c>
      <c r="J1528" s="169">
        <v>4631125</v>
      </c>
      <c r="K1528" s="165"/>
      <c r="L1528" s="165"/>
      <c r="M1528" s="165"/>
      <c r="N1528" s="2"/>
    </row>
    <row r="1529" spans="1:14" ht="12.75" customHeight="1" x14ac:dyDescent="0.2">
      <c r="A1529" s="166" t="s">
        <v>4360</v>
      </c>
      <c r="B1529" s="166" t="s">
        <v>2573</v>
      </c>
      <c r="C1529" s="166" t="s">
        <v>2545</v>
      </c>
      <c r="D1529" s="166" t="s">
        <v>4318</v>
      </c>
      <c r="E1529" s="154"/>
      <c r="F1529" s="195" t="s">
        <v>3945</v>
      </c>
      <c r="G1529" s="196"/>
      <c r="H1529" s="166" t="s">
        <v>37</v>
      </c>
      <c r="I1529" s="167">
        <v>2010</v>
      </c>
      <c r="J1529" s="169">
        <v>1277000</v>
      </c>
      <c r="K1529" s="165"/>
      <c r="L1529" s="165"/>
      <c r="M1529" s="165"/>
      <c r="N1529" s="2"/>
    </row>
    <row r="1530" spans="1:14" ht="12.75" customHeight="1" x14ac:dyDescent="0.2">
      <c r="A1530" s="166" t="s">
        <v>4361</v>
      </c>
      <c r="B1530" s="166" t="s">
        <v>2622</v>
      </c>
      <c r="C1530" s="166"/>
      <c r="D1530" s="166" t="s">
        <v>4318</v>
      </c>
      <c r="E1530" s="154" t="s">
        <v>2537</v>
      </c>
      <c r="F1530" s="195" t="s">
        <v>1788</v>
      </c>
      <c r="G1530" s="196"/>
      <c r="H1530" s="166" t="s">
        <v>1773</v>
      </c>
      <c r="I1530" s="167">
        <v>2010</v>
      </c>
      <c r="J1530" s="168">
        <v>59821</v>
      </c>
      <c r="K1530" s="165"/>
      <c r="L1530" s="165"/>
      <c r="M1530" s="165"/>
      <c r="N1530" s="2"/>
    </row>
    <row r="1531" spans="1:14" ht="12.75" customHeight="1" x14ac:dyDescent="0.2">
      <c r="A1531" s="166" t="s">
        <v>4362</v>
      </c>
      <c r="B1531" s="166" t="s">
        <v>2881</v>
      </c>
      <c r="C1531" s="166" t="s">
        <v>2545</v>
      </c>
      <c r="D1531" s="166" t="s">
        <v>4318</v>
      </c>
      <c r="E1531" s="154"/>
      <c r="F1531" s="195" t="s">
        <v>3945</v>
      </c>
      <c r="G1531" s="196"/>
      <c r="H1531" s="166" t="s">
        <v>37</v>
      </c>
      <c r="I1531" s="167">
        <v>2010</v>
      </c>
      <c r="J1531" s="169">
        <v>2589761</v>
      </c>
      <c r="K1531" s="165"/>
      <c r="L1531" s="165"/>
      <c r="M1531" s="165"/>
      <c r="N1531" s="2"/>
    </row>
    <row r="1532" spans="1:14" ht="12.75" customHeight="1" x14ac:dyDescent="0.2">
      <c r="A1532" s="166" t="s">
        <v>4363</v>
      </c>
      <c r="B1532" s="166" t="s">
        <v>3528</v>
      </c>
      <c r="C1532" s="166"/>
      <c r="D1532" s="166" t="s">
        <v>4318</v>
      </c>
      <c r="E1532" s="154" t="s">
        <v>2537</v>
      </c>
      <c r="F1532" s="195" t="s">
        <v>1788</v>
      </c>
      <c r="G1532" s="196"/>
      <c r="H1532" s="166" t="s">
        <v>1773</v>
      </c>
      <c r="I1532" s="167">
        <v>2010</v>
      </c>
      <c r="J1532" s="168">
        <v>374936</v>
      </c>
      <c r="K1532" s="165"/>
      <c r="L1532" s="165"/>
      <c r="M1532" s="165"/>
      <c r="N1532" s="2"/>
    </row>
    <row r="1533" spans="1:14" ht="12.75" customHeight="1" x14ac:dyDescent="0.2">
      <c r="A1533" s="166" t="s">
        <v>4364</v>
      </c>
      <c r="B1533" s="166" t="s">
        <v>4365</v>
      </c>
      <c r="C1533" s="166"/>
      <c r="D1533" s="166" t="s">
        <v>4318</v>
      </c>
      <c r="E1533" s="154" t="s">
        <v>2537</v>
      </c>
      <c r="F1533" s="195" t="s">
        <v>1788</v>
      </c>
      <c r="G1533" s="196"/>
      <c r="H1533" s="166" t="s">
        <v>1773</v>
      </c>
      <c r="I1533" s="167">
        <v>2010</v>
      </c>
      <c r="J1533" s="168">
        <v>374938</v>
      </c>
      <c r="K1533" s="165"/>
      <c r="L1533" s="165"/>
      <c r="M1533" s="165"/>
      <c r="N1533" s="2"/>
    </row>
    <row r="1534" spans="1:14" ht="12.75" customHeight="1" x14ac:dyDescent="0.2">
      <c r="A1534" s="166" t="s">
        <v>4366</v>
      </c>
      <c r="B1534" s="166" t="s">
        <v>4241</v>
      </c>
      <c r="C1534" s="166" t="s">
        <v>2545</v>
      </c>
      <c r="D1534" s="166" t="s">
        <v>4318</v>
      </c>
      <c r="E1534" s="154"/>
      <c r="F1534" s="195" t="s">
        <v>3945</v>
      </c>
      <c r="G1534" s="196"/>
      <c r="H1534" s="166" t="s">
        <v>37</v>
      </c>
      <c r="I1534" s="167">
        <v>2010</v>
      </c>
      <c r="J1534" s="169">
        <v>1394916</v>
      </c>
      <c r="K1534" s="165"/>
      <c r="L1534" s="165"/>
      <c r="M1534" s="165"/>
      <c r="N1534" s="2"/>
    </row>
    <row r="1535" spans="1:14" ht="12.75" customHeight="1" x14ac:dyDescent="0.2">
      <c r="A1535" s="166" t="s">
        <v>4367</v>
      </c>
      <c r="B1535" s="166" t="s">
        <v>4368</v>
      </c>
      <c r="C1535" s="166"/>
      <c r="D1535" s="166" t="s">
        <v>4318</v>
      </c>
      <c r="E1535" s="154" t="s">
        <v>2537</v>
      </c>
      <c r="F1535" s="195" t="s">
        <v>1788</v>
      </c>
      <c r="G1535" s="196"/>
      <c r="H1535" s="166" t="s">
        <v>1773</v>
      </c>
      <c r="I1535" s="167">
        <v>2010</v>
      </c>
      <c r="J1535" s="168">
        <v>374952</v>
      </c>
      <c r="K1535" s="165"/>
      <c r="L1535" s="165"/>
      <c r="M1535" s="165"/>
      <c r="N1535" s="2"/>
    </row>
    <row r="1536" spans="1:14" ht="12.75" customHeight="1" x14ac:dyDescent="0.2">
      <c r="A1536" s="166" t="s">
        <v>4369</v>
      </c>
      <c r="B1536" s="166" t="s">
        <v>4370</v>
      </c>
      <c r="C1536" s="166"/>
      <c r="D1536" s="166" t="s">
        <v>4318</v>
      </c>
      <c r="E1536" s="154" t="s">
        <v>2537</v>
      </c>
      <c r="F1536" s="195" t="s">
        <v>1788</v>
      </c>
      <c r="G1536" s="196"/>
      <c r="H1536" s="166" t="s">
        <v>1773</v>
      </c>
      <c r="I1536" s="167">
        <v>2010</v>
      </c>
      <c r="J1536" s="168">
        <v>374856</v>
      </c>
      <c r="K1536" s="165"/>
      <c r="L1536" s="165"/>
      <c r="M1536" s="165"/>
      <c r="N1536" s="2"/>
    </row>
    <row r="1537" spans="1:14" ht="12.75" customHeight="1" x14ac:dyDescent="0.2">
      <c r="A1537" s="166" t="s">
        <v>4371</v>
      </c>
      <c r="B1537" s="166" t="s">
        <v>4372</v>
      </c>
      <c r="C1537" s="166"/>
      <c r="D1537" s="166" t="s">
        <v>4318</v>
      </c>
      <c r="E1537" s="154" t="s">
        <v>2537</v>
      </c>
      <c r="F1537" s="195" t="s">
        <v>1788</v>
      </c>
      <c r="G1537" s="196"/>
      <c r="H1537" s="166" t="s">
        <v>1773</v>
      </c>
      <c r="I1537" s="167">
        <v>2010</v>
      </c>
      <c r="J1537" s="168">
        <v>249808</v>
      </c>
      <c r="K1537" s="165"/>
      <c r="L1537" s="165"/>
      <c r="M1537" s="165"/>
      <c r="N1537" s="2"/>
    </row>
    <row r="1538" spans="1:14" ht="12.75" customHeight="1" x14ac:dyDescent="0.2">
      <c r="A1538" s="166" t="s">
        <v>4373</v>
      </c>
      <c r="B1538" s="166" t="s">
        <v>2877</v>
      </c>
      <c r="C1538" s="166"/>
      <c r="D1538" s="166" t="s">
        <v>4318</v>
      </c>
      <c r="E1538" s="154" t="s">
        <v>2537</v>
      </c>
      <c r="F1538" s="195" t="s">
        <v>1788</v>
      </c>
      <c r="G1538" s="196"/>
      <c r="H1538" s="166" t="s">
        <v>1773</v>
      </c>
      <c r="I1538" s="167">
        <v>2010</v>
      </c>
      <c r="J1538" s="168">
        <v>359967</v>
      </c>
      <c r="K1538" s="165"/>
      <c r="L1538" s="165"/>
      <c r="M1538" s="165"/>
      <c r="N1538" s="2"/>
    </row>
    <row r="1539" spans="1:14" ht="12.75" customHeight="1" x14ac:dyDescent="0.2">
      <c r="A1539" s="166" t="s">
        <v>4374</v>
      </c>
      <c r="B1539" s="166" t="s">
        <v>4375</v>
      </c>
      <c r="C1539" s="166"/>
      <c r="D1539" s="166" t="s">
        <v>4318</v>
      </c>
      <c r="E1539" s="154" t="s">
        <v>2537</v>
      </c>
      <c r="F1539" s="195" t="s">
        <v>1788</v>
      </c>
      <c r="G1539" s="196"/>
      <c r="H1539" s="166" t="s">
        <v>1773</v>
      </c>
      <c r="I1539" s="167">
        <v>2010</v>
      </c>
      <c r="J1539" s="168">
        <v>360961</v>
      </c>
      <c r="K1539" s="165"/>
      <c r="L1539" s="165"/>
      <c r="M1539" s="165"/>
      <c r="N1539" s="2"/>
    </row>
    <row r="1540" spans="1:14" ht="12.75" customHeight="1" x14ac:dyDescent="0.2">
      <c r="A1540" s="166" t="s">
        <v>4376</v>
      </c>
      <c r="B1540" s="166" t="s">
        <v>3230</v>
      </c>
      <c r="C1540" s="166"/>
      <c r="D1540" s="166" t="s">
        <v>4318</v>
      </c>
      <c r="E1540" s="154" t="s">
        <v>2537</v>
      </c>
      <c r="F1540" s="195" t="s">
        <v>1788</v>
      </c>
      <c r="G1540" s="196"/>
      <c r="H1540" s="166" t="s">
        <v>1773</v>
      </c>
      <c r="I1540" s="167">
        <v>2010</v>
      </c>
      <c r="J1540" s="168">
        <v>373858</v>
      </c>
      <c r="K1540" s="165"/>
      <c r="L1540" s="165"/>
      <c r="M1540" s="165"/>
      <c r="N1540" s="2"/>
    </row>
    <row r="1541" spans="1:14" ht="12.75" customHeight="1" x14ac:dyDescent="0.2">
      <c r="A1541" s="166" t="s">
        <v>4377</v>
      </c>
      <c r="B1541" s="166" t="s">
        <v>4378</v>
      </c>
      <c r="C1541" s="166"/>
      <c r="D1541" s="166" t="s">
        <v>4318</v>
      </c>
      <c r="E1541" s="154" t="s">
        <v>2537</v>
      </c>
      <c r="F1541" s="195" t="s">
        <v>2221</v>
      </c>
      <c r="G1541" s="196"/>
      <c r="H1541" s="166" t="s">
        <v>1773</v>
      </c>
      <c r="I1541" s="167">
        <v>2010</v>
      </c>
      <c r="J1541" s="168">
        <v>103791</v>
      </c>
      <c r="K1541" s="165"/>
      <c r="L1541" s="165"/>
      <c r="M1541" s="165"/>
      <c r="N1541" s="2"/>
    </row>
    <row r="1542" spans="1:14" ht="12.75" customHeight="1" x14ac:dyDescent="0.2">
      <c r="A1542" s="166" t="s">
        <v>4379</v>
      </c>
      <c r="B1542" s="166" t="s">
        <v>4380</v>
      </c>
      <c r="C1542" s="166"/>
      <c r="D1542" s="166" t="s">
        <v>4318</v>
      </c>
      <c r="E1542" s="154" t="s">
        <v>2537</v>
      </c>
      <c r="F1542" s="195" t="s">
        <v>1788</v>
      </c>
      <c r="G1542" s="196"/>
      <c r="H1542" s="166" t="s">
        <v>1773</v>
      </c>
      <c r="I1542" s="167">
        <v>2010</v>
      </c>
      <c r="J1542" s="168">
        <v>220069</v>
      </c>
      <c r="K1542" s="165"/>
      <c r="L1542" s="165"/>
      <c r="M1542" s="165"/>
      <c r="N1542" s="2"/>
    </row>
    <row r="1543" spans="1:14" ht="12.75" customHeight="1" x14ac:dyDescent="0.2">
      <c r="A1543" s="166" t="s">
        <v>4381</v>
      </c>
      <c r="B1543" s="166" t="s">
        <v>4382</v>
      </c>
      <c r="C1543" s="166"/>
      <c r="D1543" s="166" t="s">
        <v>4318</v>
      </c>
      <c r="E1543" s="154" t="s">
        <v>2537</v>
      </c>
      <c r="F1543" s="195" t="s">
        <v>1788</v>
      </c>
      <c r="G1543" s="196"/>
      <c r="H1543" s="166" t="s">
        <v>1773</v>
      </c>
      <c r="I1543" s="167">
        <v>2010</v>
      </c>
      <c r="J1543" s="168">
        <v>371543</v>
      </c>
      <c r="K1543" s="165"/>
      <c r="L1543" s="165"/>
      <c r="M1543" s="165"/>
      <c r="N1543" s="2"/>
    </row>
    <row r="1544" spans="1:14" ht="12.75" customHeight="1" x14ac:dyDescent="0.2">
      <c r="A1544" s="166" t="s">
        <v>4383</v>
      </c>
      <c r="B1544" s="166" t="s">
        <v>3222</v>
      </c>
      <c r="C1544" s="166"/>
      <c r="D1544" s="166" t="s">
        <v>4318</v>
      </c>
      <c r="E1544" s="154" t="s">
        <v>2537</v>
      </c>
      <c r="F1544" s="195" t="s">
        <v>1788</v>
      </c>
      <c r="G1544" s="196"/>
      <c r="H1544" s="166" t="s">
        <v>1773</v>
      </c>
      <c r="I1544" s="167">
        <v>2010</v>
      </c>
      <c r="J1544" s="168">
        <v>374988</v>
      </c>
      <c r="K1544" s="165"/>
      <c r="L1544" s="165"/>
      <c r="M1544" s="165"/>
      <c r="N1544" s="2"/>
    </row>
    <row r="1545" spans="1:14" ht="12.75" customHeight="1" x14ac:dyDescent="0.2">
      <c r="A1545" s="166" t="s">
        <v>4384</v>
      </c>
      <c r="B1545" s="166" t="s">
        <v>4385</v>
      </c>
      <c r="C1545" s="166"/>
      <c r="D1545" s="166" t="s">
        <v>4318</v>
      </c>
      <c r="E1545" s="154" t="s">
        <v>2537</v>
      </c>
      <c r="F1545" s="195" t="s">
        <v>1788</v>
      </c>
      <c r="G1545" s="196"/>
      <c r="H1545" s="166" t="s">
        <v>1773</v>
      </c>
      <c r="I1545" s="167">
        <v>2010</v>
      </c>
      <c r="J1545" s="168">
        <v>374999</v>
      </c>
      <c r="K1545" s="165"/>
      <c r="L1545" s="165"/>
      <c r="M1545" s="165"/>
      <c r="N1545" s="2"/>
    </row>
    <row r="1546" spans="1:14" ht="12.75" customHeight="1" x14ac:dyDescent="0.2">
      <c r="A1546" s="166" t="s">
        <v>4386</v>
      </c>
      <c r="B1546" s="166" t="s">
        <v>4387</v>
      </c>
      <c r="C1546" s="166"/>
      <c r="D1546" s="166" t="s">
        <v>4318</v>
      </c>
      <c r="E1546" s="154" t="s">
        <v>2537</v>
      </c>
      <c r="F1546" s="195" t="s">
        <v>1788</v>
      </c>
      <c r="G1546" s="196"/>
      <c r="H1546" s="166" t="s">
        <v>1773</v>
      </c>
      <c r="I1546" s="167">
        <v>2010</v>
      </c>
      <c r="J1546" s="168">
        <v>365005</v>
      </c>
      <c r="K1546" s="165"/>
      <c r="L1546" s="165"/>
      <c r="M1546" s="165"/>
      <c r="N1546" s="2"/>
    </row>
    <row r="1547" spans="1:14" ht="12.75" customHeight="1" x14ac:dyDescent="0.2">
      <c r="A1547" s="166" t="s">
        <v>4388</v>
      </c>
      <c r="B1547" s="166" t="s">
        <v>3796</v>
      </c>
      <c r="C1547" s="166"/>
      <c r="D1547" s="166" t="s">
        <v>4318</v>
      </c>
      <c r="E1547" s="154" t="s">
        <v>2537</v>
      </c>
      <c r="F1547" s="195" t="s">
        <v>1912</v>
      </c>
      <c r="G1547" s="196"/>
      <c r="H1547" s="166" t="s">
        <v>1773</v>
      </c>
      <c r="I1547" s="167">
        <v>2010</v>
      </c>
      <c r="J1547" s="168">
        <v>74997</v>
      </c>
      <c r="K1547" s="165"/>
      <c r="L1547" s="165"/>
      <c r="M1547" s="165"/>
      <c r="N1547" s="2"/>
    </row>
    <row r="1548" spans="1:14" ht="12.75" customHeight="1" x14ac:dyDescent="0.2">
      <c r="A1548" s="166" t="s">
        <v>4389</v>
      </c>
      <c r="B1548" s="166" t="s">
        <v>2556</v>
      </c>
      <c r="C1548" s="166"/>
      <c r="D1548" s="166" t="s">
        <v>4318</v>
      </c>
      <c r="E1548" s="154" t="s">
        <v>2537</v>
      </c>
      <c r="F1548" s="195" t="s">
        <v>1788</v>
      </c>
      <c r="G1548" s="196"/>
      <c r="H1548" s="166" t="s">
        <v>1773</v>
      </c>
      <c r="I1548" s="167">
        <v>2010</v>
      </c>
      <c r="J1548" s="168">
        <v>374986</v>
      </c>
      <c r="K1548" s="165"/>
      <c r="L1548" s="165"/>
      <c r="M1548" s="165"/>
      <c r="N1548" s="2"/>
    </row>
    <row r="1549" spans="1:14" ht="12.75" customHeight="1" x14ac:dyDescent="0.2">
      <c r="A1549" s="166" t="s">
        <v>4390</v>
      </c>
      <c r="B1549" s="166" t="s">
        <v>4391</v>
      </c>
      <c r="C1549" s="166"/>
      <c r="D1549" s="166" t="s">
        <v>4318</v>
      </c>
      <c r="E1549" s="154" t="s">
        <v>2537</v>
      </c>
      <c r="F1549" s="195" t="s">
        <v>1788</v>
      </c>
      <c r="G1549" s="196"/>
      <c r="H1549" s="166" t="s">
        <v>1773</v>
      </c>
      <c r="I1549" s="167">
        <v>2010</v>
      </c>
      <c r="J1549" s="168">
        <v>364581</v>
      </c>
      <c r="K1549" s="165"/>
      <c r="L1549" s="165"/>
      <c r="M1549" s="165"/>
      <c r="N1549" s="2"/>
    </row>
    <row r="1550" spans="1:14" ht="12.75" customHeight="1" x14ac:dyDescent="0.2">
      <c r="A1550" s="166" t="s">
        <v>4392</v>
      </c>
      <c r="B1550" s="166" t="s">
        <v>4393</v>
      </c>
      <c r="C1550" s="166"/>
      <c r="D1550" s="166" t="s">
        <v>4318</v>
      </c>
      <c r="E1550" s="154" t="s">
        <v>2537</v>
      </c>
      <c r="F1550" s="195" t="s">
        <v>1788</v>
      </c>
      <c r="G1550" s="196"/>
      <c r="H1550" s="166" t="s">
        <v>1773</v>
      </c>
      <c r="I1550" s="167">
        <v>2010</v>
      </c>
      <c r="J1550" s="168">
        <v>53362</v>
      </c>
      <c r="K1550" s="165"/>
      <c r="L1550" s="165"/>
      <c r="M1550" s="165"/>
      <c r="N1550" s="2"/>
    </row>
    <row r="1551" spans="1:14" ht="12.75" customHeight="1" x14ac:dyDescent="0.2">
      <c r="A1551" s="166" t="s">
        <v>4394</v>
      </c>
      <c r="B1551" s="166" t="s">
        <v>3844</v>
      </c>
      <c r="C1551" s="166"/>
      <c r="D1551" s="166" t="s">
        <v>4318</v>
      </c>
      <c r="E1551" s="154" t="s">
        <v>2537</v>
      </c>
      <c r="F1551" s="195" t="s">
        <v>1788</v>
      </c>
      <c r="G1551" s="196"/>
      <c r="H1551" s="166" t="s">
        <v>1773</v>
      </c>
      <c r="I1551" s="167">
        <v>2010</v>
      </c>
      <c r="J1551" s="168">
        <v>375000</v>
      </c>
      <c r="K1551" s="165"/>
      <c r="L1551" s="165"/>
      <c r="M1551" s="165"/>
      <c r="N1551" s="2"/>
    </row>
    <row r="1552" spans="1:14" ht="12.75" customHeight="1" x14ac:dyDescent="0.2">
      <c r="A1552" s="166" t="s">
        <v>4395</v>
      </c>
      <c r="B1552" s="166" t="s">
        <v>3844</v>
      </c>
      <c r="C1552" s="166"/>
      <c r="D1552" s="166" t="s">
        <v>4318</v>
      </c>
      <c r="E1552" s="154" t="s">
        <v>2537</v>
      </c>
      <c r="F1552" s="195" t="s">
        <v>1788</v>
      </c>
      <c r="G1552" s="196"/>
      <c r="H1552" s="166" t="s">
        <v>1773</v>
      </c>
      <c r="I1552" s="167">
        <v>2010</v>
      </c>
      <c r="J1552" s="168">
        <v>375000</v>
      </c>
      <c r="K1552" s="165"/>
      <c r="L1552" s="165"/>
      <c r="M1552" s="165"/>
      <c r="N1552" s="2"/>
    </row>
    <row r="1553" spans="1:14" ht="12.75" customHeight="1" x14ac:dyDescent="0.2">
      <c r="A1553" s="166" t="s">
        <v>4396</v>
      </c>
      <c r="B1553" s="166" t="s">
        <v>2941</v>
      </c>
      <c r="C1553" s="166"/>
      <c r="D1553" s="166" t="s">
        <v>4318</v>
      </c>
      <c r="E1553" s="154" t="s">
        <v>2537</v>
      </c>
      <c r="F1553" s="195" t="s">
        <v>1788</v>
      </c>
      <c r="G1553" s="196"/>
      <c r="H1553" s="166" t="s">
        <v>1773</v>
      </c>
      <c r="I1553" s="167">
        <v>2010</v>
      </c>
      <c r="J1553" s="168">
        <v>367142</v>
      </c>
      <c r="K1553" s="165"/>
      <c r="L1553" s="165"/>
      <c r="M1553" s="165"/>
      <c r="N1553" s="2"/>
    </row>
    <row r="1554" spans="1:14" ht="12.75" customHeight="1" x14ac:dyDescent="0.2">
      <c r="A1554" s="166" t="s">
        <v>4397</v>
      </c>
      <c r="B1554" s="166" t="s">
        <v>4398</v>
      </c>
      <c r="C1554" s="166"/>
      <c r="D1554" s="166" t="s">
        <v>4318</v>
      </c>
      <c r="E1554" s="154" t="s">
        <v>2537</v>
      </c>
      <c r="F1554" s="195" t="s">
        <v>1788</v>
      </c>
      <c r="G1554" s="196"/>
      <c r="H1554" s="166" t="s">
        <v>1773</v>
      </c>
      <c r="I1554" s="167">
        <v>2010</v>
      </c>
      <c r="J1554" s="168">
        <v>374749</v>
      </c>
      <c r="K1554" s="165"/>
      <c r="L1554" s="165"/>
      <c r="M1554" s="165"/>
      <c r="N1554" s="2"/>
    </row>
    <row r="1555" spans="1:14" ht="12.75" customHeight="1" x14ac:dyDescent="0.2">
      <c r="A1555" s="166" t="s">
        <v>4399</v>
      </c>
      <c r="B1555" s="166" t="s">
        <v>4400</v>
      </c>
      <c r="C1555" s="166"/>
      <c r="D1555" s="166" t="s">
        <v>4318</v>
      </c>
      <c r="E1555" s="154" t="s">
        <v>2537</v>
      </c>
      <c r="F1555" s="195" t="s">
        <v>1788</v>
      </c>
      <c r="G1555" s="196"/>
      <c r="H1555" s="166" t="s">
        <v>1773</v>
      </c>
      <c r="I1555" s="167">
        <v>2010</v>
      </c>
      <c r="J1555" s="168">
        <v>374999</v>
      </c>
      <c r="K1555" s="165"/>
      <c r="L1555" s="165"/>
      <c r="M1555" s="165"/>
      <c r="N1555" s="2"/>
    </row>
    <row r="1556" spans="1:14" ht="12.75" customHeight="1" x14ac:dyDescent="0.2">
      <c r="A1556" s="166" t="s">
        <v>4401</v>
      </c>
      <c r="B1556" s="166" t="s">
        <v>4402</v>
      </c>
      <c r="C1556" s="166"/>
      <c r="D1556" s="166" t="s">
        <v>4318</v>
      </c>
      <c r="E1556" s="154" t="s">
        <v>2537</v>
      </c>
      <c r="F1556" s="195" t="s">
        <v>1788</v>
      </c>
      <c r="G1556" s="196"/>
      <c r="H1556" s="166" t="s">
        <v>1773</v>
      </c>
      <c r="I1556" s="167">
        <v>2010</v>
      </c>
      <c r="J1556" s="168">
        <v>374037</v>
      </c>
      <c r="K1556" s="165"/>
      <c r="L1556" s="165"/>
      <c r="M1556" s="165"/>
      <c r="N1556" s="2"/>
    </row>
    <row r="1557" spans="1:14" ht="12.75" customHeight="1" x14ac:dyDescent="0.2">
      <c r="A1557" s="166" t="s">
        <v>4403</v>
      </c>
      <c r="B1557" s="166" t="s">
        <v>4338</v>
      </c>
      <c r="C1557" s="166"/>
      <c r="D1557" s="166" t="s">
        <v>4318</v>
      </c>
      <c r="E1557" s="154" t="s">
        <v>2537</v>
      </c>
      <c r="F1557" s="195" t="s">
        <v>1788</v>
      </c>
      <c r="G1557" s="196"/>
      <c r="H1557" s="166" t="s">
        <v>1773</v>
      </c>
      <c r="I1557" s="167">
        <v>2010</v>
      </c>
      <c r="J1557" s="168">
        <v>374929</v>
      </c>
      <c r="K1557" s="165"/>
      <c r="L1557" s="165"/>
      <c r="M1557" s="165"/>
      <c r="N1557" s="2"/>
    </row>
    <row r="1558" spans="1:14" ht="12.75" customHeight="1" x14ac:dyDescent="0.2">
      <c r="A1558" s="166" t="s">
        <v>4404</v>
      </c>
      <c r="B1558" s="166" t="s">
        <v>4405</v>
      </c>
      <c r="C1558" s="166"/>
      <c r="D1558" s="166" t="s">
        <v>4318</v>
      </c>
      <c r="E1558" s="154" t="s">
        <v>2537</v>
      </c>
      <c r="F1558" s="195" t="s">
        <v>1788</v>
      </c>
      <c r="G1558" s="196"/>
      <c r="H1558" s="166" t="s">
        <v>1773</v>
      </c>
      <c r="I1558" s="167">
        <v>2010</v>
      </c>
      <c r="J1558" s="168">
        <v>374985</v>
      </c>
      <c r="K1558" s="165"/>
      <c r="L1558" s="165"/>
      <c r="M1558" s="165"/>
      <c r="N1558" s="2"/>
    </row>
    <row r="1559" spans="1:14" ht="12.75" customHeight="1" x14ac:dyDescent="0.2">
      <c r="A1559" s="166" t="s">
        <v>4406</v>
      </c>
      <c r="B1559" s="166" t="s">
        <v>3802</v>
      </c>
      <c r="C1559" s="166"/>
      <c r="D1559" s="166" t="s">
        <v>4318</v>
      </c>
      <c r="E1559" s="154" t="s">
        <v>2537</v>
      </c>
      <c r="F1559" s="195" t="s">
        <v>1788</v>
      </c>
      <c r="G1559" s="196"/>
      <c r="H1559" s="166" t="s">
        <v>1773</v>
      </c>
      <c r="I1559" s="167">
        <v>2010</v>
      </c>
      <c r="J1559" s="168">
        <v>374937</v>
      </c>
      <c r="K1559" s="165"/>
      <c r="L1559" s="165"/>
      <c r="M1559" s="165"/>
      <c r="N1559" s="2"/>
    </row>
    <row r="1560" spans="1:14" ht="12.75" customHeight="1" x14ac:dyDescent="0.2">
      <c r="A1560" s="166" t="s">
        <v>4407</v>
      </c>
      <c r="B1560" s="166" t="s">
        <v>4338</v>
      </c>
      <c r="C1560" s="166"/>
      <c r="D1560" s="166" t="s">
        <v>4318</v>
      </c>
      <c r="E1560" s="154" t="s">
        <v>2537</v>
      </c>
      <c r="F1560" s="195" t="s">
        <v>1788</v>
      </c>
      <c r="G1560" s="196"/>
      <c r="H1560" s="166" t="s">
        <v>1773</v>
      </c>
      <c r="I1560" s="167">
        <v>2010</v>
      </c>
      <c r="J1560" s="168">
        <v>249944</v>
      </c>
      <c r="K1560" s="165"/>
      <c r="L1560" s="165"/>
      <c r="M1560" s="165"/>
      <c r="N1560" s="2"/>
    </row>
    <row r="1561" spans="1:14" ht="12.75" customHeight="1" x14ac:dyDescent="0.2">
      <c r="A1561" s="166" t="s">
        <v>4408</v>
      </c>
      <c r="B1561" s="166" t="s">
        <v>4409</v>
      </c>
      <c r="C1561" s="166"/>
      <c r="D1561" s="166" t="s">
        <v>4318</v>
      </c>
      <c r="E1561" s="154" t="s">
        <v>2537</v>
      </c>
      <c r="F1561" s="195" t="s">
        <v>1788</v>
      </c>
      <c r="G1561" s="196"/>
      <c r="H1561" s="166" t="s">
        <v>1773</v>
      </c>
      <c r="I1561" s="167">
        <v>2010</v>
      </c>
      <c r="J1561" s="168">
        <v>374847</v>
      </c>
      <c r="K1561" s="165"/>
      <c r="L1561" s="165"/>
      <c r="M1561" s="165"/>
      <c r="N1561" s="2"/>
    </row>
    <row r="1562" spans="1:14" ht="12.75" customHeight="1" x14ac:dyDescent="0.2">
      <c r="A1562" s="166" t="s">
        <v>4410</v>
      </c>
      <c r="B1562" s="166" t="s">
        <v>3063</v>
      </c>
      <c r="C1562" s="166"/>
      <c r="D1562" s="166" t="s">
        <v>4318</v>
      </c>
      <c r="E1562" s="154" t="s">
        <v>2537</v>
      </c>
      <c r="F1562" s="195" t="s">
        <v>1788</v>
      </c>
      <c r="G1562" s="196"/>
      <c r="H1562" s="166" t="s">
        <v>1773</v>
      </c>
      <c r="I1562" s="167">
        <v>2010</v>
      </c>
      <c r="J1562" s="168">
        <v>374997</v>
      </c>
      <c r="K1562" s="165"/>
      <c r="L1562" s="165"/>
      <c r="M1562" s="165"/>
      <c r="N1562" s="2"/>
    </row>
    <row r="1563" spans="1:14" ht="12.75" customHeight="1" x14ac:dyDescent="0.2">
      <c r="A1563" s="166" t="s">
        <v>4411</v>
      </c>
      <c r="B1563" s="166" t="s">
        <v>4412</v>
      </c>
      <c r="C1563" s="166"/>
      <c r="D1563" s="166" t="s">
        <v>4318</v>
      </c>
      <c r="E1563" s="154" t="s">
        <v>2537</v>
      </c>
      <c r="F1563" s="195" t="s">
        <v>1788</v>
      </c>
      <c r="G1563" s="196"/>
      <c r="H1563" s="166" t="s">
        <v>1773</v>
      </c>
      <c r="I1563" s="167">
        <v>2010</v>
      </c>
      <c r="J1563" s="168">
        <v>375000</v>
      </c>
      <c r="K1563" s="165"/>
      <c r="L1563" s="165"/>
      <c r="M1563" s="165"/>
      <c r="N1563" s="2"/>
    </row>
    <row r="1564" spans="1:14" ht="12.75" customHeight="1" x14ac:dyDescent="0.2">
      <c r="A1564" s="166" t="s">
        <v>4413</v>
      </c>
      <c r="B1564" s="166" t="s">
        <v>4414</v>
      </c>
      <c r="C1564" s="166"/>
      <c r="D1564" s="166" t="s">
        <v>4318</v>
      </c>
      <c r="E1564" s="154" t="s">
        <v>2537</v>
      </c>
      <c r="F1564" s="195" t="s">
        <v>1788</v>
      </c>
      <c r="G1564" s="196"/>
      <c r="H1564" s="166" t="s">
        <v>1773</v>
      </c>
      <c r="I1564" s="167">
        <v>2010</v>
      </c>
      <c r="J1564" s="168">
        <v>374985</v>
      </c>
      <c r="K1564" s="165"/>
      <c r="L1564" s="165"/>
      <c r="M1564" s="165"/>
      <c r="N1564" s="2"/>
    </row>
    <row r="1565" spans="1:14" ht="12.75" customHeight="1" x14ac:dyDescent="0.2">
      <c r="A1565" s="166" t="s">
        <v>4415</v>
      </c>
      <c r="B1565" s="166" t="s">
        <v>4416</v>
      </c>
      <c r="C1565" s="166"/>
      <c r="D1565" s="166" t="s">
        <v>4318</v>
      </c>
      <c r="E1565" s="154" t="s">
        <v>2537</v>
      </c>
      <c r="F1565" s="195" t="s">
        <v>1788</v>
      </c>
      <c r="G1565" s="196"/>
      <c r="H1565" s="166" t="s">
        <v>1773</v>
      </c>
      <c r="I1565" s="167">
        <v>2010</v>
      </c>
      <c r="J1565" s="168">
        <v>374478</v>
      </c>
      <c r="K1565" s="165"/>
      <c r="L1565" s="165"/>
      <c r="M1565" s="165"/>
      <c r="N1565" s="2"/>
    </row>
    <row r="1566" spans="1:14" ht="16.5" customHeight="1" x14ac:dyDescent="0.2">
      <c r="A1566" s="166" t="s">
        <v>4417</v>
      </c>
      <c r="B1566" s="166" t="s">
        <v>4418</v>
      </c>
      <c r="C1566" s="166"/>
      <c r="D1566" s="166" t="s">
        <v>4318</v>
      </c>
      <c r="E1566" s="154" t="s">
        <v>2537</v>
      </c>
      <c r="F1566" s="195" t="s">
        <v>1788</v>
      </c>
      <c r="G1566" s="196"/>
      <c r="H1566" s="166" t="s">
        <v>1773</v>
      </c>
      <c r="I1566" s="167">
        <v>2010</v>
      </c>
      <c r="J1566" s="168">
        <v>187420</v>
      </c>
      <c r="K1566" s="165"/>
      <c r="L1566" s="165"/>
      <c r="M1566" s="165"/>
      <c r="N1566" s="2"/>
    </row>
    <row r="1567" spans="1:14" ht="12.75" customHeight="1" x14ac:dyDescent="0.2">
      <c r="A1567" s="166" t="s">
        <v>4419</v>
      </c>
      <c r="B1567" s="166" t="s">
        <v>4420</v>
      </c>
      <c r="C1567" s="166"/>
      <c r="D1567" s="166" t="s">
        <v>4318</v>
      </c>
      <c r="E1567" s="154" t="s">
        <v>2537</v>
      </c>
      <c r="F1567" s="195" t="s">
        <v>1788</v>
      </c>
      <c r="G1567" s="196"/>
      <c r="H1567" s="166" t="s">
        <v>1773</v>
      </c>
      <c r="I1567" s="167">
        <v>2010</v>
      </c>
      <c r="J1567" s="168">
        <v>374997</v>
      </c>
      <c r="K1567" s="165"/>
      <c r="L1567" s="165"/>
      <c r="M1567" s="165"/>
      <c r="N1567" s="2"/>
    </row>
    <row r="1568" spans="1:14" ht="16.5" customHeight="1" x14ac:dyDescent="0.2">
      <c r="A1568" s="166" t="s">
        <v>4421</v>
      </c>
      <c r="B1568" s="166" t="s">
        <v>3634</v>
      </c>
      <c r="C1568" s="166" t="s">
        <v>2545</v>
      </c>
      <c r="D1568" s="166" t="s">
        <v>4318</v>
      </c>
      <c r="E1568" s="154"/>
      <c r="F1568" s="195" t="s">
        <v>4025</v>
      </c>
      <c r="G1568" s="196"/>
      <c r="H1568" s="166" t="s">
        <v>37</v>
      </c>
      <c r="I1568" s="167">
        <v>2010</v>
      </c>
      <c r="J1568" s="168">
        <v>996381</v>
      </c>
      <c r="K1568" s="165"/>
      <c r="L1568" s="165"/>
      <c r="M1568" s="165"/>
      <c r="N1568" s="2"/>
    </row>
    <row r="1569" spans="1:14" ht="16.5" customHeight="1" x14ac:dyDescent="0.2">
      <c r="A1569" s="166" t="s">
        <v>4421</v>
      </c>
      <c r="B1569" s="166" t="s">
        <v>3634</v>
      </c>
      <c r="C1569" s="166" t="s">
        <v>2545</v>
      </c>
      <c r="D1569" s="166" t="s">
        <v>4318</v>
      </c>
      <c r="E1569" s="154" t="s">
        <v>2537</v>
      </c>
      <c r="F1569" s="195" t="s">
        <v>2574</v>
      </c>
      <c r="G1569" s="196"/>
      <c r="H1569" s="166" t="s">
        <v>37</v>
      </c>
      <c r="I1569" s="167">
        <v>2010</v>
      </c>
      <c r="J1569" s="168">
        <v>149923</v>
      </c>
      <c r="K1569" s="165"/>
      <c r="L1569" s="165"/>
      <c r="M1569" s="165"/>
      <c r="N1569" s="2"/>
    </row>
    <row r="1570" spans="1:14" ht="16.5" customHeight="1" x14ac:dyDescent="0.2">
      <c r="A1570" s="166" t="s">
        <v>4421</v>
      </c>
      <c r="B1570" s="166" t="s">
        <v>3634</v>
      </c>
      <c r="C1570" s="166" t="s">
        <v>2545</v>
      </c>
      <c r="D1570" s="166" t="s">
        <v>4318</v>
      </c>
      <c r="E1570" s="154"/>
      <c r="F1570" s="195" t="s">
        <v>2665</v>
      </c>
      <c r="G1570" s="196"/>
      <c r="H1570" s="166" t="s">
        <v>37</v>
      </c>
      <c r="I1570" s="167">
        <v>2010</v>
      </c>
      <c r="J1570" s="169">
        <v>2371460</v>
      </c>
      <c r="K1570" s="165"/>
      <c r="L1570" s="165"/>
      <c r="M1570" s="165"/>
      <c r="N1570" s="2"/>
    </row>
    <row r="1571" spans="1:14" ht="12.75" customHeight="1" x14ac:dyDescent="0.2">
      <c r="A1571" s="166" t="s">
        <v>4422</v>
      </c>
      <c r="B1571" s="166" t="s">
        <v>3012</v>
      </c>
      <c r="C1571" s="166"/>
      <c r="D1571" s="166" t="s">
        <v>4318</v>
      </c>
      <c r="E1571" s="154" t="s">
        <v>2537</v>
      </c>
      <c r="F1571" s="195" t="s">
        <v>1788</v>
      </c>
      <c r="G1571" s="196"/>
      <c r="H1571" s="166" t="s">
        <v>1773</v>
      </c>
      <c r="I1571" s="167">
        <v>2010</v>
      </c>
      <c r="J1571" s="168">
        <v>374930</v>
      </c>
      <c r="K1571" s="165"/>
      <c r="L1571" s="165"/>
      <c r="M1571" s="165"/>
      <c r="N1571" s="2"/>
    </row>
    <row r="1572" spans="1:14" ht="12.75" customHeight="1" x14ac:dyDescent="0.2">
      <c r="A1572" s="166" t="s">
        <v>4423</v>
      </c>
      <c r="B1572" s="166" t="s">
        <v>4424</v>
      </c>
      <c r="C1572" s="166"/>
      <c r="D1572" s="166" t="s">
        <v>4318</v>
      </c>
      <c r="E1572" s="154" t="s">
        <v>2537</v>
      </c>
      <c r="F1572" s="195" t="s">
        <v>1788</v>
      </c>
      <c r="G1572" s="196"/>
      <c r="H1572" s="166" t="s">
        <v>1773</v>
      </c>
      <c r="I1572" s="167">
        <v>2010</v>
      </c>
      <c r="J1572" s="168">
        <v>266035</v>
      </c>
      <c r="K1572" s="165"/>
      <c r="L1572" s="165"/>
      <c r="M1572" s="165"/>
      <c r="N1572" s="2"/>
    </row>
    <row r="1573" spans="1:14" ht="12.75" customHeight="1" x14ac:dyDescent="0.2">
      <c r="A1573" s="166" t="s">
        <v>4425</v>
      </c>
      <c r="B1573" s="166" t="s">
        <v>3012</v>
      </c>
      <c r="C1573" s="166"/>
      <c r="D1573" s="166" t="s">
        <v>4318</v>
      </c>
      <c r="E1573" s="154" t="s">
        <v>2537</v>
      </c>
      <c r="F1573" s="195" t="s">
        <v>1788</v>
      </c>
      <c r="G1573" s="196"/>
      <c r="H1573" s="166" t="s">
        <v>1773</v>
      </c>
      <c r="I1573" s="167">
        <v>2010</v>
      </c>
      <c r="J1573" s="168">
        <v>374670</v>
      </c>
      <c r="K1573" s="165"/>
      <c r="L1573" s="165"/>
      <c r="M1573" s="165"/>
      <c r="N1573" s="2"/>
    </row>
    <row r="1574" spans="1:14" ht="12.75" customHeight="1" x14ac:dyDescent="0.2">
      <c r="A1574" s="166" t="s">
        <v>4426</v>
      </c>
      <c r="B1574" s="166" t="s">
        <v>2780</v>
      </c>
      <c r="C1574" s="166"/>
      <c r="D1574" s="166" t="s">
        <v>4318</v>
      </c>
      <c r="E1574" s="154" t="s">
        <v>14</v>
      </c>
      <c r="F1574" s="195" t="s">
        <v>2903</v>
      </c>
      <c r="G1574" s="196"/>
      <c r="H1574" s="166" t="s">
        <v>37</v>
      </c>
      <c r="I1574" s="167">
        <v>2010</v>
      </c>
      <c r="J1574" s="169">
        <v>2603133</v>
      </c>
      <c r="K1574" s="165"/>
      <c r="L1574" s="165"/>
      <c r="M1574" s="165"/>
      <c r="N1574" s="2"/>
    </row>
    <row r="1575" spans="1:14" ht="12.75" customHeight="1" x14ac:dyDescent="0.2">
      <c r="A1575" s="166" t="s">
        <v>4427</v>
      </c>
      <c r="B1575" s="166" t="s">
        <v>2819</v>
      </c>
      <c r="C1575" s="166" t="s">
        <v>2545</v>
      </c>
      <c r="D1575" s="166" t="s">
        <v>4318</v>
      </c>
      <c r="E1575" s="154"/>
      <c r="F1575" s="195" t="s">
        <v>4229</v>
      </c>
      <c r="G1575" s="196"/>
      <c r="H1575" s="166" t="s">
        <v>37</v>
      </c>
      <c r="I1575" s="167">
        <v>2010</v>
      </c>
      <c r="J1575" s="168">
        <v>863391</v>
      </c>
      <c r="K1575" s="165"/>
      <c r="L1575" s="165"/>
      <c r="M1575" s="165"/>
      <c r="N1575" s="2"/>
    </row>
    <row r="1576" spans="1:14" ht="16.5" customHeight="1" x14ac:dyDescent="0.2">
      <c r="A1576" s="166" t="s">
        <v>4428</v>
      </c>
      <c r="B1576" s="166" t="s">
        <v>4429</v>
      </c>
      <c r="C1576" s="166" t="s">
        <v>2545</v>
      </c>
      <c r="D1576" s="166" t="s">
        <v>4318</v>
      </c>
      <c r="E1576" s="154"/>
      <c r="F1576" s="195" t="s">
        <v>4229</v>
      </c>
      <c r="G1576" s="196"/>
      <c r="H1576" s="166" t="s">
        <v>37</v>
      </c>
      <c r="I1576" s="167">
        <v>2010</v>
      </c>
      <c r="J1576" s="168">
        <v>606935</v>
      </c>
      <c r="K1576" s="165"/>
      <c r="L1576" s="165"/>
      <c r="M1576" s="165"/>
      <c r="N1576" s="2"/>
    </row>
    <row r="1577" spans="1:14" ht="12.75" customHeight="1" x14ac:dyDescent="0.2">
      <c r="A1577" s="166" t="s">
        <v>4430</v>
      </c>
      <c r="B1577" s="166" t="s">
        <v>4431</v>
      </c>
      <c r="C1577" s="166"/>
      <c r="D1577" s="166" t="s">
        <v>4318</v>
      </c>
      <c r="E1577" s="154" t="s">
        <v>2537</v>
      </c>
      <c r="F1577" s="195" t="s">
        <v>1788</v>
      </c>
      <c r="G1577" s="196"/>
      <c r="H1577" s="166" t="s">
        <v>1773</v>
      </c>
      <c r="I1577" s="167">
        <v>2010</v>
      </c>
      <c r="J1577" s="168">
        <v>373677</v>
      </c>
      <c r="K1577" s="165"/>
      <c r="L1577" s="165"/>
      <c r="M1577" s="165"/>
      <c r="N1577" s="2"/>
    </row>
    <row r="1578" spans="1:14" ht="12.75" customHeight="1" x14ac:dyDescent="0.2">
      <c r="A1578" s="166" t="s">
        <v>4432</v>
      </c>
      <c r="B1578" s="166" t="s">
        <v>4433</v>
      </c>
      <c r="C1578" s="166"/>
      <c r="D1578" s="166" t="s">
        <v>4318</v>
      </c>
      <c r="E1578" s="154" t="s">
        <v>2537</v>
      </c>
      <c r="F1578" s="195" t="s">
        <v>1788</v>
      </c>
      <c r="G1578" s="196"/>
      <c r="H1578" s="166" t="s">
        <v>1773</v>
      </c>
      <c r="I1578" s="167">
        <v>2010</v>
      </c>
      <c r="J1578" s="168">
        <v>374536</v>
      </c>
      <c r="K1578" s="165"/>
      <c r="L1578" s="165"/>
      <c r="M1578" s="165"/>
      <c r="N1578" s="2"/>
    </row>
    <row r="1579" spans="1:14" ht="16.5" customHeight="1" x14ac:dyDescent="0.2">
      <c r="A1579" s="166" t="s">
        <v>1603</v>
      </c>
      <c r="B1579" s="166" t="s">
        <v>2671</v>
      </c>
      <c r="C1579" s="166" t="s">
        <v>2545</v>
      </c>
      <c r="D1579" s="166" t="s">
        <v>4318</v>
      </c>
      <c r="E1579" s="154" t="s">
        <v>14</v>
      </c>
      <c r="F1579" s="195" t="s">
        <v>2903</v>
      </c>
      <c r="G1579" s="196"/>
      <c r="H1579" s="166" t="s">
        <v>37</v>
      </c>
      <c r="I1579" s="167">
        <v>2010</v>
      </c>
      <c r="J1579" s="168">
        <v>557874</v>
      </c>
      <c r="K1579" s="165"/>
      <c r="L1579" s="165"/>
      <c r="M1579" s="165"/>
      <c r="N1579" s="2"/>
    </row>
    <row r="1580" spans="1:14" ht="12.75" customHeight="1" x14ac:dyDescent="0.2">
      <c r="A1580" s="166" t="s">
        <v>4434</v>
      </c>
      <c r="B1580" s="166" t="s">
        <v>4435</v>
      </c>
      <c r="C1580" s="166"/>
      <c r="D1580" s="166" t="s">
        <v>4318</v>
      </c>
      <c r="E1580" s="154" t="s">
        <v>2537</v>
      </c>
      <c r="F1580" s="195" t="s">
        <v>2221</v>
      </c>
      <c r="G1580" s="196"/>
      <c r="H1580" s="166" t="s">
        <v>1773</v>
      </c>
      <c r="I1580" s="167">
        <v>2010</v>
      </c>
      <c r="J1580" s="168">
        <v>142199</v>
      </c>
      <c r="K1580" s="165"/>
      <c r="L1580" s="165"/>
      <c r="M1580" s="165"/>
      <c r="N1580" s="2"/>
    </row>
    <row r="1581" spans="1:14" ht="12.75" customHeight="1" x14ac:dyDescent="0.2">
      <c r="A1581" s="166" t="s">
        <v>4434</v>
      </c>
      <c r="B1581" s="166" t="s">
        <v>4435</v>
      </c>
      <c r="C1581" s="166"/>
      <c r="D1581" s="166" t="s">
        <v>4318</v>
      </c>
      <c r="E1581" s="154" t="s">
        <v>2537</v>
      </c>
      <c r="F1581" s="195" t="s">
        <v>2261</v>
      </c>
      <c r="G1581" s="196"/>
      <c r="H1581" s="166" t="s">
        <v>1773</v>
      </c>
      <c r="I1581" s="167">
        <v>2010</v>
      </c>
      <c r="J1581" s="168">
        <v>214956</v>
      </c>
      <c r="K1581" s="165"/>
      <c r="L1581" s="165"/>
      <c r="M1581" s="165"/>
      <c r="N1581" s="2"/>
    </row>
    <row r="1582" spans="1:14" ht="16.5" customHeight="1" x14ac:dyDescent="0.2">
      <c r="A1582" s="166" t="s">
        <v>4436</v>
      </c>
      <c r="B1582" s="166" t="s">
        <v>3167</v>
      </c>
      <c r="C1582" s="166" t="s">
        <v>34</v>
      </c>
      <c r="D1582" s="166" t="s">
        <v>4318</v>
      </c>
      <c r="E1582" s="154"/>
      <c r="F1582" s="195" t="s">
        <v>4215</v>
      </c>
      <c r="G1582" s="196"/>
      <c r="H1582" s="166" t="s">
        <v>276</v>
      </c>
      <c r="I1582" s="167">
        <v>2010</v>
      </c>
      <c r="J1582" s="169">
        <v>1141980</v>
      </c>
      <c r="K1582" s="165"/>
      <c r="L1582" s="165"/>
      <c r="M1582" s="165"/>
      <c r="N1582" s="2"/>
    </row>
    <row r="1583" spans="1:14" ht="12.75" customHeight="1" x14ac:dyDescent="0.2">
      <c r="A1583" s="166" t="s">
        <v>4437</v>
      </c>
      <c r="B1583" s="166" t="s">
        <v>4347</v>
      </c>
      <c r="C1583" s="166"/>
      <c r="D1583" s="166" t="s">
        <v>4318</v>
      </c>
      <c r="E1583" s="154" t="s">
        <v>2537</v>
      </c>
      <c r="F1583" s="195" t="s">
        <v>1788</v>
      </c>
      <c r="G1583" s="196"/>
      <c r="H1583" s="166" t="s">
        <v>1773</v>
      </c>
      <c r="I1583" s="167">
        <v>2010</v>
      </c>
      <c r="J1583" s="168">
        <v>455756</v>
      </c>
      <c r="K1583" s="165"/>
      <c r="L1583" s="165"/>
      <c r="M1583" s="165"/>
      <c r="N1583" s="2"/>
    </row>
    <row r="1584" spans="1:14" ht="12.75" customHeight="1" x14ac:dyDescent="0.2">
      <c r="A1584" s="166" t="s">
        <v>399</v>
      </c>
      <c r="B1584" s="166" t="s">
        <v>2688</v>
      </c>
      <c r="C1584" s="166"/>
      <c r="D1584" s="166" t="s">
        <v>4318</v>
      </c>
      <c r="E1584" s="154" t="s">
        <v>14</v>
      </c>
      <c r="F1584" s="195" t="s">
        <v>2903</v>
      </c>
      <c r="G1584" s="196"/>
      <c r="H1584" s="166" t="s">
        <v>37</v>
      </c>
      <c r="I1584" s="167">
        <v>2010</v>
      </c>
      <c r="J1584" s="169">
        <v>2935116</v>
      </c>
      <c r="K1584" s="165"/>
      <c r="L1584" s="165"/>
      <c r="M1584" s="165"/>
      <c r="N1584" s="2"/>
    </row>
    <row r="1585" spans="1:14" ht="12.75" customHeight="1" x14ac:dyDescent="0.2">
      <c r="A1585" s="166" t="s">
        <v>4438</v>
      </c>
      <c r="B1585" s="166" t="s">
        <v>4439</v>
      </c>
      <c r="C1585" s="166"/>
      <c r="D1585" s="166" t="s">
        <v>4318</v>
      </c>
      <c r="E1585" s="154"/>
      <c r="F1585" s="195" t="s">
        <v>4093</v>
      </c>
      <c r="G1585" s="196"/>
      <c r="H1585" s="166" t="s">
        <v>276</v>
      </c>
      <c r="I1585" s="167">
        <v>2010</v>
      </c>
      <c r="J1585" s="169">
        <v>1558332</v>
      </c>
      <c r="K1585" s="165"/>
      <c r="L1585" s="165"/>
      <c r="M1585" s="165"/>
      <c r="N1585" s="2"/>
    </row>
    <row r="1586" spans="1:14" ht="12.75" customHeight="1" x14ac:dyDescent="0.2">
      <c r="A1586" s="166" t="s">
        <v>4440</v>
      </c>
      <c r="B1586" s="166" t="s">
        <v>2716</v>
      </c>
      <c r="C1586" s="166" t="s">
        <v>34</v>
      </c>
      <c r="D1586" s="166" t="s">
        <v>4318</v>
      </c>
      <c r="E1586" s="154"/>
      <c r="F1586" s="195" t="s">
        <v>4231</v>
      </c>
      <c r="G1586" s="196"/>
      <c r="H1586" s="166" t="s">
        <v>37</v>
      </c>
      <c r="I1586" s="167">
        <v>2010</v>
      </c>
      <c r="J1586" s="168">
        <v>562361</v>
      </c>
      <c r="K1586" s="165"/>
      <c r="L1586" s="165"/>
      <c r="M1586" s="165"/>
      <c r="N1586" s="2"/>
    </row>
    <row r="1587" spans="1:14" ht="12.75" customHeight="1" x14ac:dyDescent="0.2">
      <c r="A1587" s="166" t="s">
        <v>4441</v>
      </c>
      <c r="B1587" s="166" t="s">
        <v>2691</v>
      </c>
      <c r="C1587" s="166" t="s">
        <v>34</v>
      </c>
      <c r="D1587" s="166" t="s">
        <v>4318</v>
      </c>
      <c r="E1587" s="154"/>
      <c r="F1587" s="195" t="s">
        <v>4228</v>
      </c>
      <c r="G1587" s="196"/>
      <c r="H1587" s="166" t="s">
        <v>37</v>
      </c>
      <c r="I1587" s="167">
        <v>2010</v>
      </c>
      <c r="J1587" s="168">
        <v>754377</v>
      </c>
      <c r="K1587" s="165"/>
      <c r="L1587" s="165"/>
      <c r="M1587" s="165"/>
      <c r="N1587" s="2"/>
    </row>
    <row r="1588" spans="1:14" ht="12.75" customHeight="1" x14ac:dyDescent="0.2">
      <c r="A1588" s="166" t="s">
        <v>4442</v>
      </c>
      <c r="B1588" s="166" t="s">
        <v>2778</v>
      </c>
      <c r="C1588" s="166" t="s">
        <v>34</v>
      </c>
      <c r="D1588" s="166" t="s">
        <v>4318</v>
      </c>
      <c r="E1588" s="154"/>
      <c r="F1588" s="195" t="s">
        <v>4443</v>
      </c>
      <c r="G1588" s="196"/>
      <c r="H1588" s="166" t="s">
        <v>37</v>
      </c>
      <c r="I1588" s="167">
        <v>2010</v>
      </c>
      <c r="J1588" s="168">
        <v>530788</v>
      </c>
      <c r="K1588" s="165"/>
      <c r="L1588" s="165"/>
      <c r="M1588" s="165"/>
      <c r="N1588" s="2"/>
    </row>
    <row r="1589" spans="1:14" ht="12.75" customHeight="1" x14ac:dyDescent="0.2">
      <c r="A1589" s="166" t="s">
        <v>4444</v>
      </c>
      <c r="B1589" s="166" t="s">
        <v>2645</v>
      </c>
      <c r="C1589" s="166" t="s">
        <v>34</v>
      </c>
      <c r="D1589" s="166" t="s">
        <v>4318</v>
      </c>
      <c r="E1589" s="154"/>
      <c r="F1589" s="195" t="s">
        <v>3945</v>
      </c>
      <c r="G1589" s="196"/>
      <c r="H1589" s="166" t="s">
        <v>37</v>
      </c>
      <c r="I1589" s="167">
        <v>2010</v>
      </c>
      <c r="J1589" s="168">
        <v>490416</v>
      </c>
      <c r="K1589" s="165"/>
      <c r="L1589" s="165"/>
      <c r="M1589" s="165"/>
      <c r="N1589" s="2"/>
    </row>
    <row r="1590" spans="1:14" ht="16.5" customHeight="1" x14ac:dyDescent="0.2">
      <c r="A1590" s="166" t="s">
        <v>4445</v>
      </c>
      <c r="B1590" s="166" t="s">
        <v>4324</v>
      </c>
      <c r="C1590" s="166"/>
      <c r="D1590" s="166" t="s">
        <v>4318</v>
      </c>
      <c r="E1590" s="154"/>
      <c r="F1590" s="195" t="s">
        <v>2665</v>
      </c>
      <c r="G1590" s="196"/>
      <c r="H1590" s="166" t="s">
        <v>37</v>
      </c>
      <c r="I1590" s="167">
        <v>2010</v>
      </c>
      <c r="J1590" s="168">
        <v>220512</v>
      </c>
      <c r="K1590" s="165"/>
      <c r="L1590" s="165"/>
      <c r="M1590" s="165"/>
      <c r="N1590" s="2"/>
    </row>
    <row r="1591" spans="1:14" ht="12.75" customHeight="1" x14ac:dyDescent="0.2">
      <c r="A1591" s="166" t="s">
        <v>4446</v>
      </c>
      <c r="B1591" s="166" t="s">
        <v>2870</v>
      </c>
      <c r="C1591" s="166" t="s">
        <v>34</v>
      </c>
      <c r="D1591" s="166" t="s">
        <v>4318</v>
      </c>
      <c r="E1591" s="154"/>
      <c r="F1591" s="195" t="s">
        <v>3945</v>
      </c>
      <c r="G1591" s="196"/>
      <c r="H1591" s="166" t="s">
        <v>37</v>
      </c>
      <c r="I1591" s="167">
        <v>2010</v>
      </c>
      <c r="J1591" s="169">
        <v>1231572</v>
      </c>
      <c r="K1591" s="165"/>
      <c r="L1591" s="165"/>
      <c r="M1591" s="165"/>
      <c r="N1591" s="2"/>
    </row>
    <row r="1592" spans="1:14" ht="12.75" customHeight="1" x14ac:dyDescent="0.2">
      <c r="A1592" s="166" t="s">
        <v>4447</v>
      </c>
      <c r="B1592" s="166" t="s">
        <v>3103</v>
      </c>
      <c r="C1592" s="166" t="s">
        <v>34</v>
      </c>
      <c r="D1592" s="166" t="s">
        <v>4318</v>
      </c>
      <c r="E1592" s="154" t="s">
        <v>2537</v>
      </c>
      <c r="F1592" s="195" t="s">
        <v>3905</v>
      </c>
      <c r="G1592" s="196"/>
      <c r="H1592" s="166" t="s">
        <v>37</v>
      </c>
      <c r="I1592" s="167">
        <v>2010</v>
      </c>
      <c r="J1592" s="168">
        <v>215500</v>
      </c>
      <c r="K1592" s="165"/>
      <c r="L1592" s="165"/>
      <c r="M1592" s="165"/>
      <c r="N1592" s="2"/>
    </row>
    <row r="1593" spans="1:14" ht="12.75" customHeight="1" x14ac:dyDescent="0.2">
      <c r="A1593" s="166" t="s">
        <v>4447</v>
      </c>
      <c r="B1593" s="166" t="s">
        <v>3103</v>
      </c>
      <c r="C1593" s="166" t="s">
        <v>34</v>
      </c>
      <c r="D1593" s="166" t="s">
        <v>4318</v>
      </c>
      <c r="E1593" s="154"/>
      <c r="F1593" s="195" t="s">
        <v>2665</v>
      </c>
      <c r="G1593" s="196"/>
      <c r="H1593" s="166" t="s">
        <v>37</v>
      </c>
      <c r="I1593" s="167">
        <v>2010</v>
      </c>
      <c r="J1593" s="168">
        <v>83028</v>
      </c>
      <c r="K1593" s="165"/>
      <c r="L1593" s="165"/>
      <c r="M1593" s="165"/>
      <c r="N1593" s="2"/>
    </row>
    <row r="1594" spans="1:14" ht="12.75" customHeight="1" x14ac:dyDescent="0.2">
      <c r="A1594" s="166" t="s">
        <v>4448</v>
      </c>
      <c r="B1594" s="166" t="s">
        <v>2778</v>
      </c>
      <c r="C1594" s="166" t="s">
        <v>34</v>
      </c>
      <c r="D1594" s="166" t="s">
        <v>4318</v>
      </c>
      <c r="E1594" s="154"/>
      <c r="F1594" s="195" t="s">
        <v>2665</v>
      </c>
      <c r="G1594" s="196"/>
      <c r="H1594" s="166" t="s">
        <v>37</v>
      </c>
      <c r="I1594" s="167">
        <v>2010</v>
      </c>
      <c r="J1594" s="168">
        <v>299233</v>
      </c>
      <c r="K1594" s="165"/>
      <c r="L1594" s="165"/>
      <c r="M1594" s="165"/>
      <c r="N1594" s="2"/>
    </row>
    <row r="1595" spans="1:14" ht="16.5" customHeight="1" x14ac:dyDescent="0.2">
      <c r="A1595" s="166" t="s">
        <v>4449</v>
      </c>
      <c r="B1595" s="166" t="s">
        <v>4450</v>
      </c>
      <c r="C1595" s="166" t="s">
        <v>34</v>
      </c>
      <c r="D1595" s="166" t="s">
        <v>4318</v>
      </c>
      <c r="E1595" s="154" t="s">
        <v>2537</v>
      </c>
      <c r="F1595" s="195" t="s">
        <v>3000</v>
      </c>
      <c r="G1595" s="196"/>
      <c r="H1595" s="166" t="s">
        <v>276</v>
      </c>
      <c r="I1595" s="167">
        <v>2010</v>
      </c>
      <c r="J1595" s="168">
        <v>196162</v>
      </c>
      <c r="K1595" s="165"/>
      <c r="L1595" s="165"/>
      <c r="M1595" s="165"/>
      <c r="N1595" s="2"/>
    </row>
    <row r="1596" spans="1:14" ht="12.75" customHeight="1" x14ac:dyDescent="0.2">
      <c r="A1596" s="166" t="s">
        <v>4451</v>
      </c>
      <c r="B1596" s="166" t="s">
        <v>4452</v>
      </c>
      <c r="C1596" s="166"/>
      <c r="D1596" s="166" t="s">
        <v>4318</v>
      </c>
      <c r="E1596" s="154" t="s">
        <v>2537</v>
      </c>
      <c r="F1596" s="195" t="s">
        <v>1788</v>
      </c>
      <c r="G1596" s="196"/>
      <c r="H1596" s="166" t="s">
        <v>1773</v>
      </c>
      <c r="I1596" s="167">
        <v>2010</v>
      </c>
      <c r="J1596" s="168">
        <v>379324</v>
      </c>
      <c r="K1596" s="165"/>
      <c r="L1596" s="165"/>
      <c r="M1596" s="165"/>
      <c r="N1596" s="2"/>
    </row>
    <row r="1597" spans="1:14" ht="12.75" customHeight="1" x14ac:dyDescent="0.2">
      <c r="A1597" s="166" t="s">
        <v>4453</v>
      </c>
      <c r="B1597" s="166" t="s">
        <v>4454</v>
      </c>
      <c r="C1597" s="166"/>
      <c r="D1597" s="166" t="s">
        <v>4318</v>
      </c>
      <c r="E1597" s="154" t="s">
        <v>2537</v>
      </c>
      <c r="F1597" s="195" t="s">
        <v>1788</v>
      </c>
      <c r="G1597" s="196"/>
      <c r="H1597" s="166" t="s">
        <v>1773</v>
      </c>
      <c r="I1597" s="167">
        <v>2010</v>
      </c>
      <c r="J1597" s="168">
        <v>374988</v>
      </c>
      <c r="K1597" s="165"/>
      <c r="L1597" s="165"/>
      <c r="M1597" s="165"/>
      <c r="N1597" s="2"/>
    </row>
    <row r="1598" spans="1:14" ht="12.75" customHeight="1" x14ac:dyDescent="0.2">
      <c r="A1598" s="166" t="s">
        <v>4455</v>
      </c>
      <c r="B1598" s="166" t="s">
        <v>4456</v>
      </c>
      <c r="C1598" s="166"/>
      <c r="D1598" s="166" t="s">
        <v>4318</v>
      </c>
      <c r="E1598" s="154" t="s">
        <v>2537</v>
      </c>
      <c r="F1598" s="195" t="s">
        <v>1788</v>
      </c>
      <c r="G1598" s="196"/>
      <c r="H1598" s="166" t="s">
        <v>1773</v>
      </c>
      <c r="I1598" s="167">
        <v>2010</v>
      </c>
      <c r="J1598" s="168">
        <v>111531</v>
      </c>
      <c r="K1598" s="165"/>
      <c r="L1598" s="165"/>
      <c r="M1598" s="165"/>
      <c r="N1598" s="2"/>
    </row>
    <row r="1599" spans="1:14" ht="12.75" customHeight="1" x14ac:dyDescent="0.2">
      <c r="A1599" s="166" t="s">
        <v>4457</v>
      </c>
      <c r="B1599" s="166" t="s">
        <v>4458</v>
      </c>
      <c r="C1599" s="166"/>
      <c r="D1599" s="166" t="s">
        <v>4318</v>
      </c>
      <c r="E1599" s="154" t="s">
        <v>2537</v>
      </c>
      <c r="F1599" s="195" t="s">
        <v>1788</v>
      </c>
      <c r="G1599" s="196"/>
      <c r="H1599" s="166" t="s">
        <v>1773</v>
      </c>
      <c r="I1599" s="167">
        <v>2010</v>
      </c>
      <c r="J1599" s="168">
        <v>332321</v>
      </c>
      <c r="K1599" s="165"/>
      <c r="L1599" s="165"/>
      <c r="M1599" s="165"/>
      <c r="N1599" s="2"/>
    </row>
    <row r="1600" spans="1:14" ht="12.75" customHeight="1" x14ac:dyDescent="0.2">
      <c r="A1600" s="166" t="s">
        <v>4459</v>
      </c>
      <c r="B1600" s="166" t="s">
        <v>2573</v>
      </c>
      <c r="C1600" s="166"/>
      <c r="D1600" s="166" t="s">
        <v>4318</v>
      </c>
      <c r="E1600" s="154"/>
      <c r="F1600" s="195" t="s">
        <v>4228</v>
      </c>
      <c r="G1600" s="196"/>
      <c r="H1600" s="166" t="s">
        <v>37</v>
      </c>
      <c r="I1600" s="167">
        <v>2010</v>
      </c>
      <c r="J1600" s="168">
        <v>943442</v>
      </c>
      <c r="K1600" s="165"/>
      <c r="L1600" s="165"/>
      <c r="M1600" s="165"/>
      <c r="N1600" s="2"/>
    </row>
    <row r="1601" spans="1:14" ht="12.75" customHeight="1" x14ac:dyDescent="0.2">
      <c r="A1601" s="166" t="s">
        <v>4460</v>
      </c>
      <c r="B1601" s="166" t="s">
        <v>4461</v>
      </c>
      <c r="C1601" s="166"/>
      <c r="D1601" s="166" t="s">
        <v>4318</v>
      </c>
      <c r="E1601" s="154" t="s">
        <v>2537</v>
      </c>
      <c r="F1601" s="195" t="s">
        <v>2268</v>
      </c>
      <c r="G1601" s="196"/>
      <c r="H1601" s="166" t="s">
        <v>1773</v>
      </c>
      <c r="I1601" s="167">
        <v>2010</v>
      </c>
      <c r="J1601" s="168">
        <v>37499</v>
      </c>
      <c r="K1601" s="165"/>
      <c r="L1601" s="165"/>
      <c r="M1601" s="165"/>
      <c r="N1601" s="2"/>
    </row>
    <row r="1602" spans="1:14" ht="12.75" customHeight="1" x14ac:dyDescent="0.2">
      <c r="A1602" s="166" t="s">
        <v>4462</v>
      </c>
      <c r="B1602" s="166" t="s">
        <v>2702</v>
      </c>
      <c r="C1602" s="166" t="s">
        <v>2545</v>
      </c>
      <c r="D1602" s="166" t="s">
        <v>4318</v>
      </c>
      <c r="E1602" s="154"/>
      <c r="F1602" s="195" t="s">
        <v>4231</v>
      </c>
      <c r="G1602" s="196"/>
      <c r="H1602" s="166" t="s">
        <v>37</v>
      </c>
      <c r="I1602" s="167">
        <v>2010</v>
      </c>
      <c r="J1602" s="168">
        <v>846595</v>
      </c>
      <c r="K1602" s="165"/>
      <c r="L1602" s="165"/>
      <c r="M1602" s="165"/>
      <c r="N1602" s="2"/>
    </row>
    <row r="1603" spans="1:14" ht="12.75" customHeight="1" x14ac:dyDescent="0.2">
      <c r="A1603" s="166" t="s">
        <v>4463</v>
      </c>
      <c r="B1603" s="166" t="s">
        <v>4464</v>
      </c>
      <c r="C1603" s="166"/>
      <c r="D1603" s="166" t="s">
        <v>4318</v>
      </c>
      <c r="E1603" s="154" t="s">
        <v>2537</v>
      </c>
      <c r="F1603" s="195" t="s">
        <v>1788</v>
      </c>
      <c r="G1603" s="196"/>
      <c r="H1603" s="166" t="s">
        <v>1773</v>
      </c>
      <c r="I1603" s="167">
        <v>2010</v>
      </c>
      <c r="J1603" s="168">
        <v>39359</v>
      </c>
      <c r="K1603" s="165"/>
      <c r="L1603" s="165"/>
      <c r="M1603" s="165"/>
      <c r="N1603" s="2"/>
    </row>
    <row r="1604" spans="1:14" ht="12.75" customHeight="1" x14ac:dyDescent="0.2">
      <c r="A1604" s="166" t="s">
        <v>4465</v>
      </c>
      <c r="B1604" s="166" t="s">
        <v>2536</v>
      </c>
      <c r="C1604" s="166"/>
      <c r="D1604" s="166" t="s">
        <v>4318</v>
      </c>
      <c r="E1604" s="154" t="s">
        <v>2537</v>
      </c>
      <c r="F1604" s="195" t="s">
        <v>1788</v>
      </c>
      <c r="G1604" s="196"/>
      <c r="H1604" s="166" t="s">
        <v>1773</v>
      </c>
      <c r="I1604" s="167">
        <v>2010</v>
      </c>
      <c r="J1604" s="168">
        <v>368449</v>
      </c>
      <c r="K1604" s="165"/>
      <c r="L1604" s="165"/>
      <c r="M1604" s="165"/>
      <c r="N1604" s="2"/>
    </row>
    <row r="1605" spans="1:14" ht="12.75" customHeight="1" x14ac:dyDescent="0.2">
      <c r="A1605" s="166" t="s">
        <v>4466</v>
      </c>
      <c r="B1605" s="166" t="s">
        <v>4467</v>
      </c>
      <c r="C1605" s="166"/>
      <c r="D1605" s="166" t="s">
        <v>4318</v>
      </c>
      <c r="E1605" s="154" t="s">
        <v>2537</v>
      </c>
      <c r="F1605" s="195" t="s">
        <v>1788</v>
      </c>
      <c r="G1605" s="196"/>
      <c r="H1605" s="166" t="s">
        <v>1773</v>
      </c>
      <c r="I1605" s="167">
        <v>2010</v>
      </c>
      <c r="J1605" s="168">
        <v>373960</v>
      </c>
      <c r="K1605" s="165"/>
      <c r="L1605" s="165"/>
      <c r="M1605" s="165"/>
      <c r="N1605" s="2"/>
    </row>
    <row r="1606" spans="1:14" ht="12.75" customHeight="1" x14ac:dyDescent="0.2">
      <c r="A1606" s="166" t="s">
        <v>4468</v>
      </c>
      <c r="B1606" s="166" t="s">
        <v>4469</v>
      </c>
      <c r="C1606" s="166"/>
      <c r="D1606" s="166" t="s">
        <v>4318</v>
      </c>
      <c r="E1606" s="154" t="s">
        <v>2537</v>
      </c>
      <c r="F1606" s="195" t="s">
        <v>2261</v>
      </c>
      <c r="G1606" s="196"/>
      <c r="H1606" s="166" t="s">
        <v>1773</v>
      </c>
      <c r="I1606" s="167">
        <v>2010</v>
      </c>
      <c r="J1606" s="168">
        <v>374984</v>
      </c>
      <c r="K1606" s="165"/>
      <c r="L1606" s="165"/>
      <c r="M1606" s="165"/>
      <c r="N1606" s="2"/>
    </row>
    <row r="1607" spans="1:14" ht="12.75" customHeight="1" x14ac:dyDescent="0.2">
      <c r="A1607" s="166" t="s">
        <v>4470</v>
      </c>
      <c r="B1607" s="166" t="s">
        <v>3023</v>
      </c>
      <c r="C1607" s="166"/>
      <c r="D1607" s="166" t="s">
        <v>4318</v>
      </c>
      <c r="E1607" s="154" t="s">
        <v>2537</v>
      </c>
      <c r="F1607" s="195" t="s">
        <v>2261</v>
      </c>
      <c r="G1607" s="196"/>
      <c r="H1607" s="166" t="s">
        <v>1773</v>
      </c>
      <c r="I1607" s="167">
        <v>2010</v>
      </c>
      <c r="J1607" s="168">
        <v>375000</v>
      </c>
      <c r="K1607" s="165"/>
      <c r="L1607" s="165"/>
      <c r="M1607" s="165"/>
      <c r="N1607" s="2"/>
    </row>
    <row r="1608" spans="1:14" ht="12.75" customHeight="1" x14ac:dyDescent="0.2">
      <c r="A1608" s="166" t="s">
        <v>4471</v>
      </c>
      <c r="B1608" s="166" t="s">
        <v>4472</v>
      </c>
      <c r="C1608" s="166"/>
      <c r="D1608" s="166" t="s">
        <v>4318</v>
      </c>
      <c r="E1608" s="154" t="s">
        <v>2537</v>
      </c>
      <c r="F1608" s="195" t="s">
        <v>1993</v>
      </c>
      <c r="G1608" s="196"/>
      <c r="H1608" s="166" t="s">
        <v>1773</v>
      </c>
      <c r="I1608" s="167">
        <v>2010</v>
      </c>
      <c r="J1608" s="168">
        <v>374946</v>
      </c>
      <c r="K1608" s="165"/>
      <c r="L1608" s="165"/>
      <c r="M1608" s="165"/>
      <c r="N1608" s="2"/>
    </row>
    <row r="1609" spans="1:14" ht="12.75" customHeight="1" x14ac:dyDescent="0.2">
      <c r="A1609" s="166" t="s">
        <v>4473</v>
      </c>
      <c r="B1609" s="166" t="s">
        <v>4414</v>
      </c>
      <c r="C1609" s="166"/>
      <c r="D1609" s="166" t="s">
        <v>4318</v>
      </c>
      <c r="E1609" s="154" t="s">
        <v>2537</v>
      </c>
      <c r="F1609" s="195" t="s">
        <v>2261</v>
      </c>
      <c r="G1609" s="196"/>
      <c r="H1609" s="166" t="s">
        <v>1773</v>
      </c>
      <c r="I1609" s="167">
        <v>2010</v>
      </c>
      <c r="J1609" s="168">
        <v>280174</v>
      </c>
      <c r="K1609" s="165"/>
      <c r="L1609" s="165"/>
      <c r="M1609" s="165"/>
      <c r="N1609" s="2"/>
    </row>
    <row r="1610" spans="1:14" ht="12.75" customHeight="1" x14ac:dyDescent="0.2">
      <c r="A1610" s="166" t="s">
        <v>4473</v>
      </c>
      <c r="B1610" s="166" t="s">
        <v>4414</v>
      </c>
      <c r="C1610" s="166"/>
      <c r="D1610" s="166" t="s">
        <v>4318</v>
      </c>
      <c r="E1610" s="154" t="s">
        <v>2537</v>
      </c>
      <c r="F1610" s="195" t="s">
        <v>2268</v>
      </c>
      <c r="G1610" s="196"/>
      <c r="H1610" s="166" t="s">
        <v>1773</v>
      </c>
      <c r="I1610" s="167">
        <v>2010</v>
      </c>
      <c r="J1610" s="168">
        <v>94798</v>
      </c>
      <c r="K1610" s="165"/>
      <c r="L1610" s="165"/>
      <c r="M1610" s="165"/>
      <c r="N1610" s="2"/>
    </row>
    <row r="1611" spans="1:14" ht="12.75" customHeight="1" x14ac:dyDescent="0.2">
      <c r="A1611" s="166" t="s">
        <v>4474</v>
      </c>
      <c r="B1611" s="166" t="s">
        <v>4475</v>
      </c>
      <c r="C1611" s="166"/>
      <c r="D1611" s="166" t="s">
        <v>4318</v>
      </c>
      <c r="E1611" s="154" t="s">
        <v>2537</v>
      </c>
      <c r="F1611" s="195" t="s">
        <v>1993</v>
      </c>
      <c r="G1611" s="196"/>
      <c r="H1611" s="166" t="s">
        <v>1773</v>
      </c>
      <c r="I1611" s="167">
        <v>2010</v>
      </c>
      <c r="J1611" s="168">
        <v>399973</v>
      </c>
      <c r="K1611" s="165"/>
      <c r="L1611" s="165"/>
      <c r="M1611" s="165"/>
      <c r="N1611" s="2"/>
    </row>
    <row r="1612" spans="1:14" ht="12.75" customHeight="1" x14ac:dyDescent="0.2">
      <c r="A1612" s="166" t="s">
        <v>4476</v>
      </c>
      <c r="B1612" s="166" t="s">
        <v>4477</v>
      </c>
      <c r="C1612" s="166"/>
      <c r="D1612" s="166" t="s">
        <v>4318</v>
      </c>
      <c r="E1612" s="154" t="s">
        <v>2537</v>
      </c>
      <c r="F1612" s="195" t="s">
        <v>1993</v>
      </c>
      <c r="G1612" s="196"/>
      <c r="H1612" s="166" t="s">
        <v>1773</v>
      </c>
      <c r="I1612" s="167">
        <v>2010</v>
      </c>
      <c r="J1612" s="168">
        <v>374954</v>
      </c>
      <c r="K1612" s="165"/>
      <c r="L1612" s="165"/>
      <c r="M1612" s="165"/>
      <c r="N1612" s="2"/>
    </row>
    <row r="1613" spans="1:14" ht="12.75" customHeight="1" x14ac:dyDescent="0.2">
      <c r="A1613" s="166" t="s">
        <v>4478</v>
      </c>
      <c r="B1613" s="166" t="s">
        <v>3230</v>
      </c>
      <c r="C1613" s="166"/>
      <c r="D1613" s="166" t="s">
        <v>4318</v>
      </c>
      <c r="E1613" s="154" t="s">
        <v>2537</v>
      </c>
      <c r="F1613" s="195" t="s">
        <v>1993</v>
      </c>
      <c r="G1613" s="196"/>
      <c r="H1613" s="166" t="s">
        <v>1773</v>
      </c>
      <c r="I1613" s="167">
        <v>2010</v>
      </c>
      <c r="J1613" s="168">
        <v>374652</v>
      </c>
      <c r="K1613" s="165"/>
      <c r="L1613" s="165"/>
      <c r="M1613" s="165"/>
      <c r="N1613" s="2"/>
    </row>
    <row r="1614" spans="1:14" ht="12.75" customHeight="1" x14ac:dyDescent="0.2">
      <c r="A1614" s="166" t="s">
        <v>4479</v>
      </c>
      <c r="B1614" s="166" t="s">
        <v>4480</v>
      </c>
      <c r="C1614" s="166"/>
      <c r="D1614" s="166" t="s">
        <v>4318</v>
      </c>
      <c r="E1614" s="154" t="s">
        <v>2537</v>
      </c>
      <c r="F1614" s="195" t="s">
        <v>1993</v>
      </c>
      <c r="G1614" s="196"/>
      <c r="H1614" s="166" t="s">
        <v>1773</v>
      </c>
      <c r="I1614" s="167">
        <v>2010</v>
      </c>
      <c r="J1614" s="168">
        <v>399483</v>
      </c>
      <c r="K1614" s="165"/>
      <c r="L1614" s="165"/>
      <c r="M1614" s="165"/>
      <c r="N1614" s="2"/>
    </row>
    <row r="1615" spans="1:14" ht="12.75" customHeight="1" x14ac:dyDescent="0.2">
      <c r="A1615" s="166" t="s">
        <v>4481</v>
      </c>
      <c r="B1615" s="166" t="s">
        <v>3919</v>
      </c>
      <c r="C1615" s="166" t="s">
        <v>70</v>
      </c>
      <c r="D1615" s="166" t="s">
        <v>4318</v>
      </c>
      <c r="E1615" s="154" t="s">
        <v>2537</v>
      </c>
      <c r="F1615" s="195" t="s">
        <v>3543</v>
      </c>
      <c r="G1615" s="196"/>
      <c r="H1615" s="166" t="s">
        <v>16</v>
      </c>
      <c r="I1615" s="167">
        <v>2010</v>
      </c>
      <c r="J1615" s="168">
        <v>333587</v>
      </c>
      <c r="K1615" s="165" t="s">
        <v>72</v>
      </c>
      <c r="L1615" s="165"/>
      <c r="M1615" s="165"/>
      <c r="N1615" s="2"/>
    </row>
    <row r="1616" spans="1:14" ht="12.75" customHeight="1" x14ac:dyDescent="0.2">
      <c r="A1616" s="166" t="s">
        <v>4482</v>
      </c>
      <c r="B1616" s="166" t="s">
        <v>3687</v>
      </c>
      <c r="C1616" s="166"/>
      <c r="D1616" s="166" t="s">
        <v>4318</v>
      </c>
      <c r="E1616" s="154" t="s">
        <v>2537</v>
      </c>
      <c r="F1616" s="195" t="s">
        <v>1993</v>
      </c>
      <c r="G1616" s="196"/>
      <c r="H1616" s="166" t="s">
        <v>1773</v>
      </c>
      <c r="I1616" s="167">
        <v>2010</v>
      </c>
      <c r="J1616" s="168">
        <v>374974</v>
      </c>
      <c r="K1616" s="165"/>
      <c r="L1616" s="165"/>
      <c r="M1616" s="165"/>
      <c r="N1616" s="2"/>
    </row>
    <row r="1617" spans="1:14" ht="12.75" customHeight="1" x14ac:dyDescent="0.2">
      <c r="A1617" s="166" t="s">
        <v>4483</v>
      </c>
      <c r="B1617" s="166" t="s">
        <v>4484</v>
      </c>
      <c r="C1617" s="166"/>
      <c r="D1617" s="166" t="s">
        <v>4318</v>
      </c>
      <c r="E1617" s="154" t="s">
        <v>2537</v>
      </c>
      <c r="F1617" s="195" t="s">
        <v>1993</v>
      </c>
      <c r="G1617" s="196"/>
      <c r="H1617" s="166" t="s">
        <v>1773</v>
      </c>
      <c r="I1617" s="167">
        <v>2010</v>
      </c>
      <c r="J1617" s="168">
        <v>375000</v>
      </c>
      <c r="K1617" s="165"/>
      <c r="L1617" s="165"/>
      <c r="M1617" s="165"/>
      <c r="N1617" s="2"/>
    </row>
    <row r="1618" spans="1:14" ht="12.75" customHeight="1" x14ac:dyDescent="0.2">
      <c r="A1618" s="166" t="s">
        <v>4485</v>
      </c>
      <c r="B1618" s="166" t="s">
        <v>4486</v>
      </c>
      <c r="C1618" s="166"/>
      <c r="D1618" s="166" t="s">
        <v>4318</v>
      </c>
      <c r="E1618" s="154" t="s">
        <v>2537</v>
      </c>
      <c r="F1618" s="195" t="s">
        <v>1993</v>
      </c>
      <c r="G1618" s="196"/>
      <c r="H1618" s="166" t="s">
        <v>1773</v>
      </c>
      <c r="I1618" s="167">
        <v>2010</v>
      </c>
      <c r="J1618" s="168">
        <v>649999</v>
      </c>
      <c r="K1618" s="165"/>
      <c r="L1618" s="165"/>
      <c r="M1618" s="165"/>
      <c r="N1618" s="2"/>
    </row>
    <row r="1619" spans="1:14" ht="12.75" customHeight="1" x14ac:dyDescent="0.2">
      <c r="A1619" s="166" t="s">
        <v>4487</v>
      </c>
      <c r="B1619" s="166" t="s">
        <v>4488</v>
      </c>
      <c r="C1619" s="166"/>
      <c r="D1619" s="166" t="s">
        <v>4318</v>
      </c>
      <c r="E1619" s="154" t="s">
        <v>2537</v>
      </c>
      <c r="F1619" s="195" t="s">
        <v>1993</v>
      </c>
      <c r="G1619" s="196"/>
      <c r="H1619" s="166" t="s">
        <v>1773</v>
      </c>
      <c r="I1619" s="167">
        <v>2010</v>
      </c>
      <c r="J1619" s="168">
        <v>368307</v>
      </c>
      <c r="K1619" s="165"/>
      <c r="L1619" s="165"/>
      <c r="M1619" s="165"/>
      <c r="N1619" s="2"/>
    </row>
    <row r="1620" spans="1:14" ht="12.75" customHeight="1" x14ac:dyDescent="0.2">
      <c r="A1620" s="166" t="s">
        <v>4489</v>
      </c>
      <c r="B1620" s="166" t="s">
        <v>4338</v>
      </c>
      <c r="C1620" s="166"/>
      <c r="D1620" s="166" t="s">
        <v>4318</v>
      </c>
      <c r="E1620" s="154" t="s">
        <v>2537</v>
      </c>
      <c r="F1620" s="195" t="s">
        <v>2268</v>
      </c>
      <c r="G1620" s="196"/>
      <c r="H1620" s="166" t="s">
        <v>1773</v>
      </c>
      <c r="I1620" s="167">
        <v>2010</v>
      </c>
      <c r="J1620" s="168">
        <v>374912</v>
      </c>
      <c r="K1620" s="165"/>
      <c r="L1620" s="165"/>
      <c r="M1620" s="165"/>
      <c r="N1620" s="2"/>
    </row>
    <row r="1621" spans="1:14" ht="12.75" customHeight="1" x14ac:dyDescent="0.2">
      <c r="A1621" s="166" t="s">
        <v>4490</v>
      </c>
      <c r="B1621" s="166" t="s">
        <v>4414</v>
      </c>
      <c r="C1621" s="166"/>
      <c r="D1621" s="166" t="s">
        <v>4318</v>
      </c>
      <c r="E1621" s="154" t="s">
        <v>2537</v>
      </c>
      <c r="F1621" s="195" t="s">
        <v>1993</v>
      </c>
      <c r="G1621" s="196"/>
      <c r="H1621" s="166" t="s">
        <v>1773</v>
      </c>
      <c r="I1621" s="167">
        <v>2010</v>
      </c>
      <c r="J1621" s="168">
        <v>374848</v>
      </c>
      <c r="K1621" s="165"/>
      <c r="L1621" s="165"/>
      <c r="M1621" s="165"/>
      <c r="N1621" s="2"/>
    </row>
    <row r="1622" spans="1:14" ht="12.75" customHeight="1" x14ac:dyDescent="0.2">
      <c r="A1622" s="166" t="s">
        <v>4491</v>
      </c>
      <c r="B1622" s="166" t="s">
        <v>4338</v>
      </c>
      <c r="C1622" s="166"/>
      <c r="D1622" s="166" t="s">
        <v>4318</v>
      </c>
      <c r="E1622" s="154"/>
      <c r="F1622" s="195" t="s">
        <v>3945</v>
      </c>
      <c r="G1622" s="196"/>
      <c r="H1622" s="166" t="s">
        <v>37</v>
      </c>
      <c r="I1622" s="167">
        <v>2010</v>
      </c>
      <c r="J1622" s="168">
        <v>379821</v>
      </c>
      <c r="K1622" s="165"/>
      <c r="L1622" s="165"/>
      <c r="M1622" s="165"/>
      <c r="N1622" s="2"/>
    </row>
    <row r="1623" spans="1:14" ht="12.75" customHeight="1" x14ac:dyDescent="0.2">
      <c r="A1623" s="166" t="s">
        <v>4492</v>
      </c>
      <c r="B1623" s="166" t="s">
        <v>3802</v>
      </c>
      <c r="C1623" s="166"/>
      <c r="D1623" s="166" t="s">
        <v>4318</v>
      </c>
      <c r="E1623" s="154" t="s">
        <v>2537</v>
      </c>
      <c r="F1623" s="195" t="s">
        <v>1919</v>
      </c>
      <c r="G1623" s="196"/>
      <c r="H1623" s="166" t="s">
        <v>1773</v>
      </c>
      <c r="I1623" s="167">
        <v>2010</v>
      </c>
      <c r="J1623" s="168">
        <v>98441</v>
      </c>
      <c r="K1623" s="165"/>
      <c r="L1623" s="165"/>
      <c r="M1623" s="165"/>
      <c r="N1623" s="2"/>
    </row>
    <row r="1624" spans="1:14" ht="12.75" customHeight="1" x14ac:dyDescent="0.2">
      <c r="A1624" s="166" t="s">
        <v>4493</v>
      </c>
      <c r="B1624" s="166" t="s">
        <v>4494</v>
      </c>
      <c r="C1624" s="166"/>
      <c r="D1624" s="166" t="s">
        <v>4318</v>
      </c>
      <c r="E1624" s="154" t="s">
        <v>2537</v>
      </c>
      <c r="F1624" s="195" t="s">
        <v>1919</v>
      </c>
      <c r="G1624" s="196"/>
      <c r="H1624" s="166" t="s">
        <v>1773</v>
      </c>
      <c r="I1624" s="167">
        <v>2010</v>
      </c>
      <c r="J1624" s="168">
        <v>98467</v>
      </c>
      <c r="K1624" s="165"/>
      <c r="L1624" s="165"/>
      <c r="M1624" s="165"/>
      <c r="N1624" s="2"/>
    </row>
    <row r="1625" spans="1:14" ht="12.75" customHeight="1" x14ac:dyDescent="0.2">
      <c r="A1625" s="166" t="s">
        <v>4495</v>
      </c>
      <c r="B1625" s="166" t="s">
        <v>4496</v>
      </c>
      <c r="C1625" s="166"/>
      <c r="D1625" s="166" t="s">
        <v>4318</v>
      </c>
      <c r="E1625" s="154" t="s">
        <v>2537</v>
      </c>
      <c r="F1625" s="195" t="s">
        <v>1919</v>
      </c>
      <c r="G1625" s="196"/>
      <c r="H1625" s="166" t="s">
        <v>1773</v>
      </c>
      <c r="I1625" s="167">
        <v>2010</v>
      </c>
      <c r="J1625" s="168">
        <v>99000</v>
      </c>
      <c r="K1625" s="165"/>
      <c r="L1625" s="165"/>
      <c r="M1625" s="165"/>
      <c r="N1625" s="2"/>
    </row>
    <row r="1626" spans="1:14" ht="12.75" customHeight="1" x14ac:dyDescent="0.2">
      <c r="A1626" s="166" t="s">
        <v>4497</v>
      </c>
      <c r="B1626" s="166" t="s">
        <v>4498</v>
      </c>
      <c r="C1626" s="166"/>
      <c r="D1626" s="166" t="s">
        <v>4318</v>
      </c>
      <c r="E1626" s="154" t="s">
        <v>2537</v>
      </c>
      <c r="F1626" s="195" t="s">
        <v>1919</v>
      </c>
      <c r="G1626" s="196"/>
      <c r="H1626" s="166" t="s">
        <v>1773</v>
      </c>
      <c r="I1626" s="167">
        <v>2010</v>
      </c>
      <c r="J1626" s="168">
        <v>98963</v>
      </c>
      <c r="K1626" s="165"/>
      <c r="L1626" s="165"/>
      <c r="M1626" s="165"/>
      <c r="N1626" s="2"/>
    </row>
    <row r="1627" spans="1:14" ht="12.75" customHeight="1" x14ac:dyDescent="0.2">
      <c r="A1627" s="166" t="s">
        <v>4499</v>
      </c>
      <c r="B1627" s="166" t="s">
        <v>4500</v>
      </c>
      <c r="C1627" s="166"/>
      <c r="D1627" s="166" t="s">
        <v>4318</v>
      </c>
      <c r="E1627" s="154" t="s">
        <v>2537</v>
      </c>
      <c r="F1627" s="195" t="s">
        <v>1919</v>
      </c>
      <c r="G1627" s="196"/>
      <c r="H1627" s="166" t="s">
        <v>1773</v>
      </c>
      <c r="I1627" s="167">
        <v>2010</v>
      </c>
      <c r="J1627" s="168">
        <v>98641</v>
      </c>
      <c r="K1627" s="165"/>
      <c r="L1627" s="165"/>
      <c r="M1627" s="165"/>
      <c r="N1627" s="2"/>
    </row>
    <row r="1628" spans="1:14" ht="12.75" customHeight="1" x14ac:dyDescent="0.2">
      <c r="A1628" s="166" t="s">
        <v>4501</v>
      </c>
      <c r="B1628" s="166" t="s">
        <v>4502</v>
      </c>
      <c r="C1628" s="166"/>
      <c r="D1628" s="166" t="s">
        <v>4318</v>
      </c>
      <c r="E1628" s="154" t="s">
        <v>2537</v>
      </c>
      <c r="F1628" s="195" t="s">
        <v>1919</v>
      </c>
      <c r="G1628" s="196"/>
      <c r="H1628" s="166" t="s">
        <v>1773</v>
      </c>
      <c r="I1628" s="167">
        <v>2010</v>
      </c>
      <c r="J1628" s="168">
        <v>98992</v>
      </c>
      <c r="K1628" s="165"/>
      <c r="L1628" s="165"/>
      <c r="M1628" s="165"/>
      <c r="N1628" s="2"/>
    </row>
    <row r="1629" spans="1:14" ht="12.75" customHeight="1" x14ac:dyDescent="0.2">
      <c r="A1629" s="166" t="s">
        <v>4503</v>
      </c>
      <c r="B1629" s="166" t="s">
        <v>4504</v>
      </c>
      <c r="C1629" s="166"/>
      <c r="D1629" s="166" t="s">
        <v>4318</v>
      </c>
      <c r="E1629" s="154" t="s">
        <v>2537</v>
      </c>
      <c r="F1629" s="195" t="s">
        <v>1919</v>
      </c>
      <c r="G1629" s="196"/>
      <c r="H1629" s="166" t="s">
        <v>1773</v>
      </c>
      <c r="I1629" s="167">
        <v>2010</v>
      </c>
      <c r="J1629" s="168">
        <v>98781</v>
      </c>
      <c r="K1629" s="165"/>
      <c r="L1629" s="165"/>
      <c r="M1629" s="165"/>
      <c r="N1629" s="2"/>
    </row>
    <row r="1630" spans="1:14" ht="12.75" customHeight="1" x14ac:dyDescent="0.2">
      <c r="A1630" s="166" t="s">
        <v>4505</v>
      </c>
      <c r="B1630" s="166" t="s">
        <v>4506</v>
      </c>
      <c r="C1630" s="166"/>
      <c r="D1630" s="166" t="s">
        <v>4318</v>
      </c>
      <c r="E1630" s="154" t="s">
        <v>2537</v>
      </c>
      <c r="F1630" s="195" t="s">
        <v>1993</v>
      </c>
      <c r="G1630" s="196"/>
      <c r="H1630" s="166" t="s">
        <v>1773</v>
      </c>
      <c r="I1630" s="167">
        <v>2010</v>
      </c>
      <c r="J1630" s="168">
        <v>375000</v>
      </c>
      <c r="K1630" s="165"/>
      <c r="L1630" s="165"/>
      <c r="M1630" s="165"/>
      <c r="N1630" s="2"/>
    </row>
    <row r="1631" spans="1:14" ht="12.75" customHeight="1" x14ac:dyDescent="0.2">
      <c r="A1631" s="166" t="s">
        <v>4507</v>
      </c>
      <c r="B1631" s="166" t="s">
        <v>4508</v>
      </c>
      <c r="C1631" s="166"/>
      <c r="D1631" s="166" t="s">
        <v>4318</v>
      </c>
      <c r="E1631" s="154" t="s">
        <v>2537</v>
      </c>
      <c r="F1631" s="195" t="s">
        <v>1919</v>
      </c>
      <c r="G1631" s="196"/>
      <c r="H1631" s="166" t="s">
        <v>1773</v>
      </c>
      <c r="I1631" s="167">
        <v>2010</v>
      </c>
      <c r="J1631" s="168">
        <v>98954</v>
      </c>
      <c r="K1631" s="165"/>
      <c r="L1631" s="165"/>
      <c r="M1631" s="165"/>
      <c r="N1631" s="2"/>
    </row>
    <row r="1632" spans="1:14" ht="12.75" customHeight="1" x14ac:dyDescent="0.2">
      <c r="A1632" s="166" t="s">
        <v>4509</v>
      </c>
      <c r="B1632" s="166" t="s">
        <v>3502</v>
      </c>
      <c r="C1632" s="166"/>
      <c r="D1632" s="166" t="s">
        <v>4318</v>
      </c>
      <c r="E1632" s="154" t="s">
        <v>2537</v>
      </c>
      <c r="F1632" s="195" t="s">
        <v>1993</v>
      </c>
      <c r="G1632" s="196"/>
      <c r="H1632" s="166" t="s">
        <v>1773</v>
      </c>
      <c r="I1632" s="167">
        <v>2010</v>
      </c>
      <c r="J1632" s="168">
        <v>374992</v>
      </c>
      <c r="K1632" s="165"/>
      <c r="L1632" s="165"/>
      <c r="M1632" s="165"/>
      <c r="N1632" s="2"/>
    </row>
    <row r="1633" spans="1:14" ht="12.75" customHeight="1" x14ac:dyDescent="0.2">
      <c r="A1633" s="166" t="s">
        <v>4510</v>
      </c>
      <c r="B1633" s="166" t="s">
        <v>4511</v>
      </c>
      <c r="C1633" s="166"/>
      <c r="D1633" s="166" t="s">
        <v>4318</v>
      </c>
      <c r="E1633" s="154" t="s">
        <v>2537</v>
      </c>
      <c r="F1633" s="195" t="s">
        <v>1919</v>
      </c>
      <c r="G1633" s="196"/>
      <c r="H1633" s="166" t="s">
        <v>1773</v>
      </c>
      <c r="I1633" s="167">
        <v>2010</v>
      </c>
      <c r="J1633" s="168">
        <v>98904</v>
      </c>
      <c r="K1633" s="165"/>
      <c r="L1633" s="165"/>
      <c r="M1633" s="165"/>
      <c r="N1633" s="2"/>
    </row>
    <row r="1634" spans="1:14" ht="12.75" customHeight="1" x14ac:dyDescent="0.2">
      <c r="A1634" s="166" t="s">
        <v>4512</v>
      </c>
      <c r="B1634" s="166" t="s">
        <v>4513</v>
      </c>
      <c r="C1634" s="166"/>
      <c r="D1634" s="166" t="s">
        <v>4318</v>
      </c>
      <c r="E1634" s="154" t="s">
        <v>2537</v>
      </c>
      <c r="F1634" s="195" t="s">
        <v>1919</v>
      </c>
      <c r="G1634" s="196"/>
      <c r="H1634" s="166" t="s">
        <v>1773</v>
      </c>
      <c r="I1634" s="167">
        <v>2010</v>
      </c>
      <c r="J1634" s="168">
        <v>98876</v>
      </c>
      <c r="K1634" s="165"/>
      <c r="L1634" s="165"/>
      <c r="M1634" s="165"/>
      <c r="N1634" s="2"/>
    </row>
    <row r="1635" spans="1:14" ht="12.75" customHeight="1" x14ac:dyDescent="0.2">
      <c r="A1635" s="166" t="s">
        <v>4514</v>
      </c>
      <c r="B1635" s="166" t="s">
        <v>4515</v>
      </c>
      <c r="C1635" s="166"/>
      <c r="D1635" s="166" t="s">
        <v>4318</v>
      </c>
      <c r="E1635" s="154" t="s">
        <v>2537</v>
      </c>
      <c r="F1635" s="195" t="s">
        <v>1919</v>
      </c>
      <c r="G1635" s="196"/>
      <c r="H1635" s="166" t="s">
        <v>1773</v>
      </c>
      <c r="I1635" s="167">
        <v>2010</v>
      </c>
      <c r="J1635" s="168">
        <v>97876</v>
      </c>
      <c r="K1635" s="165"/>
      <c r="L1635" s="165"/>
      <c r="M1635" s="165"/>
      <c r="N1635" s="2"/>
    </row>
    <row r="1636" spans="1:14" ht="12.75" customHeight="1" x14ac:dyDescent="0.2">
      <c r="A1636" s="166" t="s">
        <v>4516</v>
      </c>
      <c r="B1636" s="166" t="s">
        <v>4517</v>
      </c>
      <c r="C1636" s="166"/>
      <c r="D1636" s="166" t="s">
        <v>4318</v>
      </c>
      <c r="E1636" s="154" t="s">
        <v>2537</v>
      </c>
      <c r="F1636" s="195" t="s">
        <v>1919</v>
      </c>
      <c r="G1636" s="196"/>
      <c r="H1636" s="166" t="s">
        <v>1773</v>
      </c>
      <c r="I1636" s="167">
        <v>2010</v>
      </c>
      <c r="J1636" s="168">
        <v>98727</v>
      </c>
      <c r="K1636" s="165"/>
      <c r="L1636" s="165"/>
      <c r="M1636" s="165"/>
      <c r="N1636" s="2"/>
    </row>
    <row r="1637" spans="1:14" ht="12.75" customHeight="1" x14ac:dyDescent="0.2">
      <c r="A1637" s="166" t="s">
        <v>4518</v>
      </c>
      <c r="B1637" s="166" t="s">
        <v>4519</v>
      </c>
      <c r="C1637" s="166"/>
      <c r="D1637" s="166" t="s">
        <v>4318</v>
      </c>
      <c r="E1637" s="154" t="s">
        <v>2537</v>
      </c>
      <c r="F1637" s="195" t="s">
        <v>1919</v>
      </c>
      <c r="G1637" s="196"/>
      <c r="H1637" s="166" t="s">
        <v>1773</v>
      </c>
      <c r="I1637" s="167">
        <v>2010</v>
      </c>
      <c r="J1637" s="168">
        <v>98968</v>
      </c>
      <c r="K1637" s="165"/>
      <c r="L1637" s="165"/>
      <c r="M1637" s="165"/>
      <c r="N1637" s="2"/>
    </row>
    <row r="1638" spans="1:14" ht="12.75" customHeight="1" x14ac:dyDescent="0.2">
      <c r="A1638" s="166" t="s">
        <v>4520</v>
      </c>
      <c r="B1638" s="166" t="s">
        <v>4521</v>
      </c>
      <c r="C1638" s="166"/>
      <c r="D1638" s="166" t="s">
        <v>4318</v>
      </c>
      <c r="E1638" s="154" t="s">
        <v>2537</v>
      </c>
      <c r="F1638" s="195" t="s">
        <v>1919</v>
      </c>
      <c r="G1638" s="196"/>
      <c r="H1638" s="166" t="s">
        <v>1773</v>
      </c>
      <c r="I1638" s="167">
        <v>2010</v>
      </c>
      <c r="J1638" s="168">
        <v>98996</v>
      </c>
      <c r="K1638" s="165"/>
      <c r="L1638" s="165"/>
      <c r="M1638" s="165"/>
      <c r="N1638" s="2"/>
    </row>
    <row r="1639" spans="1:14" ht="12.75" customHeight="1" x14ac:dyDescent="0.2">
      <c r="A1639" s="166" t="s">
        <v>4522</v>
      </c>
      <c r="B1639" s="166" t="s">
        <v>4523</v>
      </c>
      <c r="C1639" s="166"/>
      <c r="D1639" s="166" t="s">
        <v>4318</v>
      </c>
      <c r="E1639" s="154" t="s">
        <v>2537</v>
      </c>
      <c r="F1639" s="195" t="s">
        <v>1919</v>
      </c>
      <c r="G1639" s="196"/>
      <c r="H1639" s="166" t="s">
        <v>1773</v>
      </c>
      <c r="I1639" s="167">
        <v>2010</v>
      </c>
      <c r="J1639" s="168">
        <v>98524</v>
      </c>
      <c r="K1639" s="165"/>
      <c r="L1639" s="165"/>
      <c r="M1639" s="165"/>
      <c r="N1639" s="2"/>
    </row>
    <row r="1640" spans="1:14" ht="12.75" customHeight="1" x14ac:dyDescent="0.2">
      <c r="A1640" s="166" t="s">
        <v>4524</v>
      </c>
      <c r="B1640" s="166" t="s">
        <v>4525</v>
      </c>
      <c r="C1640" s="166"/>
      <c r="D1640" s="166" t="s">
        <v>4318</v>
      </c>
      <c r="E1640" s="154" t="s">
        <v>2537</v>
      </c>
      <c r="F1640" s="195" t="s">
        <v>1993</v>
      </c>
      <c r="G1640" s="196"/>
      <c r="H1640" s="166" t="s">
        <v>1773</v>
      </c>
      <c r="I1640" s="167">
        <v>2010</v>
      </c>
      <c r="J1640" s="168">
        <v>374999</v>
      </c>
      <c r="K1640" s="165"/>
      <c r="L1640" s="165"/>
      <c r="M1640" s="165"/>
      <c r="N1640" s="2"/>
    </row>
    <row r="1641" spans="1:14" ht="12.75" customHeight="1" x14ac:dyDescent="0.2">
      <c r="A1641" s="166" t="s">
        <v>4526</v>
      </c>
      <c r="B1641" s="166" t="s">
        <v>4475</v>
      </c>
      <c r="C1641" s="166"/>
      <c r="D1641" s="166" t="s">
        <v>4318</v>
      </c>
      <c r="E1641" s="154" t="s">
        <v>2537</v>
      </c>
      <c r="F1641" s="195" t="s">
        <v>2268</v>
      </c>
      <c r="G1641" s="196"/>
      <c r="H1641" s="166" t="s">
        <v>1773</v>
      </c>
      <c r="I1641" s="167">
        <v>2010</v>
      </c>
      <c r="J1641" s="168">
        <v>374998</v>
      </c>
      <c r="K1641" s="165"/>
      <c r="L1641" s="165"/>
      <c r="M1641" s="165"/>
      <c r="N1641" s="2"/>
    </row>
    <row r="1642" spans="1:14" ht="12.75" customHeight="1" x14ac:dyDescent="0.2">
      <c r="A1642" s="166" t="s">
        <v>4527</v>
      </c>
      <c r="B1642" s="166" t="s">
        <v>4528</v>
      </c>
      <c r="C1642" s="166"/>
      <c r="D1642" s="166" t="s">
        <v>4318</v>
      </c>
      <c r="E1642" s="154" t="s">
        <v>2537</v>
      </c>
      <c r="F1642" s="195" t="s">
        <v>1919</v>
      </c>
      <c r="G1642" s="196"/>
      <c r="H1642" s="166" t="s">
        <v>1773</v>
      </c>
      <c r="I1642" s="167">
        <v>2010</v>
      </c>
      <c r="J1642" s="168">
        <v>98597</v>
      </c>
      <c r="K1642" s="165"/>
      <c r="L1642" s="165"/>
      <c r="M1642" s="165"/>
      <c r="N1642" s="2"/>
    </row>
    <row r="1643" spans="1:14" ht="12.75" customHeight="1" x14ac:dyDescent="0.2">
      <c r="A1643" s="166" t="s">
        <v>4529</v>
      </c>
      <c r="B1643" s="166" t="s">
        <v>4530</v>
      </c>
      <c r="C1643" s="166"/>
      <c r="D1643" s="166" t="s">
        <v>4318</v>
      </c>
      <c r="E1643" s="154" t="s">
        <v>2537</v>
      </c>
      <c r="F1643" s="195" t="s">
        <v>2268</v>
      </c>
      <c r="G1643" s="196"/>
      <c r="H1643" s="166" t="s">
        <v>1773</v>
      </c>
      <c r="I1643" s="167">
        <v>2010</v>
      </c>
      <c r="J1643" s="168">
        <v>375000</v>
      </c>
      <c r="K1643" s="165"/>
      <c r="L1643" s="165"/>
      <c r="M1643" s="165"/>
      <c r="N1643" s="2"/>
    </row>
    <row r="1644" spans="1:14" ht="12.75" customHeight="1" x14ac:dyDescent="0.2">
      <c r="A1644" s="166" t="s">
        <v>4531</v>
      </c>
      <c r="B1644" s="166" t="s">
        <v>4521</v>
      </c>
      <c r="C1644" s="166"/>
      <c r="D1644" s="166" t="s">
        <v>4318</v>
      </c>
      <c r="E1644" s="154" t="s">
        <v>2537</v>
      </c>
      <c r="F1644" s="195" t="s">
        <v>1919</v>
      </c>
      <c r="G1644" s="196"/>
      <c r="H1644" s="166" t="s">
        <v>1773</v>
      </c>
      <c r="I1644" s="167">
        <v>2010</v>
      </c>
      <c r="J1644" s="168">
        <v>98083</v>
      </c>
      <c r="K1644" s="165"/>
      <c r="L1644" s="165"/>
      <c r="M1644" s="165"/>
      <c r="N1644" s="2"/>
    </row>
    <row r="1645" spans="1:14" ht="12.75" customHeight="1" x14ac:dyDescent="0.2">
      <c r="A1645" s="166" t="s">
        <v>4532</v>
      </c>
      <c r="B1645" s="166" t="s">
        <v>4533</v>
      </c>
      <c r="C1645" s="166"/>
      <c r="D1645" s="166" t="s">
        <v>4318</v>
      </c>
      <c r="E1645" s="154" t="s">
        <v>2537</v>
      </c>
      <c r="F1645" s="195" t="s">
        <v>1993</v>
      </c>
      <c r="G1645" s="196"/>
      <c r="H1645" s="166" t="s">
        <v>1773</v>
      </c>
      <c r="I1645" s="167">
        <v>2010</v>
      </c>
      <c r="J1645" s="168">
        <v>374993</v>
      </c>
      <c r="K1645" s="165"/>
      <c r="L1645" s="165"/>
      <c r="M1645" s="165"/>
      <c r="N1645" s="2"/>
    </row>
    <row r="1646" spans="1:14" ht="12.75" customHeight="1" x14ac:dyDescent="0.2">
      <c r="A1646" s="166" t="s">
        <v>4534</v>
      </c>
      <c r="B1646" s="166" t="s">
        <v>4535</v>
      </c>
      <c r="C1646" s="166"/>
      <c r="D1646" s="166" t="s">
        <v>4318</v>
      </c>
      <c r="E1646" s="154" t="s">
        <v>2537</v>
      </c>
      <c r="F1646" s="195" t="s">
        <v>1993</v>
      </c>
      <c r="G1646" s="196"/>
      <c r="H1646" s="166" t="s">
        <v>1773</v>
      </c>
      <c r="I1646" s="167">
        <v>2010</v>
      </c>
      <c r="J1646" s="168">
        <v>374746</v>
      </c>
      <c r="K1646" s="165"/>
      <c r="L1646" s="165"/>
      <c r="M1646" s="165"/>
      <c r="N1646" s="2"/>
    </row>
    <row r="1647" spans="1:14" ht="12.75" customHeight="1" x14ac:dyDescent="0.2">
      <c r="A1647" s="166" t="s">
        <v>4536</v>
      </c>
      <c r="B1647" s="166" t="s">
        <v>4537</v>
      </c>
      <c r="C1647" s="166"/>
      <c r="D1647" s="166" t="s">
        <v>4318</v>
      </c>
      <c r="E1647" s="154" t="s">
        <v>2537</v>
      </c>
      <c r="F1647" s="195" t="s">
        <v>1993</v>
      </c>
      <c r="G1647" s="196"/>
      <c r="H1647" s="166" t="s">
        <v>1773</v>
      </c>
      <c r="I1647" s="167">
        <v>2010</v>
      </c>
      <c r="J1647" s="168">
        <v>496560</v>
      </c>
      <c r="K1647" s="165"/>
      <c r="L1647" s="165"/>
      <c r="M1647" s="165"/>
      <c r="N1647" s="2"/>
    </row>
    <row r="1648" spans="1:14" ht="12.75" customHeight="1" x14ac:dyDescent="0.2">
      <c r="A1648" s="166" t="s">
        <v>4538</v>
      </c>
      <c r="B1648" s="166" t="s">
        <v>4539</v>
      </c>
      <c r="C1648" s="166"/>
      <c r="D1648" s="166" t="s">
        <v>4318</v>
      </c>
      <c r="E1648" s="154" t="s">
        <v>2537</v>
      </c>
      <c r="F1648" s="195" t="s">
        <v>1993</v>
      </c>
      <c r="G1648" s="196"/>
      <c r="H1648" s="166" t="s">
        <v>1773</v>
      </c>
      <c r="I1648" s="167">
        <v>2010</v>
      </c>
      <c r="J1648" s="168">
        <v>374863</v>
      </c>
      <c r="K1648" s="165"/>
      <c r="L1648" s="165"/>
      <c r="M1648" s="165"/>
      <c r="N1648" s="2"/>
    </row>
    <row r="1649" spans="1:14" ht="12.75" customHeight="1" x14ac:dyDescent="0.2">
      <c r="A1649" s="166" t="s">
        <v>4540</v>
      </c>
      <c r="B1649" s="166" t="s">
        <v>3230</v>
      </c>
      <c r="C1649" s="166"/>
      <c r="D1649" s="166" t="s">
        <v>4318</v>
      </c>
      <c r="E1649" s="154" t="s">
        <v>2537</v>
      </c>
      <c r="F1649" s="195" t="s">
        <v>1993</v>
      </c>
      <c r="G1649" s="196"/>
      <c r="H1649" s="166" t="s">
        <v>1773</v>
      </c>
      <c r="I1649" s="167">
        <v>2010</v>
      </c>
      <c r="J1649" s="168">
        <v>374949</v>
      </c>
      <c r="K1649" s="165"/>
      <c r="L1649" s="165"/>
      <c r="M1649" s="165"/>
      <c r="N1649" s="2"/>
    </row>
    <row r="1650" spans="1:14" ht="12.75" customHeight="1" x14ac:dyDescent="0.2">
      <c r="A1650" s="166" t="s">
        <v>4541</v>
      </c>
      <c r="B1650" s="166" t="s">
        <v>4336</v>
      </c>
      <c r="C1650" s="166"/>
      <c r="D1650" s="166" t="s">
        <v>4318</v>
      </c>
      <c r="E1650" s="154" t="s">
        <v>2537</v>
      </c>
      <c r="F1650" s="195" t="s">
        <v>2268</v>
      </c>
      <c r="G1650" s="196"/>
      <c r="H1650" s="166" t="s">
        <v>1773</v>
      </c>
      <c r="I1650" s="167">
        <v>2010</v>
      </c>
      <c r="J1650" s="168">
        <v>374999</v>
      </c>
      <c r="K1650" s="165"/>
      <c r="L1650" s="165"/>
      <c r="M1650" s="165"/>
      <c r="N1650" s="2"/>
    </row>
    <row r="1651" spans="1:14" ht="12.75" customHeight="1" x14ac:dyDescent="0.2">
      <c r="A1651" s="166" t="s">
        <v>4542</v>
      </c>
      <c r="B1651" s="166" t="s">
        <v>2246</v>
      </c>
      <c r="C1651" s="166"/>
      <c r="D1651" s="166" t="s">
        <v>4318</v>
      </c>
      <c r="E1651" s="154" t="s">
        <v>2537</v>
      </c>
      <c r="F1651" s="195" t="s">
        <v>1993</v>
      </c>
      <c r="G1651" s="196"/>
      <c r="H1651" s="166" t="s">
        <v>1773</v>
      </c>
      <c r="I1651" s="167">
        <v>2010</v>
      </c>
      <c r="J1651" s="168">
        <v>374986</v>
      </c>
      <c r="K1651" s="165"/>
      <c r="L1651" s="165"/>
      <c r="M1651" s="165"/>
      <c r="N1651" s="2"/>
    </row>
    <row r="1652" spans="1:14" ht="12.75" customHeight="1" x14ac:dyDescent="0.2">
      <c r="A1652" s="166" t="s">
        <v>4543</v>
      </c>
      <c r="B1652" s="166" t="s">
        <v>4544</v>
      </c>
      <c r="C1652" s="166"/>
      <c r="D1652" s="166" t="s">
        <v>4318</v>
      </c>
      <c r="E1652" s="154" t="s">
        <v>2537</v>
      </c>
      <c r="F1652" s="195" t="s">
        <v>1993</v>
      </c>
      <c r="G1652" s="196"/>
      <c r="H1652" s="166" t="s">
        <v>1773</v>
      </c>
      <c r="I1652" s="167">
        <v>2010</v>
      </c>
      <c r="J1652" s="168">
        <v>374955</v>
      </c>
      <c r="K1652" s="165"/>
      <c r="L1652" s="165"/>
      <c r="M1652" s="165"/>
      <c r="N1652" s="2"/>
    </row>
    <row r="1653" spans="1:14" ht="16.5" customHeight="1" x14ac:dyDescent="0.2">
      <c r="A1653" s="166" t="s">
        <v>4545</v>
      </c>
      <c r="B1653" s="166" t="s">
        <v>3041</v>
      </c>
      <c r="C1653" s="166" t="s">
        <v>2545</v>
      </c>
      <c r="D1653" s="166" t="s">
        <v>3892</v>
      </c>
      <c r="E1653" s="154" t="s">
        <v>14</v>
      </c>
      <c r="F1653" s="195" t="s">
        <v>3720</v>
      </c>
      <c r="G1653" s="196"/>
      <c r="H1653" s="166" t="s">
        <v>78</v>
      </c>
      <c r="I1653" s="167">
        <v>2010</v>
      </c>
      <c r="J1653" s="168">
        <v>37531</v>
      </c>
      <c r="K1653" s="165"/>
      <c r="L1653" s="165"/>
      <c r="M1653" s="165"/>
      <c r="N1653" s="2"/>
    </row>
    <row r="1654" spans="1:14" ht="16.5" customHeight="1" x14ac:dyDescent="0.2">
      <c r="A1654" s="166" t="s">
        <v>4546</v>
      </c>
      <c r="B1654" s="166" t="s">
        <v>4241</v>
      </c>
      <c r="C1654" s="166" t="s">
        <v>2545</v>
      </c>
      <c r="D1654" s="166" t="s">
        <v>2590</v>
      </c>
      <c r="E1654" s="154" t="s">
        <v>14</v>
      </c>
      <c r="F1654" s="195" t="s">
        <v>3201</v>
      </c>
      <c r="G1654" s="196"/>
      <c r="H1654" s="166" t="s">
        <v>16</v>
      </c>
      <c r="I1654" s="167">
        <v>2010</v>
      </c>
      <c r="J1654" s="169">
        <v>5867596</v>
      </c>
      <c r="K1654" s="165"/>
      <c r="L1654" s="165"/>
      <c r="M1654" s="165"/>
      <c r="N1654" s="2"/>
    </row>
    <row r="1655" spans="1:14" ht="12.75" customHeight="1" x14ac:dyDescent="0.2">
      <c r="A1655" s="166" t="s">
        <v>4547</v>
      </c>
      <c r="B1655" s="166" t="s">
        <v>4548</v>
      </c>
      <c r="C1655" s="166"/>
      <c r="D1655" s="166" t="s">
        <v>2326</v>
      </c>
      <c r="E1655" s="154"/>
      <c r="F1655" s="195" t="s">
        <v>2613</v>
      </c>
      <c r="G1655" s="196"/>
      <c r="H1655" s="166" t="s">
        <v>117</v>
      </c>
      <c r="I1655" s="167">
        <v>2010</v>
      </c>
      <c r="J1655" s="168">
        <v>170000</v>
      </c>
      <c r="K1655" s="165"/>
      <c r="L1655" s="165"/>
      <c r="M1655" s="165"/>
      <c r="N1655" s="2"/>
    </row>
    <row r="1656" spans="1:14" ht="16.5" customHeight="1" x14ac:dyDescent="0.2">
      <c r="A1656" s="166" t="s">
        <v>4549</v>
      </c>
      <c r="B1656" s="166" t="s">
        <v>3601</v>
      </c>
      <c r="C1656" s="166"/>
      <c r="D1656" s="166" t="s">
        <v>4550</v>
      </c>
      <c r="E1656" s="154" t="s">
        <v>2537</v>
      </c>
      <c r="F1656" s="195" t="s">
        <v>3905</v>
      </c>
      <c r="G1656" s="196"/>
      <c r="H1656" s="166" t="s">
        <v>37</v>
      </c>
      <c r="I1656" s="167">
        <v>2010</v>
      </c>
      <c r="J1656" s="168">
        <v>900000</v>
      </c>
      <c r="K1656" s="165"/>
      <c r="L1656" s="165"/>
      <c r="M1656" s="165"/>
      <c r="N1656" s="2"/>
    </row>
    <row r="1657" spans="1:14" ht="12.75" customHeight="1" x14ac:dyDescent="0.2">
      <c r="A1657" s="166" t="s">
        <v>4551</v>
      </c>
      <c r="B1657" s="166" t="s">
        <v>4552</v>
      </c>
      <c r="C1657" s="166" t="s">
        <v>34</v>
      </c>
      <c r="D1657" s="166" t="s">
        <v>4553</v>
      </c>
      <c r="E1657" s="154" t="s">
        <v>14</v>
      </c>
      <c r="F1657" s="195" t="s">
        <v>3131</v>
      </c>
      <c r="G1657" s="196"/>
      <c r="H1657" s="166" t="s">
        <v>259</v>
      </c>
      <c r="I1657" s="167">
        <v>2010</v>
      </c>
      <c r="J1657" s="168">
        <v>100000</v>
      </c>
      <c r="K1657" s="165"/>
      <c r="L1657" s="165"/>
      <c r="M1657" s="165"/>
      <c r="N1657" s="2"/>
    </row>
    <row r="1658" spans="1:14" ht="16.5" customHeight="1" x14ac:dyDescent="0.2">
      <c r="A1658" s="166" t="s">
        <v>4554</v>
      </c>
      <c r="B1658" s="166" t="s">
        <v>3100</v>
      </c>
      <c r="C1658" s="166" t="s">
        <v>34</v>
      </c>
      <c r="D1658" s="166" t="s">
        <v>4553</v>
      </c>
      <c r="E1658" s="154" t="s">
        <v>14</v>
      </c>
      <c r="F1658" s="195" t="s">
        <v>3131</v>
      </c>
      <c r="G1658" s="196"/>
      <c r="H1658" s="166" t="s">
        <v>259</v>
      </c>
      <c r="I1658" s="167">
        <v>2010</v>
      </c>
      <c r="J1658" s="168">
        <v>100000</v>
      </c>
      <c r="K1658" s="165"/>
      <c r="L1658" s="165"/>
      <c r="M1658" s="165"/>
      <c r="N1658" s="2"/>
    </row>
    <row r="1659" spans="1:14" ht="12.75" customHeight="1" x14ac:dyDescent="0.2">
      <c r="A1659" s="166" t="s">
        <v>4555</v>
      </c>
      <c r="B1659" s="166" t="s">
        <v>3090</v>
      </c>
      <c r="C1659" s="166" t="s">
        <v>34</v>
      </c>
      <c r="D1659" s="166" t="s">
        <v>4553</v>
      </c>
      <c r="E1659" s="154"/>
      <c r="F1659" s="195" t="s">
        <v>4092</v>
      </c>
      <c r="G1659" s="196"/>
      <c r="H1659" s="166" t="s">
        <v>276</v>
      </c>
      <c r="I1659" s="167">
        <v>2010</v>
      </c>
      <c r="J1659" s="168">
        <v>70000</v>
      </c>
      <c r="K1659" s="165"/>
      <c r="L1659" s="165"/>
      <c r="M1659" s="165"/>
      <c r="N1659" s="2"/>
    </row>
    <row r="1660" spans="1:14" ht="12.75" customHeight="1" x14ac:dyDescent="0.2">
      <c r="A1660" s="166" t="s">
        <v>4555</v>
      </c>
      <c r="B1660" s="166" t="s">
        <v>3090</v>
      </c>
      <c r="C1660" s="166" t="s">
        <v>34</v>
      </c>
      <c r="D1660" s="166" t="s">
        <v>4553</v>
      </c>
      <c r="E1660" s="154" t="s">
        <v>166</v>
      </c>
      <c r="F1660" s="195" t="s">
        <v>2927</v>
      </c>
      <c r="G1660" s="196"/>
      <c r="H1660" s="166" t="s">
        <v>37</v>
      </c>
      <c r="I1660" s="167">
        <v>2010</v>
      </c>
      <c r="J1660" s="168">
        <v>30000</v>
      </c>
      <c r="K1660" s="165"/>
      <c r="L1660" s="165"/>
      <c r="M1660" s="165"/>
      <c r="N1660" s="2"/>
    </row>
    <row r="1661" spans="1:14" ht="12.75" customHeight="1" x14ac:dyDescent="0.2">
      <c r="A1661" s="166" t="s">
        <v>4556</v>
      </c>
      <c r="B1661" s="166" t="s">
        <v>3090</v>
      </c>
      <c r="C1661" s="166" t="s">
        <v>34</v>
      </c>
      <c r="D1661" s="166" t="s">
        <v>4553</v>
      </c>
      <c r="E1661" s="154"/>
      <c r="F1661" s="195" t="s">
        <v>4092</v>
      </c>
      <c r="G1661" s="196"/>
      <c r="H1661" s="166" t="s">
        <v>276</v>
      </c>
      <c r="I1661" s="167">
        <v>2010</v>
      </c>
      <c r="J1661" s="168">
        <v>125000</v>
      </c>
      <c r="K1661" s="165"/>
      <c r="L1661" s="165"/>
      <c r="M1661" s="165"/>
      <c r="N1661" s="2"/>
    </row>
    <row r="1662" spans="1:14" ht="12.75" customHeight="1" x14ac:dyDescent="0.2">
      <c r="A1662" s="166" t="s">
        <v>4557</v>
      </c>
      <c r="B1662" s="166" t="s">
        <v>4558</v>
      </c>
      <c r="C1662" s="166" t="s">
        <v>21</v>
      </c>
      <c r="D1662" s="166" t="s">
        <v>4553</v>
      </c>
      <c r="E1662" s="154" t="s">
        <v>166</v>
      </c>
      <c r="F1662" s="195" t="s">
        <v>4015</v>
      </c>
      <c r="G1662" s="196"/>
      <c r="H1662" s="166" t="s">
        <v>276</v>
      </c>
      <c r="I1662" s="167">
        <v>2010</v>
      </c>
      <c r="J1662" s="168">
        <v>122860</v>
      </c>
      <c r="K1662" s="165"/>
      <c r="L1662" s="165"/>
      <c r="M1662" s="165"/>
      <c r="N1662" s="2"/>
    </row>
    <row r="1663" spans="1:14" ht="12.75" customHeight="1" x14ac:dyDescent="0.2">
      <c r="A1663" s="166" t="s">
        <v>4559</v>
      </c>
      <c r="B1663" s="166" t="s">
        <v>3761</v>
      </c>
      <c r="C1663" s="166" t="s">
        <v>34</v>
      </c>
      <c r="D1663" s="166" t="s">
        <v>4560</v>
      </c>
      <c r="E1663" s="154"/>
      <c r="F1663" s="195" t="s">
        <v>3726</v>
      </c>
      <c r="G1663" s="196"/>
      <c r="H1663" s="166" t="s">
        <v>78</v>
      </c>
      <c r="I1663" s="167">
        <v>2010</v>
      </c>
      <c r="J1663" s="169">
        <v>1469254</v>
      </c>
      <c r="K1663" s="165"/>
      <c r="L1663" s="165"/>
      <c r="M1663" s="165"/>
      <c r="N1663" s="2"/>
    </row>
    <row r="1664" spans="1:14" ht="12.75" customHeight="1" x14ac:dyDescent="0.2">
      <c r="A1664" s="166" t="s">
        <v>4561</v>
      </c>
      <c r="B1664" s="166" t="s">
        <v>2791</v>
      </c>
      <c r="C1664" s="166" t="s">
        <v>34</v>
      </c>
      <c r="D1664" s="166" t="s">
        <v>4560</v>
      </c>
      <c r="E1664" s="154"/>
      <c r="F1664" s="195" t="s">
        <v>3726</v>
      </c>
      <c r="G1664" s="196"/>
      <c r="H1664" s="166" t="s">
        <v>78</v>
      </c>
      <c r="I1664" s="167">
        <v>2010</v>
      </c>
      <c r="J1664" s="169">
        <v>1479913</v>
      </c>
      <c r="K1664" s="165"/>
      <c r="L1664" s="165"/>
      <c r="M1664" s="165"/>
      <c r="N1664" s="2"/>
    </row>
    <row r="1665" spans="1:14" ht="12.75" customHeight="1" x14ac:dyDescent="0.2">
      <c r="A1665" s="166" t="s">
        <v>4562</v>
      </c>
      <c r="B1665" s="166" t="s">
        <v>2794</v>
      </c>
      <c r="C1665" s="166" t="s">
        <v>34</v>
      </c>
      <c r="D1665" s="166" t="s">
        <v>4553</v>
      </c>
      <c r="E1665" s="154"/>
      <c r="F1665" s="195" t="s">
        <v>4563</v>
      </c>
      <c r="G1665" s="196"/>
      <c r="H1665" s="166" t="s">
        <v>37</v>
      </c>
      <c r="I1665" s="167">
        <v>2010</v>
      </c>
      <c r="J1665" s="168">
        <v>450000</v>
      </c>
      <c r="K1665" s="165"/>
      <c r="L1665" s="165"/>
      <c r="M1665" s="165"/>
      <c r="N1665" s="2"/>
    </row>
    <row r="1666" spans="1:14" ht="12.75" customHeight="1" x14ac:dyDescent="0.2">
      <c r="A1666" s="166" t="s">
        <v>4564</v>
      </c>
      <c r="B1666" s="166" t="s">
        <v>3103</v>
      </c>
      <c r="C1666" s="166" t="s">
        <v>34</v>
      </c>
      <c r="D1666" s="166" t="s">
        <v>4553</v>
      </c>
      <c r="E1666" s="154"/>
      <c r="F1666" s="195" t="s">
        <v>4563</v>
      </c>
      <c r="G1666" s="196"/>
      <c r="H1666" s="166" t="s">
        <v>37</v>
      </c>
      <c r="I1666" s="167">
        <v>2010</v>
      </c>
      <c r="J1666" s="168">
        <v>218679</v>
      </c>
      <c r="K1666" s="165"/>
      <c r="L1666" s="165"/>
      <c r="M1666" s="165"/>
      <c r="N1666" s="2"/>
    </row>
    <row r="1667" spans="1:14" ht="12.75" customHeight="1" x14ac:dyDescent="0.2">
      <c r="A1667" s="166" t="s">
        <v>4565</v>
      </c>
      <c r="B1667" s="166" t="s">
        <v>2979</v>
      </c>
      <c r="C1667" s="166" t="s">
        <v>34</v>
      </c>
      <c r="D1667" s="166" t="s">
        <v>4553</v>
      </c>
      <c r="E1667" s="154"/>
      <c r="F1667" s="195" t="s">
        <v>4563</v>
      </c>
      <c r="G1667" s="196"/>
      <c r="H1667" s="166" t="s">
        <v>37</v>
      </c>
      <c r="I1667" s="167">
        <v>2010</v>
      </c>
      <c r="J1667" s="168">
        <v>625000</v>
      </c>
      <c r="K1667" s="165"/>
      <c r="L1667" s="165"/>
      <c r="M1667" s="165"/>
      <c r="N1667" s="2"/>
    </row>
    <row r="1668" spans="1:14" ht="12.75" customHeight="1" x14ac:dyDescent="0.2">
      <c r="A1668" s="166" t="s">
        <v>4566</v>
      </c>
      <c r="B1668" s="166" t="s">
        <v>2711</v>
      </c>
      <c r="C1668" s="166" t="s">
        <v>34</v>
      </c>
      <c r="D1668" s="166" t="s">
        <v>4553</v>
      </c>
      <c r="E1668" s="154"/>
      <c r="F1668" s="195" t="s">
        <v>4563</v>
      </c>
      <c r="G1668" s="196"/>
      <c r="H1668" s="166" t="s">
        <v>37</v>
      </c>
      <c r="I1668" s="167">
        <v>2010</v>
      </c>
      <c r="J1668" s="168">
        <v>300000</v>
      </c>
      <c r="K1668" s="165"/>
      <c r="L1668" s="165"/>
      <c r="M1668" s="165"/>
      <c r="N1668" s="2"/>
    </row>
    <row r="1669" spans="1:14" ht="12.75" customHeight="1" x14ac:dyDescent="0.2">
      <c r="A1669" s="166" t="s">
        <v>4567</v>
      </c>
      <c r="B1669" s="166" t="s">
        <v>3103</v>
      </c>
      <c r="C1669" s="166" t="s">
        <v>34</v>
      </c>
      <c r="D1669" s="166" t="s">
        <v>4553</v>
      </c>
      <c r="E1669" s="154"/>
      <c r="F1669" s="195" t="s">
        <v>4568</v>
      </c>
      <c r="G1669" s="196"/>
      <c r="H1669" s="166" t="s">
        <v>276</v>
      </c>
      <c r="I1669" s="167">
        <v>2010</v>
      </c>
      <c r="J1669" s="169">
        <v>2000000</v>
      </c>
      <c r="K1669" s="165"/>
      <c r="L1669" s="165"/>
      <c r="M1669" s="165"/>
      <c r="N1669" s="2"/>
    </row>
    <row r="1670" spans="1:14" ht="12.75" customHeight="1" x14ac:dyDescent="0.2">
      <c r="A1670" s="166" t="s">
        <v>4569</v>
      </c>
      <c r="B1670" s="166" t="s">
        <v>2763</v>
      </c>
      <c r="C1670" s="166" t="s">
        <v>34</v>
      </c>
      <c r="D1670" s="166" t="s">
        <v>4553</v>
      </c>
      <c r="E1670" s="154"/>
      <c r="F1670" s="195" t="s">
        <v>4092</v>
      </c>
      <c r="G1670" s="196"/>
      <c r="H1670" s="166" t="s">
        <v>276</v>
      </c>
      <c r="I1670" s="167">
        <v>2010</v>
      </c>
      <c r="J1670" s="169">
        <v>1362500</v>
      </c>
      <c r="K1670" s="165"/>
      <c r="L1670" s="165"/>
      <c r="M1670" s="165"/>
      <c r="N1670" s="2"/>
    </row>
    <row r="1671" spans="1:14" ht="16.5" customHeight="1" x14ac:dyDescent="0.2">
      <c r="A1671" s="166" t="s">
        <v>4570</v>
      </c>
      <c r="B1671" s="166" t="s">
        <v>3100</v>
      </c>
      <c r="C1671" s="166" t="s">
        <v>34</v>
      </c>
      <c r="D1671" s="166" t="s">
        <v>4553</v>
      </c>
      <c r="E1671" s="154" t="s">
        <v>14</v>
      </c>
      <c r="F1671" s="195" t="s">
        <v>3131</v>
      </c>
      <c r="G1671" s="196"/>
      <c r="H1671" s="166" t="s">
        <v>259</v>
      </c>
      <c r="I1671" s="167">
        <v>2010</v>
      </c>
      <c r="J1671" s="168">
        <v>100000</v>
      </c>
      <c r="K1671" s="165"/>
      <c r="L1671" s="165"/>
      <c r="M1671" s="165"/>
      <c r="N1671" s="2"/>
    </row>
    <row r="1672" spans="1:14" ht="12.75" customHeight="1" x14ac:dyDescent="0.2">
      <c r="A1672" s="166" t="s">
        <v>4571</v>
      </c>
      <c r="B1672" s="166" t="s">
        <v>2691</v>
      </c>
      <c r="C1672" s="166" t="s">
        <v>34</v>
      </c>
      <c r="D1672" s="166" t="s">
        <v>4553</v>
      </c>
      <c r="E1672" s="154"/>
      <c r="F1672" s="195" t="s">
        <v>4092</v>
      </c>
      <c r="G1672" s="196"/>
      <c r="H1672" s="166" t="s">
        <v>276</v>
      </c>
      <c r="I1672" s="167">
        <v>2010</v>
      </c>
      <c r="J1672" s="169">
        <v>1678333</v>
      </c>
      <c r="K1672" s="165"/>
      <c r="L1672" s="165"/>
      <c r="M1672" s="165"/>
      <c r="N1672" s="2"/>
    </row>
    <row r="1673" spans="1:14" ht="12.75" customHeight="1" x14ac:dyDescent="0.2">
      <c r="A1673" s="166" t="s">
        <v>4572</v>
      </c>
      <c r="B1673" s="166" t="s">
        <v>2742</v>
      </c>
      <c r="C1673" s="166" t="s">
        <v>34</v>
      </c>
      <c r="D1673" s="166" t="s">
        <v>4553</v>
      </c>
      <c r="E1673" s="154"/>
      <c r="F1673" s="195" t="s">
        <v>4092</v>
      </c>
      <c r="G1673" s="196"/>
      <c r="H1673" s="166" t="s">
        <v>276</v>
      </c>
      <c r="I1673" s="167">
        <v>2010</v>
      </c>
      <c r="J1673" s="169">
        <v>2231667</v>
      </c>
      <c r="K1673" s="165"/>
      <c r="L1673" s="165"/>
      <c r="M1673" s="165"/>
      <c r="N1673" s="2"/>
    </row>
    <row r="1674" spans="1:14" ht="16.5" customHeight="1" x14ac:dyDescent="0.2">
      <c r="A1674" s="166" t="s">
        <v>4573</v>
      </c>
      <c r="B1674" s="166" t="s">
        <v>4574</v>
      </c>
      <c r="C1674" s="166"/>
      <c r="D1674" s="166" t="s">
        <v>4560</v>
      </c>
      <c r="E1674" s="154"/>
      <c r="F1674" s="195" t="s">
        <v>4563</v>
      </c>
      <c r="G1674" s="196"/>
      <c r="H1674" s="166" t="s">
        <v>37</v>
      </c>
      <c r="I1674" s="167">
        <v>2010</v>
      </c>
      <c r="J1674" s="168">
        <v>30330</v>
      </c>
      <c r="K1674" s="165"/>
      <c r="L1674" s="165"/>
      <c r="M1674" s="165"/>
      <c r="N1674" s="2"/>
    </row>
    <row r="1675" spans="1:14" ht="12.75" customHeight="1" x14ac:dyDescent="0.2">
      <c r="A1675" s="166" t="s">
        <v>4575</v>
      </c>
      <c r="B1675" s="166" t="s">
        <v>3417</v>
      </c>
      <c r="C1675" s="166" t="s">
        <v>34</v>
      </c>
      <c r="D1675" s="166" t="s">
        <v>4553</v>
      </c>
      <c r="E1675" s="154"/>
      <c r="F1675" s="195" t="s">
        <v>3070</v>
      </c>
      <c r="G1675" s="196"/>
      <c r="H1675" s="166" t="s">
        <v>276</v>
      </c>
      <c r="I1675" s="167">
        <v>2010</v>
      </c>
      <c r="J1675" s="168">
        <v>50000</v>
      </c>
      <c r="K1675" s="165"/>
      <c r="L1675" s="165"/>
      <c r="M1675" s="165"/>
      <c r="N1675" s="2"/>
    </row>
    <row r="1676" spans="1:14" ht="12.75" customHeight="1" x14ac:dyDescent="0.2">
      <c r="A1676" s="166" t="s">
        <v>4576</v>
      </c>
      <c r="B1676" s="166" t="s">
        <v>2649</v>
      </c>
      <c r="C1676" s="166"/>
      <c r="D1676" s="166" t="s">
        <v>4553</v>
      </c>
      <c r="E1676" s="154"/>
      <c r="F1676" s="195" t="s">
        <v>3246</v>
      </c>
      <c r="G1676" s="196"/>
      <c r="H1676" s="166" t="s">
        <v>78</v>
      </c>
      <c r="I1676" s="167">
        <v>2010</v>
      </c>
      <c r="J1676" s="168">
        <v>194121</v>
      </c>
      <c r="K1676" s="165"/>
      <c r="L1676" s="165"/>
      <c r="M1676" s="165"/>
      <c r="N1676" s="2"/>
    </row>
    <row r="1677" spans="1:14" ht="12.75" customHeight="1" x14ac:dyDescent="0.2">
      <c r="A1677" s="166" t="s">
        <v>4577</v>
      </c>
      <c r="B1677" s="166" t="s">
        <v>2742</v>
      </c>
      <c r="C1677" s="166" t="s">
        <v>34</v>
      </c>
      <c r="D1677" s="166" t="s">
        <v>4553</v>
      </c>
      <c r="E1677" s="154"/>
      <c r="F1677" s="195" t="s">
        <v>4092</v>
      </c>
      <c r="G1677" s="196"/>
      <c r="H1677" s="166" t="s">
        <v>276</v>
      </c>
      <c r="I1677" s="167">
        <v>2010</v>
      </c>
      <c r="J1677" s="168">
        <v>49950</v>
      </c>
      <c r="K1677" s="165"/>
      <c r="L1677" s="165"/>
      <c r="M1677" s="165"/>
      <c r="N1677" s="2"/>
    </row>
    <row r="1678" spans="1:14" ht="12.75" customHeight="1" x14ac:dyDescent="0.2">
      <c r="A1678" s="166" t="s">
        <v>4577</v>
      </c>
      <c r="B1678" s="166" t="s">
        <v>2742</v>
      </c>
      <c r="C1678" s="166" t="s">
        <v>34</v>
      </c>
      <c r="D1678" s="166" t="s">
        <v>4553</v>
      </c>
      <c r="E1678" s="154" t="s">
        <v>166</v>
      </c>
      <c r="F1678" s="195" t="s">
        <v>2927</v>
      </c>
      <c r="G1678" s="196"/>
      <c r="H1678" s="166" t="s">
        <v>37</v>
      </c>
      <c r="I1678" s="167">
        <v>2010</v>
      </c>
      <c r="J1678" s="168">
        <v>30000</v>
      </c>
      <c r="K1678" s="165"/>
      <c r="L1678" s="165"/>
      <c r="M1678" s="165"/>
      <c r="N1678" s="2"/>
    </row>
    <row r="1679" spans="1:14" ht="16.5" customHeight="1" x14ac:dyDescent="0.2">
      <c r="A1679" s="166" t="s">
        <v>4578</v>
      </c>
      <c r="B1679" s="166" t="s">
        <v>3174</v>
      </c>
      <c r="C1679" s="166" t="s">
        <v>34</v>
      </c>
      <c r="D1679" s="166" t="s">
        <v>4553</v>
      </c>
      <c r="E1679" s="154"/>
      <c r="F1679" s="195" t="s">
        <v>4092</v>
      </c>
      <c r="G1679" s="196"/>
      <c r="H1679" s="166" t="s">
        <v>276</v>
      </c>
      <c r="I1679" s="167">
        <v>2010</v>
      </c>
      <c r="J1679" s="168">
        <v>80000</v>
      </c>
      <c r="K1679" s="165"/>
      <c r="L1679" s="165"/>
      <c r="M1679" s="165"/>
      <c r="N1679" s="2"/>
    </row>
    <row r="1680" spans="1:14" ht="12.75" customHeight="1" x14ac:dyDescent="0.2">
      <c r="A1680" s="166" t="s">
        <v>4579</v>
      </c>
      <c r="B1680" s="166" t="s">
        <v>2806</v>
      </c>
      <c r="C1680" s="166" t="s">
        <v>34</v>
      </c>
      <c r="D1680" s="166" t="s">
        <v>4553</v>
      </c>
      <c r="E1680" s="154"/>
      <c r="F1680" s="195" t="s">
        <v>2712</v>
      </c>
      <c r="G1680" s="196"/>
      <c r="H1680" s="166" t="s">
        <v>37</v>
      </c>
      <c r="I1680" s="167">
        <v>2010</v>
      </c>
      <c r="J1680" s="169">
        <v>1175106</v>
      </c>
      <c r="K1680" s="165"/>
      <c r="L1680" s="165"/>
      <c r="M1680" s="165"/>
      <c r="N1680" s="2"/>
    </row>
    <row r="1681" spans="1:14" ht="12.75" customHeight="1" x14ac:dyDescent="0.2">
      <c r="A1681" s="166" t="s">
        <v>4580</v>
      </c>
      <c r="B1681" s="166" t="s">
        <v>2806</v>
      </c>
      <c r="C1681" s="166" t="s">
        <v>34</v>
      </c>
      <c r="D1681" s="166" t="s">
        <v>4553</v>
      </c>
      <c r="E1681" s="154" t="s">
        <v>166</v>
      </c>
      <c r="F1681" s="195" t="s">
        <v>4210</v>
      </c>
      <c r="G1681" s="196"/>
      <c r="H1681" s="166" t="s">
        <v>276</v>
      </c>
      <c r="I1681" s="167">
        <v>2010</v>
      </c>
      <c r="J1681" s="168">
        <v>545808</v>
      </c>
      <c r="K1681" s="165"/>
      <c r="L1681" s="165"/>
      <c r="M1681" s="165"/>
      <c r="N1681" s="2"/>
    </row>
    <row r="1682" spans="1:14" ht="12.75" customHeight="1" x14ac:dyDescent="0.2">
      <c r="A1682" s="166" t="s">
        <v>4581</v>
      </c>
      <c r="B1682" s="166" t="s">
        <v>3080</v>
      </c>
      <c r="C1682" s="166" t="s">
        <v>34</v>
      </c>
      <c r="D1682" s="166" t="s">
        <v>4553</v>
      </c>
      <c r="E1682" s="154" t="s">
        <v>166</v>
      </c>
      <c r="F1682" s="195" t="s">
        <v>4210</v>
      </c>
      <c r="G1682" s="196"/>
      <c r="H1682" s="166" t="s">
        <v>276</v>
      </c>
      <c r="I1682" s="167">
        <v>2010</v>
      </c>
      <c r="J1682" s="168">
        <v>605926</v>
      </c>
      <c r="K1682" s="165"/>
      <c r="L1682" s="165"/>
      <c r="M1682" s="165"/>
      <c r="N1682" s="2"/>
    </row>
    <row r="1683" spans="1:14" ht="12.75" customHeight="1" x14ac:dyDescent="0.2">
      <c r="A1683" s="166" t="s">
        <v>4582</v>
      </c>
      <c r="B1683" s="166" t="s">
        <v>3080</v>
      </c>
      <c r="C1683" s="166" t="s">
        <v>34</v>
      </c>
      <c r="D1683" s="166" t="s">
        <v>4553</v>
      </c>
      <c r="E1683" s="154" t="s">
        <v>166</v>
      </c>
      <c r="F1683" s="195" t="s">
        <v>4210</v>
      </c>
      <c r="G1683" s="196"/>
      <c r="H1683" s="166" t="s">
        <v>276</v>
      </c>
      <c r="I1683" s="167">
        <v>2010</v>
      </c>
      <c r="J1683" s="168">
        <v>207429</v>
      </c>
      <c r="K1683" s="165"/>
      <c r="L1683" s="165"/>
      <c r="M1683" s="165"/>
      <c r="N1683" s="2"/>
    </row>
    <row r="1684" spans="1:14" ht="12.75" customHeight="1" x14ac:dyDescent="0.2">
      <c r="A1684" s="166" t="s">
        <v>4583</v>
      </c>
      <c r="B1684" s="166" t="s">
        <v>2691</v>
      </c>
      <c r="C1684" s="166" t="s">
        <v>34</v>
      </c>
      <c r="D1684" s="166" t="s">
        <v>4553</v>
      </c>
      <c r="E1684" s="154" t="s">
        <v>166</v>
      </c>
      <c r="F1684" s="195" t="s">
        <v>4210</v>
      </c>
      <c r="G1684" s="196"/>
      <c r="H1684" s="166" t="s">
        <v>276</v>
      </c>
      <c r="I1684" s="167">
        <v>2010</v>
      </c>
      <c r="J1684" s="168">
        <v>579267</v>
      </c>
      <c r="K1684" s="165"/>
      <c r="L1684" s="165"/>
      <c r="M1684" s="165"/>
      <c r="N1684" s="2"/>
    </row>
    <row r="1685" spans="1:14" ht="12.75" customHeight="1" x14ac:dyDescent="0.2">
      <c r="A1685" s="166" t="s">
        <v>4584</v>
      </c>
      <c r="B1685" s="166" t="s">
        <v>3753</v>
      </c>
      <c r="C1685" s="166" t="s">
        <v>34</v>
      </c>
      <c r="D1685" s="166" t="s">
        <v>4553</v>
      </c>
      <c r="E1685" s="154"/>
      <c r="F1685" s="195" t="s">
        <v>2717</v>
      </c>
      <c r="G1685" s="196"/>
      <c r="H1685" s="166" t="s">
        <v>276</v>
      </c>
      <c r="I1685" s="167">
        <v>2010</v>
      </c>
      <c r="J1685" s="168">
        <v>764533</v>
      </c>
      <c r="K1685" s="165"/>
      <c r="L1685" s="165"/>
      <c r="M1685" s="165"/>
      <c r="N1685" s="2"/>
    </row>
    <row r="1686" spans="1:14" ht="12.75" customHeight="1" x14ac:dyDescent="0.2">
      <c r="A1686" s="166" t="s">
        <v>4585</v>
      </c>
      <c r="B1686" s="166" t="s">
        <v>2691</v>
      </c>
      <c r="C1686" s="166" t="s">
        <v>34</v>
      </c>
      <c r="D1686" s="166" t="s">
        <v>4553</v>
      </c>
      <c r="E1686" s="154" t="s">
        <v>166</v>
      </c>
      <c r="F1686" s="195" t="s">
        <v>4210</v>
      </c>
      <c r="G1686" s="196"/>
      <c r="H1686" s="166" t="s">
        <v>276</v>
      </c>
      <c r="I1686" s="167">
        <v>2010</v>
      </c>
      <c r="J1686" s="168">
        <v>833546</v>
      </c>
      <c r="K1686" s="165"/>
      <c r="L1686" s="165"/>
      <c r="M1686" s="165"/>
      <c r="N1686" s="2"/>
    </row>
    <row r="1687" spans="1:14" ht="12.75" customHeight="1" x14ac:dyDescent="0.2">
      <c r="A1687" s="166" t="s">
        <v>4586</v>
      </c>
      <c r="B1687" s="166" t="s">
        <v>4051</v>
      </c>
      <c r="C1687" s="166" t="s">
        <v>34</v>
      </c>
      <c r="D1687" s="166" t="s">
        <v>4553</v>
      </c>
      <c r="E1687" s="154"/>
      <c r="F1687" s="195" t="s">
        <v>2717</v>
      </c>
      <c r="G1687" s="196"/>
      <c r="H1687" s="166" t="s">
        <v>276</v>
      </c>
      <c r="I1687" s="167">
        <v>2010</v>
      </c>
      <c r="J1687" s="169">
        <v>1710576</v>
      </c>
      <c r="K1687" s="165"/>
      <c r="L1687" s="165"/>
      <c r="M1687" s="165"/>
      <c r="N1687" s="2"/>
    </row>
    <row r="1688" spans="1:14" ht="12.75" customHeight="1" x14ac:dyDescent="0.2">
      <c r="A1688" s="166" t="s">
        <v>4587</v>
      </c>
      <c r="B1688" s="166" t="s">
        <v>4588</v>
      </c>
      <c r="C1688" s="166"/>
      <c r="D1688" s="166" t="s">
        <v>4553</v>
      </c>
      <c r="E1688" s="154" t="s">
        <v>35</v>
      </c>
      <c r="F1688" s="195" t="s">
        <v>2809</v>
      </c>
      <c r="G1688" s="196"/>
      <c r="H1688" s="166" t="s">
        <v>16</v>
      </c>
      <c r="I1688" s="167">
        <v>2010</v>
      </c>
      <c r="J1688" s="168">
        <v>863082</v>
      </c>
      <c r="K1688" s="165"/>
      <c r="L1688" s="165"/>
      <c r="M1688" s="165"/>
      <c r="N1688" s="2"/>
    </row>
    <row r="1689" spans="1:14" ht="12.75" customHeight="1" x14ac:dyDescent="0.2">
      <c r="A1689" s="166" t="s">
        <v>4589</v>
      </c>
      <c r="B1689" s="166" t="s">
        <v>3006</v>
      </c>
      <c r="C1689" s="166"/>
      <c r="D1689" s="166" t="s">
        <v>4553</v>
      </c>
      <c r="E1689" s="154" t="s">
        <v>35</v>
      </c>
      <c r="F1689" s="195" t="s">
        <v>3704</v>
      </c>
      <c r="G1689" s="196"/>
      <c r="H1689" s="166" t="s">
        <v>37</v>
      </c>
      <c r="I1689" s="167">
        <v>2010</v>
      </c>
      <c r="J1689" s="169">
        <v>5177253</v>
      </c>
      <c r="K1689" s="165"/>
      <c r="L1689" s="165"/>
      <c r="M1689" s="165"/>
      <c r="N1689" s="2"/>
    </row>
    <row r="1690" spans="1:14" ht="16.5" customHeight="1" x14ac:dyDescent="0.2">
      <c r="A1690" s="166" t="s">
        <v>4590</v>
      </c>
      <c r="B1690" s="166" t="s">
        <v>2671</v>
      </c>
      <c r="C1690" s="166" t="s">
        <v>2545</v>
      </c>
      <c r="D1690" s="166" t="s">
        <v>4553</v>
      </c>
      <c r="E1690" s="154" t="s">
        <v>35</v>
      </c>
      <c r="F1690" s="195" t="s">
        <v>3704</v>
      </c>
      <c r="G1690" s="196"/>
      <c r="H1690" s="166" t="s">
        <v>37</v>
      </c>
      <c r="I1690" s="167">
        <v>2010</v>
      </c>
      <c r="J1690" s="169">
        <v>2130018</v>
      </c>
      <c r="K1690" s="165"/>
      <c r="L1690" s="165"/>
      <c r="M1690" s="165"/>
      <c r="N1690" s="2"/>
    </row>
    <row r="1691" spans="1:14" ht="12.75" customHeight="1" x14ac:dyDescent="0.2">
      <c r="A1691" s="166" t="s">
        <v>4591</v>
      </c>
      <c r="B1691" s="166" t="s">
        <v>4592</v>
      </c>
      <c r="C1691" s="166"/>
      <c r="D1691" s="166" t="s">
        <v>4553</v>
      </c>
      <c r="E1691" s="154"/>
      <c r="F1691" s="195" t="s">
        <v>2717</v>
      </c>
      <c r="G1691" s="196"/>
      <c r="H1691" s="166" t="s">
        <v>276</v>
      </c>
      <c r="I1691" s="167">
        <v>2010</v>
      </c>
      <c r="J1691" s="169">
        <v>1652487</v>
      </c>
      <c r="K1691" s="165"/>
      <c r="L1691" s="165"/>
      <c r="M1691" s="165"/>
      <c r="N1691" s="2"/>
    </row>
    <row r="1692" spans="1:14" ht="16.5" customHeight="1" x14ac:dyDescent="0.2">
      <c r="A1692" s="166" t="s">
        <v>4593</v>
      </c>
      <c r="B1692" s="166" t="s">
        <v>2671</v>
      </c>
      <c r="C1692" s="166" t="s">
        <v>2545</v>
      </c>
      <c r="D1692" s="166" t="s">
        <v>4553</v>
      </c>
      <c r="E1692" s="154" t="s">
        <v>35</v>
      </c>
      <c r="F1692" s="195" t="s">
        <v>3704</v>
      </c>
      <c r="G1692" s="196"/>
      <c r="H1692" s="166" t="s">
        <v>37</v>
      </c>
      <c r="I1692" s="167">
        <v>2010</v>
      </c>
      <c r="J1692" s="169">
        <v>1570621</v>
      </c>
      <c r="K1692" s="165"/>
      <c r="L1692" s="165"/>
      <c r="M1692" s="165"/>
      <c r="N1692" s="2"/>
    </row>
    <row r="1693" spans="1:14" ht="16.5" customHeight="1" x14ac:dyDescent="0.2">
      <c r="A1693" s="166" t="s">
        <v>4594</v>
      </c>
      <c r="B1693" s="166" t="s">
        <v>3228</v>
      </c>
      <c r="C1693" s="166" t="s">
        <v>2545</v>
      </c>
      <c r="D1693" s="166" t="s">
        <v>4560</v>
      </c>
      <c r="E1693" s="154" t="s">
        <v>2537</v>
      </c>
      <c r="F1693" s="195" t="s">
        <v>3630</v>
      </c>
      <c r="G1693" s="196"/>
      <c r="H1693" s="166" t="s">
        <v>37</v>
      </c>
      <c r="I1693" s="167">
        <v>2010</v>
      </c>
      <c r="J1693" s="168">
        <v>104883</v>
      </c>
      <c r="K1693" s="165"/>
      <c r="L1693" s="165"/>
      <c r="M1693" s="165"/>
      <c r="N1693" s="2"/>
    </row>
    <row r="1694" spans="1:14" ht="12.75" customHeight="1" x14ac:dyDescent="0.2">
      <c r="A1694" s="166" t="s">
        <v>4595</v>
      </c>
      <c r="B1694" s="166" t="s">
        <v>3080</v>
      </c>
      <c r="C1694" s="166" t="s">
        <v>34</v>
      </c>
      <c r="D1694" s="166" t="s">
        <v>4553</v>
      </c>
      <c r="E1694" s="154"/>
      <c r="F1694" s="195" t="s">
        <v>4202</v>
      </c>
      <c r="G1694" s="196"/>
      <c r="H1694" s="166" t="s">
        <v>276</v>
      </c>
      <c r="I1694" s="167">
        <v>2010</v>
      </c>
      <c r="J1694" s="169">
        <v>1466196</v>
      </c>
      <c r="K1694" s="165"/>
      <c r="L1694" s="165"/>
      <c r="M1694" s="165"/>
      <c r="N1694" s="2"/>
    </row>
    <row r="1695" spans="1:14" ht="12.75" customHeight="1" x14ac:dyDescent="0.2">
      <c r="A1695" s="166" t="s">
        <v>4596</v>
      </c>
      <c r="B1695" s="166" t="s">
        <v>4597</v>
      </c>
      <c r="C1695" s="166" t="s">
        <v>34</v>
      </c>
      <c r="D1695" s="166" t="s">
        <v>4553</v>
      </c>
      <c r="E1695" s="154" t="s">
        <v>166</v>
      </c>
      <c r="F1695" s="195" t="s">
        <v>4222</v>
      </c>
      <c r="G1695" s="196"/>
      <c r="H1695" s="166" t="s">
        <v>276</v>
      </c>
      <c r="I1695" s="167">
        <v>2010</v>
      </c>
      <c r="J1695" s="168">
        <v>747929</v>
      </c>
      <c r="K1695" s="165"/>
      <c r="L1695" s="165"/>
      <c r="M1695" s="165"/>
      <c r="N1695" s="2"/>
    </row>
    <row r="1696" spans="1:14" ht="16.5" customHeight="1" x14ac:dyDescent="0.2">
      <c r="A1696" s="166" t="s">
        <v>4598</v>
      </c>
      <c r="B1696" s="166" t="s">
        <v>4599</v>
      </c>
      <c r="C1696" s="156" t="s">
        <v>172</v>
      </c>
      <c r="D1696" s="166" t="s">
        <v>4553</v>
      </c>
      <c r="E1696" s="154" t="s">
        <v>166</v>
      </c>
      <c r="F1696" s="195" t="s">
        <v>4222</v>
      </c>
      <c r="G1696" s="196"/>
      <c r="H1696" s="166" t="s">
        <v>276</v>
      </c>
      <c r="I1696" s="167">
        <v>2010</v>
      </c>
      <c r="J1696" s="168">
        <v>828804</v>
      </c>
      <c r="K1696" s="165"/>
      <c r="L1696" s="165"/>
      <c r="M1696" s="165"/>
      <c r="N1696" s="2"/>
    </row>
    <row r="1697" spans="1:14" ht="12.75" customHeight="1" x14ac:dyDescent="0.2">
      <c r="A1697" s="166" t="s">
        <v>4600</v>
      </c>
      <c r="B1697" s="166" t="s">
        <v>4601</v>
      </c>
      <c r="C1697" s="166"/>
      <c r="D1697" s="166" t="s">
        <v>4553</v>
      </c>
      <c r="E1697" s="154"/>
      <c r="F1697" s="195" t="s">
        <v>2603</v>
      </c>
      <c r="G1697" s="196"/>
      <c r="H1697" s="166" t="s">
        <v>276</v>
      </c>
      <c r="I1697" s="167">
        <v>2010</v>
      </c>
      <c r="J1697" s="168">
        <v>418544</v>
      </c>
      <c r="K1697" s="165"/>
      <c r="L1697" s="165"/>
      <c r="M1697" s="165"/>
      <c r="N1697" s="2"/>
    </row>
    <row r="1698" spans="1:14" ht="12.75" customHeight="1" x14ac:dyDescent="0.2">
      <c r="A1698" s="166" t="s">
        <v>4602</v>
      </c>
      <c r="B1698" s="166" t="s">
        <v>3986</v>
      </c>
      <c r="C1698" s="166" t="s">
        <v>34</v>
      </c>
      <c r="D1698" s="166" t="s">
        <v>4553</v>
      </c>
      <c r="E1698" s="154" t="s">
        <v>2537</v>
      </c>
      <c r="F1698" s="195" t="s">
        <v>3000</v>
      </c>
      <c r="G1698" s="196"/>
      <c r="H1698" s="166" t="s">
        <v>276</v>
      </c>
      <c r="I1698" s="167">
        <v>2010</v>
      </c>
      <c r="J1698" s="168">
        <v>199596</v>
      </c>
      <c r="K1698" s="165"/>
      <c r="L1698" s="165"/>
      <c r="M1698" s="165"/>
      <c r="N1698" s="2"/>
    </row>
    <row r="1699" spans="1:14" ht="12.75" customHeight="1" x14ac:dyDescent="0.2">
      <c r="A1699" s="166" t="s">
        <v>4603</v>
      </c>
      <c r="B1699" s="166" t="s">
        <v>2734</v>
      </c>
      <c r="C1699" s="166" t="s">
        <v>34</v>
      </c>
      <c r="D1699" s="166" t="s">
        <v>4553</v>
      </c>
      <c r="E1699" s="154" t="s">
        <v>35</v>
      </c>
      <c r="F1699" s="195" t="s">
        <v>3704</v>
      </c>
      <c r="G1699" s="196"/>
      <c r="H1699" s="166" t="s">
        <v>37</v>
      </c>
      <c r="I1699" s="167">
        <v>2010</v>
      </c>
      <c r="J1699" s="168">
        <v>202400</v>
      </c>
      <c r="K1699" s="165"/>
      <c r="L1699" s="165"/>
      <c r="M1699" s="165"/>
      <c r="N1699" s="2"/>
    </row>
    <row r="1700" spans="1:14" ht="12.75" customHeight="1" x14ac:dyDescent="0.2">
      <c r="A1700" s="166" t="s">
        <v>4604</v>
      </c>
      <c r="B1700" s="166" t="s">
        <v>4605</v>
      </c>
      <c r="C1700" s="166" t="s">
        <v>34</v>
      </c>
      <c r="D1700" s="166" t="s">
        <v>4553</v>
      </c>
      <c r="E1700" s="154" t="s">
        <v>35</v>
      </c>
      <c r="F1700" s="195" t="s">
        <v>2809</v>
      </c>
      <c r="G1700" s="196"/>
      <c r="H1700" s="166" t="s">
        <v>16</v>
      </c>
      <c r="I1700" s="167">
        <v>2010</v>
      </c>
      <c r="J1700" s="168">
        <v>14502</v>
      </c>
      <c r="K1700" s="165"/>
      <c r="L1700" s="165"/>
      <c r="M1700" s="165"/>
      <c r="N1700" s="2"/>
    </row>
    <row r="1701" spans="1:14" ht="12.75" customHeight="1" x14ac:dyDescent="0.2">
      <c r="A1701" s="166" t="s">
        <v>4606</v>
      </c>
      <c r="B1701" s="166" t="s">
        <v>2988</v>
      </c>
      <c r="C1701" s="166" t="s">
        <v>34</v>
      </c>
      <c r="D1701" s="166" t="s">
        <v>4560</v>
      </c>
      <c r="E1701" s="154"/>
      <c r="F1701" s="195" t="s">
        <v>4212</v>
      </c>
      <c r="G1701" s="196"/>
      <c r="H1701" s="166" t="s">
        <v>276</v>
      </c>
      <c r="I1701" s="167">
        <v>2010</v>
      </c>
      <c r="J1701" s="169">
        <v>1388737</v>
      </c>
      <c r="K1701" s="165"/>
      <c r="L1701" s="165"/>
      <c r="M1701" s="165"/>
      <c r="N1701" s="2"/>
    </row>
    <row r="1702" spans="1:14" ht="12.75" customHeight="1" x14ac:dyDescent="0.2">
      <c r="A1702" s="166" t="s">
        <v>4607</v>
      </c>
      <c r="B1702" s="166" t="s">
        <v>2711</v>
      </c>
      <c r="C1702" s="166" t="s">
        <v>34</v>
      </c>
      <c r="D1702" s="166" t="s">
        <v>4560</v>
      </c>
      <c r="E1702" s="154"/>
      <c r="F1702" s="195" t="s">
        <v>4212</v>
      </c>
      <c r="G1702" s="196"/>
      <c r="H1702" s="166" t="s">
        <v>276</v>
      </c>
      <c r="I1702" s="167">
        <v>2010</v>
      </c>
      <c r="J1702" s="169">
        <v>1595410</v>
      </c>
      <c r="K1702" s="165"/>
      <c r="L1702" s="165"/>
      <c r="M1702" s="165"/>
      <c r="N1702" s="2"/>
    </row>
    <row r="1703" spans="1:14" ht="12.75" customHeight="1" x14ac:dyDescent="0.2">
      <c r="A1703" s="166" t="s">
        <v>4608</v>
      </c>
      <c r="B1703" s="166" t="s">
        <v>3417</v>
      </c>
      <c r="C1703" s="166" t="s">
        <v>34</v>
      </c>
      <c r="D1703" s="166" t="s">
        <v>4560</v>
      </c>
      <c r="E1703" s="154"/>
      <c r="F1703" s="195" t="s">
        <v>2641</v>
      </c>
      <c r="G1703" s="196"/>
      <c r="H1703" s="166" t="s">
        <v>37</v>
      </c>
      <c r="I1703" s="167">
        <v>2010</v>
      </c>
      <c r="J1703" s="168">
        <v>225000</v>
      </c>
      <c r="K1703" s="165"/>
      <c r="L1703" s="165"/>
      <c r="M1703" s="165"/>
      <c r="N1703" s="2"/>
    </row>
    <row r="1704" spans="1:14" ht="12.75" customHeight="1" x14ac:dyDescent="0.2">
      <c r="A1704" s="166" t="s">
        <v>4609</v>
      </c>
      <c r="B1704" s="166" t="s">
        <v>4610</v>
      </c>
      <c r="C1704" s="166"/>
      <c r="D1704" s="166" t="s">
        <v>4560</v>
      </c>
      <c r="E1704" s="154"/>
      <c r="F1704" s="195" t="s">
        <v>2641</v>
      </c>
      <c r="G1704" s="196"/>
      <c r="H1704" s="166" t="s">
        <v>37</v>
      </c>
      <c r="I1704" s="167">
        <v>2010</v>
      </c>
      <c r="J1704" s="169">
        <v>1497092</v>
      </c>
      <c r="K1704" s="165"/>
      <c r="L1704" s="165"/>
      <c r="M1704" s="165"/>
      <c r="N1704" s="2"/>
    </row>
    <row r="1705" spans="1:14" ht="12.75" customHeight="1" x14ac:dyDescent="0.2">
      <c r="A1705" s="166" t="s">
        <v>4611</v>
      </c>
      <c r="B1705" s="166" t="s">
        <v>4612</v>
      </c>
      <c r="C1705" s="166"/>
      <c r="D1705" s="166" t="s">
        <v>4553</v>
      </c>
      <c r="E1705" s="154" t="s">
        <v>166</v>
      </c>
      <c r="F1705" s="195" t="s">
        <v>4222</v>
      </c>
      <c r="G1705" s="196"/>
      <c r="H1705" s="166" t="s">
        <v>276</v>
      </c>
      <c r="I1705" s="167">
        <v>2010</v>
      </c>
      <c r="J1705" s="168">
        <v>539842</v>
      </c>
      <c r="K1705" s="165"/>
      <c r="L1705" s="165"/>
      <c r="M1705" s="165"/>
      <c r="N1705" s="2"/>
    </row>
    <row r="1706" spans="1:14" ht="12.75" customHeight="1" x14ac:dyDescent="0.2">
      <c r="A1706" s="166" t="s">
        <v>4613</v>
      </c>
      <c r="B1706" s="166" t="s">
        <v>2780</v>
      </c>
      <c r="C1706" s="166"/>
      <c r="D1706" s="166" t="s">
        <v>4553</v>
      </c>
      <c r="E1706" s="154"/>
      <c r="F1706" s="195" t="s">
        <v>4209</v>
      </c>
      <c r="G1706" s="196"/>
      <c r="H1706" s="166" t="s">
        <v>276</v>
      </c>
      <c r="I1706" s="167">
        <v>2010</v>
      </c>
      <c r="J1706" s="168">
        <v>913623</v>
      </c>
      <c r="K1706" s="165"/>
      <c r="L1706" s="165"/>
      <c r="M1706" s="165"/>
      <c r="N1706" s="2"/>
    </row>
    <row r="1707" spans="1:14" ht="12.75" customHeight="1" x14ac:dyDescent="0.2">
      <c r="A1707" s="166" t="s">
        <v>4614</v>
      </c>
      <c r="B1707" s="166" t="s">
        <v>4615</v>
      </c>
      <c r="C1707" s="166"/>
      <c r="D1707" s="166" t="s">
        <v>4553</v>
      </c>
      <c r="E1707" s="154" t="s">
        <v>35</v>
      </c>
      <c r="F1707" s="195" t="s">
        <v>2809</v>
      </c>
      <c r="G1707" s="196"/>
      <c r="H1707" s="166" t="s">
        <v>16</v>
      </c>
      <c r="I1707" s="167">
        <v>2010</v>
      </c>
      <c r="J1707" s="168">
        <v>40398</v>
      </c>
      <c r="K1707" s="165"/>
      <c r="L1707" s="165"/>
      <c r="M1707" s="165"/>
      <c r="N1707" s="2"/>
    </row>
    <row r="1708" spans="1:14" ht="12.75" customHeight="1" x14ac:dyDescent="0.2">
      <c r="A1708" s="166" t="s">
        <v>4614</v>
      </c>
      <c r="B1708" s="166" t="s">
        <v>4615</v>
      </c>
      <c r="C1708" s="166"/>
      <c r="D1708" s="166" t="s">
        <v>4553</v>
      </c>
      <c r="E1708" s="154" t="s">
        <v>35</v>
      </c>
      <c r="F1708" s="195" t="s">
        <v>2810</v>
      </c>
      <c r="G1708" s="196"/>
      <c r="H1708" s="166" t="s">
        <v>16</v>
      </c>
      <c r="I1708" s="167">
        <v>2010</v>
      </c>
      <c r="J1708" s="168">
        <v>103064</v>
      </c>
      <c r="K1708" s="165"/>
      <c r="L1708" s="165"/>
      <c r="M1708" s="165"/>
      <c r="N1708" s="2"/>
    </row>
    <row r="1709" spans="1:14" ht="12.75" customHeight="1" x14ac:dyDescent="0.2">
      <c r="A1709" s="166" t="s">
        <v>4616</v>
      </c>
      <c r="B1709" s="166" t="s">
        <v>4008</v>
      </c>
      <c r="C1709" s="166" t="s">
        <v>34</v>
      </c>
      <c r="D1709" s="166" t="s">
        <v>4553</v>
      </c>
      <c r="E1709" s="154"/>
      <c r="F1709" s="195" t="s">
        <v>4205</v>
      </c>
      <c r="G1709" s="196"/>
      <c r="H1709" s="166" t="s">
        <v>276</v>
      </c>
      <c r="I1709" s="167">
        <v>2010</v>
      </c>
      <c r="J1709" s="168">
        <v>100775</v>
      </c>
      <c r="K1709" s="165"/>
      <c r="L1709" s="165"/>
      <c r="M1709" s="165"/>
      <c r="N1709" s="2"/>
    </row>
    <row r="1710" spans="1:14" ht="12.75" customHeight="1" x14ac:dyDescent="0.2">
      <c r="A1710" s="166" t="s">
        <v>4617</v>
      </c>
      <c r="B1710" s="166" t="s">
        <v>3528</v>
      </c>
      <c r="C1710" s="166"/>
      <c r="D1710" s="166" t="s">
        <v>4553</v>
      </c>
      <c r="E1710" s="154" t="s">
        <v>35</v>
      </c>
      <c r="F1710" s="195" t="s">
        <v>3184</v>
      </c>
      <c r="G1710" s="196"/>
      <c r="H1710" s="166" t="s">
        <v>16</v>
      </c>
      <c r="I1710" s="167">
        <v>2010</v>
      </c>
      <c r="J1710" s="168">
        <v>119000</v>
      </c>
      <c r="K1710" s="165"/>
      <c r="L1710" s="165"/>
      <c r="M1710" s="165"/>
      <c r="N1710" s="2"/>
    </row>
    <row r="1711" spans="1:14" ht="12.75" customHeight="1" x14ac:dyDescent="0.2">
      <c r="A1711" s="166" t="s">
        <v>4618</v>
      </c>
      <c r="B1711" s="166" t="s">
        <v>4619</v>
      </c>
      <c r="C1711" s="166" t="s">
        <v>70</v>
      </c>
      <c r="D1711" s="166" t="s">
        <v>4553</v>
      </c>
      <c r="E1711" s="154" t="s">
        <v>2537</v>
      </c>
      <c r="F1711" s="195" t="s">
        <v>3000</v>
      </c>
      <c r="G1711" s="196"/>
      <c r="H1711" s="166" t="s">
        <v>276</v>
      </c>
      <c r="I1711" s="167">
        <v>2010</v>
      </c>
      <c r="J1711" s="168">
        <v>24715</v>
      </c>
      <c r="K1711" s="165" t="s">
        <v>72</v>
      </c>
      <c r="L1711" s="165"/>
      <c r="M1711" s="165"/>
      <c r="N1711" s="2"/>
    </row>
    <row r="1712" spans="1:14" ht="12.75" customHeight="1" x14ac:dyDescent="0.2">
      <c r="A1712" s="166" t="s">
        <v>4620</v>
      </c>
      <c r="B1712" s="166" t="s">
        <v>4621</v>
      </c>
      <c r="C1712" s="166"/>
      <c r="D1712" s="166" t="s">
        <v>4553</v>
      </c>
      <c r="E1712" s="154"/>
      <c r="F1712" s="195" t="s">
        <v>4209</v>
      </c>
      <c r="G1712" s="196"/>
      <c r="H1712" s="166" t="s">
        <v>276</v>
      </c>
      <c r="I1712" s="167">
        <v>2010</v>
      </c>
      <c r="J1712" s="168">
        <v>750059</v>
      </c>
      <c r="K1712" s="165"/>
      <c r="L1712" s="165"/>
      <c r="M1712" s="165"/>
      <c r="N1712" s="2"/>
    </row>
    <row r="1713" spans="1:14" ht="12.75" customHeight="1" x14ac:dyDescent="0.2">
      <c r="A1713" s="166" t="s">
        <v>4622</v>
      </c>
      <c r="B1713" s="166" t="s">
        <v>2761</v>
      </c>
      <c r="C1713" s="166"/>
      <c r="D1713" s="166" t="s">
        <v>4553</v>
      </c>
      <c r="E1713" s="154"/>
      <c r="F1713" s="195" t="s">
        <v>4205</v>
      </c>
      <c r="G1713" s="196"/>
      <c r="H1713" s="166" t="s">
        <v>276</v>
      </c>
      <c r="I1713" s="167">
        <v>2010</v>
      </c>
      <c r="J1713" s="168">
        <v>49916</v>
      </c>
      <c r="K1713" s="165"/>
      <c r="L1713" s="165"/>
      <c r="M1713" s="165"/>
      <c r="N1713" s="2"/>
    </row>
    <row r="1714" spans="1:14" ht="12.75" customHeight="1" x14ac:dyDescent="0.2">
      <c r="A1714" s="166" t="s">
        <v>4623</v>
      </c>
      <c r="B1714" s="166" t="s">
        <v>4624</v>
      </c>
      <c r="C1714" s="166"/>
      <c r="D1714" s="166" t="s">
        <v>4553</v>
      </c>
      <c r="E1714" s="154"/>
      <c r="F1714" s="195" t="s">
        <v>2603</v>
      </c>
      <c r="G1714" s="196"/>
      <c r="H1714" s="166" t="s">
        <v>276</v>
      </c>
      <c r="I1714" s="167">
        <v>2010</v>
      </c>
      <c r="J1714" s="168">
        <v>353906</v>
      </c>
      <c r="K1714" s="165"/>
      <c r="L1714" s="165"/>
      <c r="M1714" s="165"/>
      <c r="N1714" s="2"/>
    </row>
    <row r="1715" spans="1:14" ht="12.75" customHeight="1" x14ac:dyDescent="0.2">
      <c r="A1715" s="166" t="s">
        <v>4625</v>
      </c>
      <c r="B1715" s="166" t="s">
        <v>2691</v>
      </c>
      <c r="C1715" s="166" t="s">
        <v>34</v>
      </c>
      <c r="D1715" s="166" t="s">
        <v>4553</v>
      </c>
      <c r="E1715" s="154" t="s">
        <v>2537</v>
      </c>
      <c r="F1715" s="195" t="s">
        <v>3000</v>
      </c>
      <c r="G1715" s="196"/>
      <c r="H1715" s="166" t="s">
        <v>276</v>
      </c>
      <c r="I1715" s="167">
        <v>2010</v>
      </c>
      <c r="J1715" s="168">
        <v>200000</v>
      </c>
      <c r="K1715" s="165"/>
      <c r="L1715" s="165"/>
      <c r="M1715" s="165"/>
      <c r="N1715" s="2"/>
    </row>
    <row r="1716" spans="1:14" ht="12.75" customHeight="1" x14ac:dyDescent="0.2">
      <c r="A1716" s="166" t="s">
        <v>4626</v>
      </c>
      <c r="B1716" s="166" t="s">
        <v>4047</v>
      </c>
      <c r="C1716" s="166" t="s">
        <v>34</v>
      </c>
      <c r="D1716" s="166" t="s">
        <v>4553</v>
      </c>
      <c r="E1716" s="154"/>
      <c r="F1716" s="195" t="s">
        <v>4208</v>
      </c>
      <c r="G1716" s="196"/>
      <c r="H1716" s="166" t="s">
        <v>276</v>
      </c>
      <c r="I1716" s="167">
        <v>2010</v>
      </c>
      <c r="J1716" s="169">
        <v>1500000</v>
      </c>
      <c r="K1716" s="165"/>
      <c r="L1716" s="165"/>
      <c r="M1716" s="165"/>
      <c r="N1716" s="2"/>
    </row>
    <row r="1717" spans="1:14" ht="12.75" customHeight="1" x14ac:dyDescent="0.2">
      <c r="A1717" s="166" t="s">
        <v>4627</v>
      </c>
      <c r="B1717" s="166" t="s">
        <v>2691</v>
      </c>
      <c r="C1717" s="166" t="s">
        <v>34</v>
      </c>
      <c r="D1717" s="166" t="s">
        <v>4553</v>
      </c>
      <c r="E1717" s="154"/>
      <c r="F1717" s="195" t="s">
        <v>4208</v>
      </c>
      <c r="G1717" s="196"/>
      <c r="H1717" s="166" t="s">
        <v>276</v>
      </c>
      <c r="I1717" s="167">
        <v>2010</v>
      </c>
      <c r="J1717" s="169">
        <v>1600000</v>
      </c>
      <c r="K1717" s="165"/>
      <c r="L1717" s="165"/>
      <c r="M1717" s="165"/>
      <c r="N1717" s="2"/>
    </row>
    <row r="1718" spans="1:14" ht="12.75" customHeight="1" x14ac:dyDescent="0.2">
      <c r="A1718" s="166" t="s">
        <v>4628</v>
      </c>
      <c r="B1718" s="166" t="s">
        <v>3074</v>
      </c>
      <c r="C1718" s="166" t="s">
        <v>34</v>
      </c>
      <c r="D1718" s="166" t="s">
        <v>4553</v>
      </c>
      <c r="E1718" s="154"/>
      <c r="F1718" s="195" t="s">
        <v>4208</v>
      </c>
      <c r="G1718" s="196"/>
      <c r="H1718" s="166" t="s">
        <v>276</v>
      </c>
      <c r="I1718" s="167">
        <v>2010</v>
      </c>
      <c r="J1718" s="169">
        <v>2000000</v>
      </c>
      <c r="K1718" s="165"/>
      <c r="L1718" s="165"/>
      <c r="M1718" s="165"/>
      <c r="N1718" s="2"/>
    </row>
    <row r="1719" spans="1:14" ht="12.75" customHeight="1" x14ac:dyDescent="0.2">
      <c r="A1719" s="166" t="s">
        <v>4629</v>
      </c>
      <c r="B1719" s="166" t="s">
        <v>2691</v>
      </c>
      <c r="C1719" s="166" t="s">
        <v>34</v>
      </c>
      <c r="D1719" s="166" t="s">
        <v>4553</v>
      </c>
      <c r="E1719" s="154"/>
      <c r="F1719" s="195" t="s">
        <v>908</v>
      </c>
      <c r="G1719" s="196"/>
      <c r="H1719" s="166" t="s">
        <v>37</v>
      </c>
      <c r="I1719" s="167">
        <v>2010</v>
      </c>
      <c r="J1719" s="169">
        <v>1307361</v>
      </c>
      <c r="K1719" s="165"/>
      <c r="L1719" s="165"/>
      <c r="M1719" s="165"/>
      <c r="N1719" s="2"/>
    </row>
    <row r="1720" spans="1:14" ht="12.75" customHeight="1" x14ac:dyDescent="0.2">
      <c r="A1720" s="166" t="s">
        <v>4630</v>
      </c>
      <c r="B1720" s="166" t="s">
        <v>2711</v>
      </c>
      <c r="C1720" s="166" t="s">
        <v>34</v>
      </c>
      <c r="D1720" s="166" t="s">
        <v>4553</v>
      </c>
      <c r="E1720" s="154"/>
      <c r="F1720" s="195" t="s">
        <v>908</v>
      </c>
      <c r="G1720" s="196"/>
      <c r="H1720" s="166" t="s">
        <v>37</v>
      </c>
      <c r="I1720" s="167">
        <v>2010</v>
      </c>
      <c r="J1720" s="168">
        <v>873829</v>
      </c>
      <c r="K1720" s="165"/>
      <c r="L1720" s="165"/>
      <c r="M1720" s="165"/>
      <c r="N1720" s="2"/>
    </row>
    <row r="1721" spans="1:14" ht="12.75" customHeight="1" x14ac:dyDescent="0.2">
      <c r="A1721" s="166" t="s">
        <v>4631</v>
      </c>
      <c r="B1721" s="166" t="s">
        <v>4632</v>
      </c>
      <c r="C1721" s="166" t="s">
        <v>172</v>
      </c>
      <c r="D1721" s="166" t="s">
        <v>4553</v>
      </c>
      <c r="E1721" s="154"/>
      <c r="F1721" s="195" t="s">
        <v>4208</v>
      </c>
      <c r="G1721" s="196"/>
      <c r="H1721" s="166" t="s">
        <v>276</v>
      </c>
      <c r="I1721" s="167">
        <v>2010</v>
      </c>
      <c r="J1721" s="168">
        <v>696332</v>
      </c>
      <c r="K1721" s="165"/>
      <c r="L1721" s="165"/>
      <c r="M1721" s="165"/>
      <c r="N1721" s="2"/>
    </row>
    <row r="1722" spans="1:14" ht="16.5" customHeight="1" x14ac:dyDescent="0.2">
      <c r="A1722" s="166" t="s">
        <v>4633</v>
      </c>
      <c r="B1722" s="166" t="s">
        <v>2639</v>
      </c>
      <c r="C1722" s="166" t="s">
        <v>34</v>
      </c>
      <c r="D1722" s="166" t="s">
        <v>4553</v>
      </c>
      <c r="E1722" s="154"/>
      <c r="F1722" s="195" t="s">
        <v>4199</v>
      </c>
      <c r="G1722" s="196"/>
      <c r="H1722" s="166" t="s">
        <v>276</v>
      </c>
      <c r="I1722" s="167">
        <v>2010</v>
      </c>
      <c r="J1722" s="169">
        <v>5845000</v>
      </c>
      <c r="K1722" s="165"/>
      <c r="L1722" s="165"/>
      <c r="M1722" s="165"/>
      <c r="N1722" s="2"/>
    </row>
    <row r="1723" spans="1:14" ht="12.75" customHeight="1" x14ac:dyDescent="0.2">
      <c r="A1723" s="166" t="s">
        <v>4634</v>
      </c>
      <c r="B1723" s="166" t="s">
        <v>3080</v>
      </c>
      <c r="C1723" s="166" t="s">
        <v>34</v>
      </c>
      <c r="D1723" s="166" t="s">
        <v>4553</v>
      </c>
      <c r="E1723" s="154"/>
      <c r="F1723" s="195" t="s">
        <v>4219</v>
      </c>
      <c r="G1723" s="196"/>
      <c r="H1723" s="166" t="s">
        <v>276</v>
      </c>
      <c r="I1723" s="167">
        <v>2010</v>
      </c>
      <c r="J1723" s="169">
        <v>2159617</v>
      </c>
      <c r="K1723" s="165"/>
      <c r="L1723" s="165"/>
      <c r="M1723" s="165"/>
      <c r="N1723" s="2"/>
    </row>
    <row r="1724" spans="1:14" ht="12.75" customHeight="1" x14ac:dyDescent="0.2">
      <c r="A1724" s="166" t="s">
        <v>4635</v>
      </c>
      <c r="B1724" s="166" t="s">
        <v>4636</v>
      </c>
      <c r="C1724" s="166" t="s">
        <v>34</v>
      </c>
      <c r="D1724" s="166" t="s">
        <v>4553</v>
      </c>
      <c r="E1724" s="154" t="s">
        <v>2537</v>
      </c>
      <c r="F1724" s="195" t="s">
        <v>3000</v>
      </c>
      <c r="G1724" s="196"/>
      <c r="H1724" s="166" t="s">
        <v>276</v>
      </c>
      <c r="I1724" s="167">
        <v>2010</v>
      </c>
      <c r="J1724" s="168">
        <v>269865</v>
      </c>
      <c r="K1724" s="165"/>
      <c r="L1724" s="165"/>
      <c r="M1724" s="165"/>
      <c r="N1724" s="2"/>
    </row>
    <row r="1725" spans="1:14" ht="16.5" customHeight="1" x14ac:dyDescent="0.2">
      <c r="A1725" s="166" t="s">
        <v>4637</v>
      </c>
      <c r="B1725" s="166" t="s">
        <v>4638</v>
      </c>
      <c r="C1725" s="166" t="s">
        <v>34</v>
      </c>
      <c r="D1725" s="166" t="s">
        <v>4553</v>
      </c>
      <c r="E1725" s="154"/>
      <c r="F1725" s="195" t="s">
        <v>4214</v>
      </c>
      <c r="G1725" s="196"/>
      <c r="H1725" s="166" t="s">
        <v>276</v>
      </c>
      <c r="I1725" s="167">
        <v>2010</v>
      </c>
      <c r="J1725" s="168">
        <v>673767</v>
      </c>
      <c r="K1725" s="165"/>
      <c r="L1725" s="165"/>
      <c r="M1725" s="165"/>
      <c r="N1725" s="2"/>
    </row>
    <row r="1726" spans="1:14" ht="12.75" customHeight="1" x14ac:dyDescent="0.2">
      <c r="A1726" s="166" t="s">
        <v>4639</v>
      </c>
      <c r="B1726" s="166" t="s">
        <v>4640</v>
      </c>
      <c r="C1726" s="166" t="s">
        <v>34</v>
      </c>
      <c r="D1726" s="166" t="s">
        <v>4553</v>
      </c>
      <c r="E1726" s="154" t="s">
        <v>2537</v>
      </c>
      <c r="F1726" s="195" t="s">
        <v>3000</v>
      </c>
      <c r="G1726" s="196"/>
      <c r="H1726" s="166" t="s">
        <v>276</v>
      </c>
      <c r="I1726" s="167">
        <v>2010</v>
      </c>
      <c r="J1726" s="168">
        <v>419000</v>
      </c>
      <c r="K1726" s="165"/>
      <c r="L1726" s="165"/>
      <c r="M1726" s="165"/>
      <c r="N1726" s="2"/>
    </row>
    <row r="1727" spans="1:14" ht="16.5" customHeight="1" x14ac:dyDescent="0.2">
      <c r="A1727" s="166" t="s">
        <v>4641</v>
      </c>
      <c r="B1727" s="166" t="s">
        <v>3174</v>
      </c>
      <c r="C1727" s="166" t="s">
        <v>34</v>
      </c>
      <c r="D1727" s="166" t="s">
        <v>4553</v>
      </c>
      <c r="E1727" s="154" t="s">
        <v>2537</v>
      </c>
      <c r="F1727" s="195" t="s">
        <v>3000</v>
      </c>
      <c r="G1727" s="196"/>
      <c r="H1727" s="166" t="s">
        <v>276</v>
      </c>
      <c r="I1727" s="167">
        <v>2010</v>
      </c>
      <c r="J1727" s="168">
        <v>400000</v>
      </c>
      <c r="K1727" s="165"/>
      <c r="L1727" s="165"/>
      <c r="M1727" s="165"/>
      <c r="N1727" s="2"/>
    </row>
    <row r="1728" spans="1:14" ht="12.75" customHeight="1" x14ac:dyDescent="0.2">
      <c r="A1728" s="166" t="s">
        <v>4642</v>
      </c>
      <c r="B1728" s="166" t="s">
        <v>2778</v>
      </c>
      <c r="C1728" s="166" t="s">
        <v>34</v>
      </c>
      <c r="D1728" s="166" t="s">
        <v>4553</v>
      </c>
      <c r="E1728" s="154"/>
      <c r="F1728" s="195" t="s">
        <v>3246</v>
      </c>
      <c r="G1728" s="196"/>
      <c r="H1728" s="166" t="s">
        <v>78</v>
      </c>
      <c r="I1728" s="167">
        <v>2010</v>
      </c>
      <c r="J1728" s="168">
        <v>30000</v>
      </c>
      <c r="K1728" s="165"/>
      <c r="L1728" s="165"/>
      <c r="M1728" s="165"/>
      <c r="N1728" s="2"/>
    </row>
    <row r="1729" spans="1:14" ht="12.75" customHeight="1" x14ac:dyDescent="0.2">
      <c r="A1729" s="166" t="s">
        <v>4643</v>
      </c>
      <c r="B1729" s="166" t="s">
        <v>4644</v>
      </c>
      <c r="C1729" s="166"/>
      <c r="D1729" s="166" t="s">
        <v>4553</v>
      </c>
      <c r="E1729" s="154"/>
      <c r="F1729" s="195" t="s">
        <v>4128</v>
      </c>
      <c r="G1729" s="196"/>
      <c r="H1729" s="166" t="s">
        <v>276</v>
      </c>
      <c r="I1729" s="167">
        <v>2010</v>
      </c>
      <c r="J1729" s="168">
        <v>10000</v>
      </c>
      <c r="K1729" s="165"/>
      <c r="L1729" s="165"/>
      <c r="M1729" s="165"/>
      <c r="N1729" s="2"/>
    </row>
    <row r="1730" spans="1:14" ht="16.5" customHeight="1" x14ac:dyDescent="0.2">
      <c r="A1730" s="166" t="s">
        <v>4645</v>
      </c>
      <c r="B1730" s="166" t="s">
        <v>3066</v>
      </c>
      <c r="C1730" s="166" t="s">
        <v>34</v>
      </c>
      <c r="D1730" s="166" t="s">
        <v>4553</v>
      </c>
      <c r="E1730" s="154" t="s">
        <v>2537</v>
      </c>
      <c r="F1730" s="195" t="s">
        <v>3110</v>
      </c>
      <c r="G1730" s="196"/>
      <c r="H1730" s="166" t="s">
        <v>276</v>
      </c>
      <c r="I1730" s="167">
        <v>2010</v>
      </c>
      <c r="J1730" s="168">
        <v>397205</v>
      </c>
      <c r="K1730" s="165"/>
      <c r="L1730" s="165"/>
      <c r="M1730" s="165"/>
      <c r="N1730" s="2"/>
    </row>
    <row r="1731" spans="1:14" ht="16.5" customHeight="1" x14ac:dyDescent="0.2">
      <c r="A1731" s="166" t="s">
        <v>4646</v>
      </c>
      <c r="B1731" s="166" t="s">
        <v>3033</v>
      </c>
      <c r="C1731" s="166" t="s">
        <v>34</v>
      </c>
      <c r="D1731" s="166" t="s">
        <v>4560</v>
      </c>
      <c r="E1731" s="154" t="s">
        <v>166</v>
      </c>
      <c r="F1731" s="195" t="s">
        <v>2923</v>
      </c>
      <c r="G1731" s="196"/>
      <c r="H1731" s="166" t="s">
        <v>37</v>
      </c>
      <c r="I1731" s="167">
        <v>2010</v>
      </c>
      <c r="J1731" s="168">
        <v>378148</v>
      </c>
      <c r="K1731" s="165"/>
      <c r="L1731" s="165"/>
      <c r="M1731" s="165"/>
      <c r="N1731" s="2"/>
    </row>
    <row r="1732" spans="1:14" ht="12.75" customHeight="1" x14ac:dyDescent="0.2">
      <c r="A1732" s="166" t="s">
        <v>4647</v>
      </c>
      <c r="B1732" s="166" t="s">
        <v>2995</v>
      </c>
      <c r="C1732" s="166" t="s">
        <v>34</v>
      </c>
      <c r="D1732" s="166" t="s">
        <v>4553</v>
      </c>
      <c r="E1732" s="154"/>
      <c r="F1732" s="195" t="s">
        <v>4220</v>
      </c>
      <c r="G1732" s="196"/>
      <c r="H1732" s="166" t="s">
        <v>276</v>
      </c>
      <c r="I1732" s="167">
        <v>2010</v>
      </c>
      <c r="J1732" s="168">
        <v>484084</v>
      </c>
      <c r="K1732" s="165"/>
      <c r="L1732" s="165"/>
      <c r="M1732" s="165"/>
      <c r="N1732" s="2"/>
    </row>
    <row r="1733" spans="1:14" ht="12.75" customHeight="1" x14ac:dyDescent="0.2">
      <c r="A1733" s="166" t="s">
        <v>4648</v>
      </c>
      <c r="B1733" s="166" t="s">
        <v>2993</v>
      </c>
      <c r="C1733" s="166" t="s">
        <v>34</v>
      </c>
      <c r="D1733" s="166" t="s">
        <v>4553</v>
      </c>
      <c r="E1733" s="154"/>
      <c r="F1733" s="195" t="s">
        <v>401</v>
      </c>
      <c r="G1733" s="196"/>
      <c r="H1733" s="166" t="s">
        <v>37</v>
      </c>
      <c r="I1733" s="167">
        <v>2010</v>
      </c>
      <c r="J1733" s="168">
        <v>423956</v>
      </c>
      <c r="K1733" s="165"/>
      <c r="L1733" s="165"/>
      <c r="M1733" s="165"/>
      <c r="N1733" s="2"/>
    </row>
    <row r="1734" spans="1:14" ht="12.75" customHeight="1" x14ac:dyDescent="0.2">
      <c r="A1734" s="166" t="s">
        <v>4649</v>
      </c>
      <c r="B1734" s="166" t="s">
        <v>4650</v>
      </c>
      <c r="C1734" s="166"/>
      <c r="D1734" s="166" t="s">
        <v>4553</v>
      </c>
      <c r="E1734" s="154"/>
      <c r="F1734" s="195" t="s">
        <v>4651</v>
      </c>
      <c r="G1734" s="196"/>
      <c r="H1734" s="166" t="s">
        <v>276</v>
      </c>
      <c r="I1734" s="167">
        <v>2010</v>
      </c>
      <c r="J1734" s="168">
        <v>594822</v>
      </c>
      <c r="K1734" s="165"/>
      <c r="L1734" s="165"/>
      <c r="M1734" s="165"/>
      <c r="N1734" s="2"/>
    </row>
    <row r="1735" spans="1:14" ht="12.75" customHeight="1" x14ac:dyDescent="0.2">
      <c r="A1735" s="166" t="s">
        <v>4652</v>
      </c>
      <c r="B1735" s="166" t="s">
        <v>4653</v>
      </c>
      <c r="C1735" s="166" t="s">
        <v>34</v>
      </c>
      <c r="D1735" s="166" t="s">
        <v>4553</v>
      </c>
      <c r="E1735" s="154"/>
      <c r="F1735" s="195" t="s">
        <v>4220</v>
      </c>
      <c r="G1735" s="196"/>
      <c r="H1735" s="166" t="s">
        <v>276</v>
      </c>
      <c r="I1735" s="167">
        <v>2010</v>
      </c>
      <c r="J1735" s="168">
        <v>372682</v>
      </c>
      <c r="K1735" s="165"/>
      <c r="L1735" s="165"/>
      <c r="M1735" s="165"/>
      <c r="N1735" s="2"/>
    </row>
    <row r="1736" spans="1:14" ht="12.75" customHeight="1" x14ac:dyDescent="0.2">
      <c r="A1736" s="166" t="s">
        <v>4654</v>
      </c>
      <c r="B1736" s="166" t="s">
        <v>4655</v>
      </c>
      <c r="C1736" s="166"/>
      <c r="D1736" s="166" t="s">
        <v>4553</v>
      </c>
      <c r="E1736" s="154"/>
      <c r="F1736" s="195" t="s">
        <v>4651</v>
      </c>
      <c r="G1736" s="196"/>
      <c r="H1736" s="166" t="s">
        <v>276</v>
      </c>
      <c r="I1736" s="167">
        <v>2010</v>
      </c>
      <c r="J1736" s="169">
        <v>5847206</v>
      </c>
      <c r="K1736" s="165"/>
      <c r="L1736" s="165"/>
      <c r="M1736" s="165"/>
      <c r="N1736" s="2"/>
    </row>
    <row r="1737" spans="1:14" ht="16.5" customHeight="1" x14ac:dyDescent="0.2">
      <c r="A1737" s="166" t="s">
        <v>4656</v>
      </c>
      <c r="B1737" s="166" t="s">
        <v>4657</v>
      </c>
      <c r="C1737" s="166"/>
      <c r="D1737" s="166" t="s">
        <v>4553</v>
      </c>
      <c r="E1737" s="154"/>
      <c r="F1737" s="195" t="s">
        <v>4651</v>
      </c>
      <c r="G1737" s="196"/>
      <c r="H1737" s="166" t="s">
        <v>276</v>
      </c>
      <c r="I1737" s="167">
        <v>2010</v>
      </c>
      <c r="J1737" s="169">
        <v>2682146</v>
      </c>
      <c r="K1737" s="165"/>
      <c r="L1737" s="165"/>
      <c r="M1737" s="165"/>
      <c r="N1737" s="2"/>
    </row>
    <row r="1738" spans="1:14" ht="12.75" customHeight="1" x14ac:dyDescent="0.2">
      <c r="A1738" s="166" t="s">
        <v>4658</v>
      </c>
      <c r="B1738" s="166" t="s">
        <v>4659</v>
      </c>
      <c r="C1738" s="166" t="s">
        <v>172</v>
      </c>
      <c r="D1738" s="166" t="s">
        <v>4553</v>
      </c>
      <c r="E1738" s="154" t="s">
        <v>2537</v>
      </c>
      <c r="F1738" s="195" t="s">
        <v>3110</v>
      </c>
      <c r="G1738" s="196"/>
      <c r="H1738" s="166" t="s">
        <v>276</v>
      </c>
      <c r="I1738" s="167">
        <v>2010</v>
      </c>
      <c r="J1738" s="168">
        <v>408050</v>
      </c>
      <c r="K1738" s="165"/>
      <c r="L1738" s="165"/>
      <c r="M1738" s="165"/>
      <c r="N1738" s="2"/>
    </row>
    <row r="1739" spans="1:14" ht="16.5" customHeight="1" x14ac:dyDescent="0.2">
      <c r="A1739" s="166" t="s">
        <v>4660</v>
      </c>
      <c r="B1739" s="166" t="s">
        <v>4661</v>
      </c>
      <c r="C1739" s="166"/>
      <c r="D1739" s="166" t="s">
        <v>4553</v>
      </c>
      <c r="E1739" s="154"/>
      <c r="F1739" s="195" t="s">
        <v>4651</v>
      </c>
      <c r="G1739" s="196"/>
      <c r="H1739" s="166" t="s">
        <v>276</v>
      </c>
      <c r="I1739" s="167">
        <v>2010</v>
      </c>
      <c r="J1739" s="168">
        <v>710826</v>
      </c>
      <c r="K1739" s="165"/>
      <c r="L1739" s="165"/>
      <c r="M1739" s="165"/>
      <c r="N1739" s="2"/>
    </row>
    <row r="1740" spans="1:14" ht="12.75" customHeight="1" x14ac:dyDescent="0.2">
      <c r="A1740" s="166" t="s">
        <v>4662</v>
      </c>
      <c r="B1740" s="166" t="s">
        <v>4663</v>
      </c>
      <c r="C1740" s="166"/>
      <c r="D1740" s="166" t="s">
        <v>4553</v>
      </c>
      <c r="E1740" s="154"/>
      <c r="F1740" s="195" t="s">
        <v>4651</v>
      </c>
      <c r="G1740" s="196"/>
      <c r="H1740" s="166" t="s">
        <v>276</v>
      </c>
      <c r="I1740" s="167">
        <v>2010</v>
      </c>
      <c r="J1740" s="168">
        <v>351000</v>
      </c>
      <c r="K1740" s="165"/>
      <c r="L1740" s="165"/>
      <c r="M1740" s="165"/>
      <c r="N1740" s="2"/>
    </row>
    <row r="1741" spans="1:14" ht="12.75" customHeight="1" x14ac:dyDescent="0.2">
      <c r="A1741" s="166" t="s">
        <v>4664</v>
      </c>
      <c r="B1741" s="166" t="s">
        <v>3103</v>
      </c>
      <c r="C1741" s="166" t="s">
        <v>34</v>
      </c>
      <c r="D1741" s="166" t="s">
        <v>4553</v>
      </c>
      <c r="E1741" s="154" t="s">
        <v>2537</v>
      </c>
      <c r="F1741" s="195" t="s">
        <v>3000</v>
      </c>
      <c r="G1741" s="196"/>
      <c r="H1741" s="166" t="s">
        <v>276</v>
      </c>
      <c r="I1741" s="167">
        <v>2010</v>
      </c>
      <c r="J1741" s="168">
        <v>300000</v>
      </c>
      <c r="K1741" s="165"/>
      <c r="L1741" s="165"/>
      <c r="M1741" s="165"/>
      <c r="N1741" s="2"/>
    </row>
    <row r="1742" spans="1:14" ht="12.75" customHeight="1" x14ac:dyDescent="0.2">
      <c r="A1742" s="166" t="s">
        <v>4665</v>
      </c>
      <c r="B1742" s="166" t="s">
        <v>2742</v>
      </c>
      <c r="C1742" s="166" t="s">
        <v>34</v>
      </c>
      <c r="D1742" s="166" t="s">
        <v>4553</v>
      </c>
      <c r="E1742" s="154" t="s">
        <v>2537</v>
      </c>
      <c r="F1742" s="195" t="s">
        <v>3000</v>
      </c>
      <c r="G1742" s="196"/>
      <c r="H1742" s="166" t="s">
        <v>276</v>
      </c>
      <c r="I1742" s="167">
        <v>2010</v>
      </c>
      <c r="J1742" s="168">
        <v>340000</v>
      </c>
      <c r="K1742" s="165"/>
      <c r="L1742" s="165"/>
      <c r="M1742" s="165"/>
      <c r="N1742" s="2"/>
    </row>
    <row r="1743" spans="1:14" ht="12.75" customHeight="1" x14ac:dyDescent="0.2">
      <c r="A1743" s="166" t="s">
        <v>4666</v>
      </c>
      <c r="B1743" s="166" t="s">
        <v>4667</v>
      </c>
      <c r="C1743" s="166"/>
      <c r="D1743" s="166" t="s">
        <v>4553</v>
      </c>
      <c r="E1743" s="154"/>
      <c r="F1743" s="195" t="s">
        <v>2717</v>
      </c>
      <c r="G1743" s="196"/>
      <c r="H1743" s="166" t="s">
        <v>276</v>
      </c>
      <c r="I1743" s="167">
        <v>2010</v>
      </c>
      <c r="J1743" s="168">
        <v>10000</v>
      </c>
      <c r="K1743" s="165"/>
      <c r="L1743" s="165"/>
      <c r="M1743" s="165"/>
      <c r="N1743" s="2"/>
    </row>
    <row r="1744" spans="1:14" ht="12.75" customHeight="1" x14ac:dyDescent="0.2">
      <c r="A1744" s="166" t="s">
        <v>4668</v>
      </c>
      <c r="B1744" s="166" t="s">
        <v>3240</v>
      </c>
      <c r="C1744" s="166" t="s">
        <v>34</v>
      </c>
      <c r="D1744" s="166" t="s">
        <v>4553</v>
      </c>
      <c r="E1744" s="154"/>
      <c r="F1744" s="195" t="s">
        <v>3246</v>
      </c>
      <c r="G1744" s="196"/>
      <c r="H1744" s="166" t="s">
        <v>78</v>
      </c>
      <c r="I1744" s="167">
        <v>2010</v>
      </c>
      <c r="J1744" s="168">
        <v>40000</v>
      </c>
      <c r="K1744" s="165"/>
      <c r="L1744" s="165"/>
      <c r="M1744" s="165"/>
      <c r="N1744" s="2"/>
    </row>
    <row r="1745" spans="1:14" ht="12.75" customHeight="1" x14ac:dyDescent="0.2">
      <c r="A1745" s="166" t="s">
        <v>4669</v>
      </c>
      <c r="B1745" s="166" t="s">
        <v>4659</v>
      </c>
      <c r="C1745" s="166" t="s">
        <v>172</v>
      </c>
      <c r="D1745" s="166" t="s">
        <v>4553</v>
      </c>
      <c r="E1745" s="154" t="s">
        <v>2537</v>
      </c>
      <c r="F1745" s="195" t="s">
        <v>3000</v>
      </c>
      <c r="G1745" s="196"/>
      <c r="H1745" s="166" t="s">
        <v>276</v>
      </c>
      <c r="I1745" s="167">
        <v>2010</v>
      </c>
      <c r="J1745" s="168">
        <v>648111</v>
      </c>
      <c r="K1745" s="165"/>
      <c r="L1745" s="165"/>
      <c r="M1745" s="165"/>
      <c r="N1745" s="2"/>
    </row>
    <row r="1746" spans="1:14" ht="12.75" customHeight="1" x14ac:dyDescent="0.2">
      <c r="A1746" s="166" t="s">
        <v>4670</v>
      </c>
      <c r="B1746" s="166" t="s">
        <v>2993</v>
      </c>
      <c r="C1746" s="166" t="s">
        <v>34</v>
      </c>
      <c r="D1746" s="166" t="s">
        <v>4553</v>
      </c>
      <c r="E1746" s="154"/>
      <c r="F1746" s="195" t="s">
        <v>3246</v>
      </c>
      <c r="G1746" s="196"/>
      <c r="H1746" s="166" t="s">
        <v>78</v>
      </c>
      <c r="I1746" s="167">
        <v>2010</v>
      </c>
      <c r="J1746" s="168">
        <v>42000</v>
      </c>
      <c r="K1746" s="165"/>
      <c r="L1746" s="165"/>
      <c r="M1746" s="165"/>
      <c r="N1746" s="2"/>
    </row>
    <row r="1747" spans="1:14" ht="12.75" customHeight="1" x14ac:dyDescent="0.2">
      <c r="A1747" s="166" t="s">
        <v>4671</v>
      </c>
      <c r="B1747" s="166" t="s">
        <v>3262</v>
      </c>
      <c r="C1747" s="166" t="s">
        <v>34</v>
      </c>
      <c r="D1747" s="166" t="s">
        <v>4553</v>
      </c>
      <c r="E1747" s="154"/>
      <c r="F1747" s="195" t="s">
        <v>3594</v>
      </c>
      <c r="G1747" s="196"/>
      <c r="H1747" s="166" t="s">
        <v>276</v>
      </c>
      <c r="I1747" s="167">
        <v>2010</v>
      </c>
      <c r="J1747" s="168">
        <v>574886</v>
      </c>
      <c r="K1747" s="165"/>
      <c r="L1747" s="165"/>
      <c r="M1747" s="165"/>
      <c r="N1747" s="2"/>
    </row>
    <row r="1748" spans="1:14" ht="12.75" customHeight="1" x14ac:dyDescent="0.2">
      <c r="A1748" s="166" t="s">
        <v>4672</v>
      </c>
      <c r="B1748" s="166" t="s">
        <v>3558</v>
      </c>
      <c r="C1748" s="166" t="s">
        <v>34</v>
      </c>
      <c r="D1748" s="166" t="s">
        <v>4553</v>
      </c>
      <c r="E1748" s="154"/>
      <c r="F1748" s="195" t="s">
        <v>3594</v>
      </c>
      <c r="G1748" s="196"/>
      <c r="H1748" s="166" t="s">
        <v>276</v>
      </c>
      <c r="I1748" s="167">
        <v>2010</v>
      </c>
      <c r="J1748" s="168">
        <v>350167</v>
      </c>
      <c r="K1748" s="165"/>
      <c r="L1748" s="165"/>
      <c r="M1748" s="165"/>
      <c r="N1748" s="2"/>
    </row>
    <row r="1749" spans="1:14" ht="12.75" customHeight="1" x14ac:dyDescent="0.2">
      <c r="A1749" s="166" t="s">
        <v>4673</v>
      </c>
      <c r="B1749" s="166" t="s">
        <v>2691</v>
      </c>
      <c r="C1749" s="166" t="s">
        <v>34</v>
      </c>
      <c r="D1749" s="166" t="s">
        <v>4560</v>
      </c>
      <c r="E1749" s="154"/>
      <c r="F1749" s="195" t="s">
        <v>2924</v>
      </c>
      <c r="G1749" s="196"/>
      <c r="H1749" s="166" t="s">
        <v>37</v>
      </c>
      <c r="I1749" s="167">
        <v>2010</v>
      </c>
      <c r="J1749" s="168">
        <v>992937</v>
      </c>
      <c r="K1749" s="165"/>
      <c r="L1749" s="165"/>
      <c r="M1749" s="165"/>
      <c r="N1749" s="2"/>
    </row>
    <row r="1750" spans="1:14" ht="12.75" customHeight="1" x14ac:dyDescent="0.2">
      <c r="A1750" s="166" t="s">
        <v>4674</v>
      </c>
      <c r="B1750" s="166" t="s">
        <v>2993</v>
      </c>
      <c r="C1750" s="166" t="s">
        <v>34</v>
      </c>
      <c r="D1750" s="166" t="s">
        <v>4553</v>
      </c>
      <c r="E1750" s="154"/>
      <c r="F1750" s="195" t="s">
        <v>3594</v>
      </c>
      <c r="G1750" s="196"/>
      <c r="H1750" s="166" t="s">
        <v>276</v>
      </c>
      <c r="I1750" s="167">
        <v>2010</v>
      </c>
      <c r="J1750" s="168">
        <v>377464</v>
      </c>
      <c r="K1750" s="165"/>
      <c r="L1750" s="165"/>
      <c r="M1750" s="165"/>
      <c r="N1750" s="2"/>
    </row>
    <row r="1751" spans="1:14" ht="12.75" customHeight="1" x14ac:dyDescent="0.2">
      <c r="A1751" s="166" t="s">
        <v>4675</v>
      </c>
      <c r="B1751" s="166" t="s">
        <v>3240</v>
      </c>
      <c r="C1751" s="166" t="s">
        <v>34</v>
      </c>
      <c r="D1751" s="166" t="s">
        <v>4560</v>
      </c>
      <c r="E1751" s="154"/>
      <c r="F1751" s="195" t="s">
        <v>3224</v>
      </c>
      <c r="G1751" s="196"/>
      <c r="H1751" s="166" t="s">
        <v>37</v>
      </c>
      <c r="I1751" s="167">
        <v>2010</v>
      </c>
      <c r="J1751" s="168">
        <v>291950</v>
      </c>
      <c r="K1751" s="165"/>
      <c r="L1751" s="165"/>
      <c r="M1751" s="165"/>
      <c r="N1751" s="2"/>
    </row>
    <row r="1752" spans="1:14" ht="16.5" customHeight="1" x14ac:dyDescent="0.2">
      <c r="A1752" s="166" t="s">
        <v>4676</v>
      </c>
      <c r="B1752" s="166" t="s">
        <v>3174</v>
      </c>
      <c r="C1752" s="166" t="s">
        <v>34</v>
      </c>
      <c r="D1752" s="166" t="s">
        <v>4553</v>
      </c>
      <c r="E1752" s="154"/>
      <c r="F1752" s="195" t="s">
        <v>2740</v>
      </c>
      <c r="G1752" s="196"/>
      <c r="H1752" s="166" t="s">
        <v>276</v>
      </c>
      <c r="I1752" s="167">
        <v>2010</v>
      </c>
      <c r="J1752" s="168">
        <v>213000</v>
      </c>
      <c r="K1752" s="165"/>
      <c r="L1752" s="165"/>
      <c r="M1752" s="165"/>
      <c r="N1752" s="2"/>
    </row>
    <row r="1753" spans="1:14" ht="12.75" customHeight="1" x14ac:dyDescent="0.2">
      <c r="A1753" s="166" t="s">
        <v>4677</v>
      </c>
      <c r="B1753" s="166" t="s">
        <v>2791</v>
      </c>
      <c r="C1753" s="166" t="s">
        <v>34</v>
      </c>
      <c r="D1753" s="166" t="s">
        <v>4560</v>
      </c>
      <c r="E1753" s="154"/>
      <c r="F1753" s="195" t="s">
        <v>4229</v>
      </c>
      <c r="G1753" s="196"/>
      <c r="H1753" s="166" t="s">
        <v>37</v>
      </c>
      <c r="I1753" s="167">
        <v>2010</v>
      </c>
      <c r="J1753" s="168">
        <v>296728</v>
      </c>
      <c r="K1753" s="165"/>
      <c r="L1753" s="165"/>
      <c r="M1753" s="165"/>
      <c r="N1753" s="2"/>
    </row>
    <row r="1754" spans="1:14" ht="12.75" customHeight="1" x14ac:dyDescent="0.2">
      <c r="A1754" s="166" t="s">
        <v>4678</v>
      </c>
      <c r="B1754" s="166" t="s">
        <v>4679</v>
      </c>
      <c r="C1754" s="166"/>
      <c r="D1754" s="166" t="s">
        <v>4553</v>
      </c>
      <c r="E1754" s="154" t="s">
        <v>2537</v>
      </c>
      <c r="F1754" s="195" t="s">
        <v>3110</v>
      </c>
      <c r="G1754" s="196"/>
      <c r="H1754" s="166" t="s">
        <v>276</v>
      </c>
      <c r="I1754" s="167">
        <v>2010</v>
      </c>
      <c r="J1754" s="168">
        <v>717342</v>
      </c>
      <c r="K1754" s="165"/>
      <c r="L1754" s="165"/>
      <c r="M1754" s="165"/>
      <c r="N1754" s="2"/>
    </row>
    <row r="1755" spans="1:14" ht="16.5" customHeight="1" x14ac:dyDescent="0.2">
      <c r="A1755" s="166" t="s">
        <v>4680</v>
      </c>
      <c r="B1755" s="166" t="s">
        <v>3757</v>
      </c>
      <c r="C1755" s="166" t="s">
        <v>34</v>
      </c>
      <c r="D1755" s="166" t="s">
        <v>4560</v>
      </c>
      <c r="E1755" s="154"/>
      <c r="F1755" s="195" t="s">
        <v>4211</v>
      </c>
      <c r="G1755" s="196"/>
      <c r="H1755" s="166" t="s">
        <v>276</v>
      </c>
      <c r="I1755" s="167">
        <v>2010</v>
      </c>
      <c r="J1755" s="168">
        <v>910000</v>
      </c>
      <c r="K1755" s="165"/>
      <c r="L1755" s="165"/>
      <c r="M1755" s="165"/>
      <c r="N1755" s="2"/>
    </row>
    <row r="1756" spans="1:14" ht="12.75" customHeight="1" x14ac:dyDescent="0.2">
      <c r="A1756" s="166" t="s">
        <v>4681</v>
      </c>
      <c r="B1756" s="166" t="s">
        <v>4682</v>
      </c>
      <c r="C1756" s="166" t="s">
        <v>34</v>
      </c>
      <c r="D1756" s="166" t="s">
        <v>4553</v>
      </c>
      <c r="E1756" s="154"/>
      <c r="F1756" s="195" t="s">
        <v>3246</v>
      </c>
      <c r="G1756" s="196"/>
      <c r="H1756" s="166" t="s">
        <v>78</v>
      </c>
      <c r="I1756" s="167">
        <v>2010</v>
      </c>
      <c r="J1756" s="168">
        <v>215452</v>
      </c>
      <c r="K1756" s="165"/>
      <c r="L1756" s="165"/>
      <c r="M1756" s="165"/>
      <c r="N1756" s="2"/>
    </row>
    <row r="1757" spans="1:14" ht="12.75" customHeight="1" x14ac:dyDescent="0.2">
      <c r="A1757" s="166" t="s">
        <v>4683</v>
      </c>
      <c r="B1757" s="166" t="s">
        <v>2893</v>
      </c>
      <c r="C1757" s="166" t="s">
        <v>34</v>
      </c>
      <c r="D1757" s="166" t="s">
        <v>4553</v>
      </c>
      <c r="E1757" s="154" t="s">
        <v>2537</v>
      </c>
      <c r="F1757" s="195" t="s">
        <v>3000</v>
      </c>
      <c r="G1757" s="196"/>
      <c r="H1757" s="166" t="s">
        <v>276</v>
      </c>
      <c r="I1757" s="167">
        <v>2010</v>
      </c>
      <c r="J1757" s="168">
        <v>300000</v>
      </c>
      <c r="K1757" s="165"/>
      <c r="L1757" s="165"/>
      <c r="M1757" s="165"/>
      <c r="N1757" s="2"/>
    </row>
    <row r="1758" spans="1:14" ht="12.75" customHeight="1" x14ac:dyDescent="0.2">
      <c r="A1758" s="166" t="s">
        <v>4684</v>
      </c>
      <c r="B1758" s="166" t="s">
        <v>2739</v>
      </c>
      <c r="C1758" s="166" t="s">
        <v>34</v>
      </c>
      <c r="D1758" s="166" t="s">
        <v>4560</v>
      </c>
      <c r="E1758" s="154" t="s">
        <v>2537</v>
      </c>
      <c r="F1758" s="195" t="s">
        <v>3630</v>
      </c>
      <c r="G1758" s="196"/>
      <c r="H1758" s="166" t="s">
        <v>37</v>
      </c>
      <c r="I1758" s="167">
        <v>2010</v>
      </c>
      <c r="J1758" s="168">
        <v>327000</v>
      </c>
      <c r="K1758" s="165"/>
      <c r="L1758" s="165"/>
      <c r="M1758" s="165"/>
      <c r="N1758" s="2"/>
    </row>
    <row r="1759" spans="1:14" ht="12.75" customHeight="1" x14ac:dyDescent="0.2">
      <c r="A1759" s="166" t="s">
        <v>4685</v>
      </c>
      <c r="B1759" s="166" t="s">
        <v>4686</v>
      </c>
      <c r="C1759" s="166"/>
      <c r="D1759" s="166" t="s">
        <v>4553</v>
      </c>
      <c r="E1759" s="154" t="s">
        <v>14</v>
      </c>
      <c r="F1759" s="195" t="s">
        <v>3295</v>
      </c>
      <c r="G1759" s="196"/>
      <c r="H1759" s="166" t="s">
        <v>276</v>
      </c>
      <c r="I1759" s="167">
        <v>2010</v>
      </c>
      <c r="J1759" s="168">
        <v>300000</v>
      </c>
      <c r="K1759" s="165"/>
      <c r="L1759" s="165"/>
      <c r="M1759" s="165"/>
      <c r="N1759" s="2"/>
    </row>
    <row r="1760" spans="1:14" ht="12.75" customHeight="1" x14ac:dyDescent="0.2">
      <c r="A1760" s="166" t="s">
        <v>4687</v>
      </c>
      <c r="B1760" s="166" t="s">
        <v>4688</v>
      </c>
      <c r="C1760" s="166"/>
      <c r="D1760" s="166" t="s">
        <v>4560</v>
      </c>
      <c r="E1760" s="154"/>
      <c r="F1760" s="195" t="s">
        <v>2641</v>
      </c>
      <c r="G1760" s="196"/>
      <c r="H1760" s="166" t="s">
        <v>37</v>
      </c>
      <c r="I1760" s="167">
        <v>2010</v>
      </c>
      <c r="J1760" s="169">
        <v>1154995</v>
      </c>
      <c r="K1760" s="165"/>
      <c r="L1760" s="165"/>
      <c r="M1760" s="165"/>
      <c r="N1760" s="2"/>
    </row>
    <row r="1761" spans="1:14" ht="16.5" customHeight="1" x14ac:dyDescent="0.2">
      <c r="A1761" s="166" t="s">
        <v>4689</v>
      </c>
      <c r="B1761" s="166" t="s">
        <v>3100</v>
      </c>
      <c r="C1761" s="166" t="s">
        <v>34</v>
      </c>
      <c r="D1761" s="166" t="s">
        <v>4560</v>
      </c>
      <c r="E1761" s="154"/>
      <c r="F1761" s="195" t="s">
        <v>2669</v>
      </c>
      <c r="G1761" s="196"/>
      <c r="H1761" s="166" t="s">
        <v>78</v>
      </c>
      <c r="I1761" s="167">
        <v>2010</v>
      </c>
      <c r="J1761" s="168">
        <v>281250</v>
      </c>
      <c r="K1761" s="165"/>
      <c r="L1761" s="165"/>
      <c r="M1761" s="165"/>
      <c r="N1761" s="2"/>
    </row>
    <row r="1762" spans="1:14" ht="12.75" customHeight="1" x14ac:dyDescent="0.2">
      <c r="A1762" s="166" t="s">
        <v>4690</v>
      </c>
      <c r="B1762" s="166" t="s">
        <v>2804</v>
      </c>
      <c r="C1762" s="166" t="s">
        <v>34</v>
      </c>
      <c r="D1762" s="166" t="s">
        <v>4560</v>
      </c>
      <c r="E1762" s="154"/>
      <c r="F1762" s="195" t="s">
        <v>2669</v>
      </c>
      <c r="G1762" s="196"/>
      <c r="H1762" s="166" t="s">
        <v>78</v>
      </c>
      <c r="I1762" s="167">
        <v>2010</v>
      </c>
      <c r="J1762" s="168">
        <v>320947</v>
      </c>
      <c r="K1762" s="165"/>
      <c r="L1762" s="165"/>
      <c r="M1762" s="165"/>
      <c r="N1762" s="2"/>
    </row>
    <row r="1763" spans="1:14" ht="12.75" customHeight="1" x14ac:dyDescent="0.2">
      <c r="A1763" s="166" t="s">
        <v>4691</v>
      </c>
      <c r="B1763" s="166" t="s">
        <v>2870</v>
      </c>
      <c r="C1763" s="166" t="s">
        <v>34</v>
      </c>
      <c r="D1763" s="166" t="s">
        <v>4560</v>
      </c>
      <c r="E1763" s="154"/>
      <c r="F1763" s="195" t="s">
        <v>2669</v>
      </c>
      <c r="G1763" s="196"/>
      <c r="H1763" s="166" t="s">
        <v>78</v>
      </c>
      <c r="I1763" s="167">
        <v>2010</v>
      </c>
      <c r="J1763" s="168">
        <v>257290</v>
      </c>
      <c r="K1763" s="165"/>
      <c r="L1763" s="165"/>
      <c r="M1763" s="165"/>
      <c r="N1763" s="2"/>
    </row>
    <row r="1764" spans="1:14" ht="16.5" customHeight="1" x14ac:dyDescent="0.2">
      <c r="A1764" s="166" t="s">
        <v>4692</v>
      </c>
      <c r="B1764" s="166" t="s">
        <v>4693</v>
      </c>
      <c r="C1764" s="166"/>
      <c r="D1764" s="166" t="s">
        <v>4560</v>
      </c>
      <c r="E1764" s="154"/>
      <c r="F1764" s="195" t="s">
        <v>2669</v>
      </c>
      <c r="G1764" s="196"/>
      <c r="H1764" s="166" t="s">
        <v>78</v>
      </c>
      <c r="I1764" s="167">
        <v>2010</v>
      </c>
      <c r="J1764" s="168">
        <v>217894</v>
      </c>
      <c r="K1764" s="165"/>
      <c r="L1764" s="165"/>
      <c r="M1764" s="165"/>
      <c r="N1764" s="2"/>
    </row>
    <row r="1765" spans="1:14" ht="16.5" customHeight="1" x14ac:dyDescent="0.2">
      <c r="A1765" s="166" t="s">
        <v>4694</v>
      </c>
      <c r="B1765" s="166" t="s">
        <v>2714</v>
      </c>
      <c r="C1765" s="166" t="s">
        <v>34</v>
      </c>
      <c r="D1765" s="166" t="s">
        <v>4560</v>
      </c>
      <c r="E1765" s="154"/>
      <c r="F1765" s="195" t="s">
        <v>2669</v>
      </c>
      <c r="G1765" s="196"/>
      <c r="H1765" s="166" t="s">
        <v>78</v>
      </c>
      <c r="I1765" s="167">
        <v>2010</v>
      </c>
      <c r="J1765" s="168">
        <v>287943</v>
      </c>
      <c r="K1765" s="165"/>
      <c r="L1765" s="165"/>
      <c r="M1765" s="165"/>
      <c r="N1765" s="2"/>
    </row>
    <row r="1766" spans="1:14" ht="12.75" customHeight="1" x14ac:dyDescent="0.2">
      <c r="A1766" s="166" t="s">
        <v>4695</v>
      </c>
      <c r="B1766" s="166" t="s">
        <v>2983</v>
      </c>
      <c r="C1766" s="166" t="s">
        <v>34</v>
      </c>
      <c r="D1766" s="166" t="s">
        <v>4560</v>
      </c>
      <c r="E1766" s="154"/>
      <c r="F1766" s="195" t="s">
        <v>2669</v>
      </c>
      <c r="G1766" s="196"/>
      <c r="H1766" s="166" t="s">
        <v>78</v>
      </c>
      <c r="I1766" s="167">
        <v>2010</v>
      </c>
      <c r="J1766" s="168">
        <v>275540</v>
      </c>
      <c r="K1766" s="165"/>
      <c r="L1766" s="165"/>
      <c r="M1766" s="165"/>
      <c r="N1766" s="2"/>
    </row>
    <row r="1767" spans="1:14" ht="12.75" customHeight="1" x14ac:dyDescent="0.2">
      <c r="A1767" s="166" t="s">
        <v>4696</v>
      </c>
      <c r="B1767" s="166" t="s">
        <v>2691</v>
      </c>
      <c r="C1767" s="166" t="s">
        <v>34</v>
      </c>
      <c r="D1767" s="166" t="s">
        <v>4560</v>
      </c>
      <c r="E1767" s="154"/>
      <c r="F1767" s="195" t="s">
        <v>2669</v>
      </c>
      <c r="G1767" s="196"/>
      <c r="H1767" s="166" t="s">
        <v>78</v>
      </c>
      <c r="I1767" s="167">
        <v>2010</v>
      </c>
      <c r="J1767" s="168">
        <v>9171</v>
      </c>
      <c r="K1767" s="165"/>
      <c r="L1767" s="165"/>
      <c r="M1767" s="165"/>
      <c r="N1767" s="2"/>
    </row>
    <row r="1768" spans="1:14" ht="12.75" customHeight="1" x14ac:dyDescent="0.2">
      <c r="A1768" s="166" t="s">
        <v>4697</v>
      </c>
      <c r="B1768" s="166" t="s">
        <v>4698</v>
      </c>
      <c r="C1768" s="166" t="s">
        <v>34</v>
      </c>
      <c r="D1768" s="166" t="s">
        <v>4560</v>
      </c>
      <c r="E1768" s="154"/>
      <c r="F1768" s="195" t="s">
        <v>2669</v>
      </c>
      <c r="G1768" s="196"/>
      <c r="H1768" s="166" t="s">
        <v>78</v>
      </c>
      <c r="I1768" s="167">
        <v>2010</v>
      </c>
      <c r="J1768" s="168">
        <v>102715</v>
      </c>
      <c r="K1768" s="165"/>
      <c r="L1768" s="165"/>
      <c r="M1768" s="165"/>
      <c r="N1768" s="2"/>
    </row>
    <row r="1769" spans="1:14" ht="12.75" customHeight="1" x14ac:dyDescent="0.2">
      <c r="A1769" s="166" t="s">
        <v>4699</v>
      </c>
      <c r="B1769" s="166" t="s">
        <v>2936</v>
      </c>
      <c r="C1769" s="166"/>
      <c r="D1769" s="166" t="s">
        <v>4560</v>
      </c>
      <c r="E1769" s="154" t="s">
        <v>2537</v>
      </c>
      <c r="F1769" s="195" t="s">
        <v>2540</v>
      </c>
      <c r="G1769" s="196"/>
      <c r="H1769" s="166" t="s">
        <v>78</v>
      </c>
      <c r="I1769" s="167">
        <v>2010</v>
      </c>
      <c r="J1769" s="168">
        <v>979780</v>
      </c>
      <c r="K1769" s="165"/>
      <c r="L1769" s="165"/>
      <c r="M1769" s="165"/>
      <c r="N1769" s="2"/>
    </row>
    <row r="1770" spans="1:14" ht="16.5" customHeight="1" x14ac:dyDescent="0.2">
      <c r="A1770" s="166" t="s">
        <v>4700</v>
      </c>
      <c r="B1770" s="166" t="s">
        <v>2571</v>
      </c>
      <c r="C1770" s="166"/>
      <c r="D1770" s="166" t="s">
        <v>4560</v>
      </c>
      <c r="E1770" s="154"/>
      <c r="F1770" s="195" t="s">
        <v>2641</v>
      </c>
      <c r="G1770" s="196"/>
      <c r="H1770" s="166" t="s">
        <v>37</v>
      </c>
      <c r="I1770" s="167">
        <v>2010</v>
      </c>
      <c r="J1770" s="168">
        <v>502674</v>
      </c>
      <c r="K1770" s="165"/>
      <c r="L1770" s="165"/>
      <c r="M1770" s="165"/>
      <c r="N1770" s="2"/>
    </row>
    <row r="1771" spans="1:14" ht="12.75" customHeight="1" x14ac:dyDescent="0.2">
      <c r="A1771" s="166" t="s">
        <v>4701</v>
      </c>
      <c r="B1771" s="166" t="s">
        <v>4702</v>
      </c>
      <c r="C1771" s="166"/>
      <c r="D1771" s="166" t="s">
        <v>4553</v>
      </c>
      <c r="E1771" s="154" t="s">
        <v>2537</v>
      </c>
      <c r="F1771" s="195" t="s">
        <v>3110</v>
      </c>
      <c r="G1771" s="196"/>
      <c r="H1771" s="166" t="s">
        <v>276</v>
      </c>
      <c r="I1771" s="167">
        <v>2010</v>
      </c>
      <c r="J1771" s="168">
        <v>300000</v>
      </c>
      <c r="K1771" s="165"/>
      <c r="L1771" s="165"/>
      <c r="M1771" s="165"/>
      <c r="N1771" s="2"/>
    </row>
    <row r="1772" spans="1:14" ht="12.75" customHeight="1" x14ac:dyDescent="0.2">
      <c r="A1772" s="166" t="s">
        <v>4703</v>
      </c>
      <c r="B1772" s="166" t="s">
        <v>4704</v>
      </c>
      <c r="C1772" s="166"/>
      <c r="D1772" s="166" t="s">
        <v>4553</v>
      </c>
      <c r="E1772" s="154"/>
      <c r="F1772" s="195" t="s">
        <v>401</v>
      </c>
      <c r="G1772" s="196"/>
      <c r="H1772" s="166" t="s">
        <v>37</v>
      </c>
      <c r="I1772" s="167">
        <v>2010</v>
      </c>
      <c r="J1772" s="168">
        <v>150151</v>
      </c>
      <c r="K1772" s="165"/>
      <c r="L1772" s="165"/>
      <c r="M1772" s="165"/>
      <c r="N1772" s="2"/>
    </row>
    <row r="1773" spans="1:14" ht="12.75" customHeight="1" x14ac:dyDescent="0.2">
      <c r="A1773" s="166" t="s">
        <v>4705</v>
      </c>
      <c r="B1773" s="166" t="s">
        <v>3317</v>
      </c>
      <c r="C1773" s="166"/>
      <c r="D1773" s="166" t="s">
        <v>4553</v>
      </c>
      <c r="E1773" s="154"/>
      <c r="F1773" s="195" t="s">
        <v>4214</v>
      </c>
      <c r="G1773" s="196"/>
      <c r="H1773" s="166" t="s">
        <v>276</v>
      </c>
      <c r="I1773" s="167">
        <v>2010</v>
      </c>
      <c r="J1773" s="169">
        <v>3046314</v>
      </c>
      <c r="K1773" s="165"/>
      <c r="L1773" s="165"/>
      <c r="M1773" s="165"/>
      <c r="N1773" s="2"/>
    </row>
    <row r="1774" spans="1:14" ht="12.75" customHeight="1" x14ac:dyDescent="0.2">
      <c r="A1774" s="166" t="s">
        <v>4706</v>
      </c>
      <c r="B1774" s="166" t="s">
        <v>3054</v>
      </c>
      <c r="C1774" s="166" t="s">
        <v>2545</v>
      </c>
      <c r="D1774" s="166" t="s">
        <v>4553</v>
      </c>
      <c r="E1774" s="154"/>
      <c r="F1774" s="195" t="s">
        <v>4219</v>
      </c>
      <c r="G1774" s="196"/>
      <c r="H1774" s="166" t="s">
        <v>276</v>
      </c>
      <c r="I1774" s="167">
        <v>2010</v>
      </c>
      <c r="J1774" s="169">
        <v>1318089</v>
      </c>
      <c r="K1774" s="165"/>
      <c r="L1774" s="165"/>
      <c r="M1774" s="165"/>
      <c r="N1774" s="2"/>
    </row>
    <row r="1775" spans="1:14" ht="12.75" customHeight="1" x14ac:dyDescent="0.2">
      <c r="A1775" s="166" t="s">
        <v>4707</v>
      </c>
      <c r="B1775" s="166" t="s">
        <v>2719</v>
      </c>
      <c r="C1775" s="166"/>
      <c r="D1775" s="166" t="s">
        <v>4553</v>
      </c>
      <c r="E1775" s="154"/>
      <c r="F1775" s="195" t="s">
        <v>4204</v>
      </c>
      <c r="G1775" s="196"/>
      <c r="H1775" s="166" t="s">
        <v>276</v>
      </c>
      <c r="I1775" s="167">
        <v>2010</v>
      </c>
      <c r="J1775" s="168">
        <v>499705</v>
      </c>
      <c r="K1775" s="165"/>
      <c r="L1775" s="165"/>
      <c r="M1775" s="165"/>
      <c r="N1775" s="2"/>
    </row>
    <row r="1776" spans="1:14" ht="12.75" customHeight="1" x14ac:dyDescent="0.2">
      <c r="A1776" s="166" t="s">
        <v>4708</v>
      </c>
      <c r="B1776" s="166" t="s">
        <v>4709</v>
      </c>
      <c r="C1776" s="166" t="s">
        <v>2545</v>
      </c>
      <c r="D1776" s="166" t="s">
        <v>4560</v>
      </c>
      <c r="E1776" s="154"/>
      <c r="F1776" s="195" t="s">
        <v>2669</v>
      </c>
      <c r="G1776" s="196"/>
      <c r="H1776" s="166" t="s">
        <v>78</v>
      </c>
      <c r="I1776" s="167">
        <v>2010</v>
      </c>
      <c r="J1776" s="168">
        <v>144805</v>
      </c>
      <c r="K1776" s="165"/>
      <c r="L1776" s="165"/>
      <c r="M1776" s="165"/>
      <c r="N1776" s="2"/>
    </row>
    <row r="1777" spans="1:14" ht="12.75" customHeight="1" x14ac:dyDescent="0.2">
      <c r="A1777" s="166" t="s">
        <v>4710</v>
      </c>
      <c r="B1777" s="166" t="s">
        <v>2719</v>
      </c>
      <c r="C1777" s="166"/>
      <c r="D1777" s="166" t="s">
        <v>4560</v>
      </c>
      <c r="E1777" s="154"/>
      <c r="F1777" s="195" t="s">
        <v>2669</v>
      </c>
      <c r="G1777" s="196"/>
      <c r="H1777" s="166" t="s">
        <v>78</v>
      </c>
      <c r="I1777" s="167">
        <v>2010</v>
      </c>
      <c r="J1777" s="168">
        <v>91770</v>
      </c>
      <c r="K1777" s="165"/>
      <c r="L1777" s="165"/>
      <c r="M1777" s="165"/>
      <c r="N1777" s="2"/>
    </row>
    <row r="1778" spans="1:14" ht="16.5" customHeight="1" x14ac:dyDescent="0.2">
      <c r="A1778" s="166" t="s">
        <v>4711</v>
      </c>
      <c r="B1778" s="166" t="s">
        <v>4712</v>
      </c>
      <c r="C1778" s="166"/>
      <c r="D1778" s="166" t="s">
        <v>4560</v>
      </c>
      <c r="E1778" s="154"/>
      <c r="F1778" s="195" t="s">
        <v>2669</v>
      </c>
      <c r="G1778" s="196"/>
      <c r="H1778" s="166" t="s">
        <v>78</v>
      </c>
      <c r="I1778" s="167">
        <v>2010</v>
      </c>
      <c r="J1778" s="168">
        <v>248000</v>
      </c>
      <c r="K1778" s="165"/>
      <c r="L1778" s="165"/>
      <c r="M1778" s="165"/>
      <c r="N1778" s="2"/>
    </row>
    <row r="1779" spans="1:14" ht="12.75" customHeight="1" x14ac:dyDescent="0.2">
      <c r="A1779" s="166" t="s">
        <v>4713</v>
      </c>
      <c r="B1779" s="166" t="s">
        <v>2539</v>
      </c>
      <c r="C1779" s="166"/>
      <c r="D1779" s="166" t="s">
        <v>4560</v>
      </c>
      <c r="E1779" s="154"/>
      <c r="F1779" s="195" t="s">
        <v>2669</v>
      </c>
      <c r="G1779" s="196"/>
      <c r="H1779" s="166" t="s">
        <v>78</v>
      </c>
      <c r="I1779" s="167">
        <v>2010</v>
      </c>
      <c r="J1779" s="168">
        <v>395930</v>
      </c>
      <c r="K1779" s="165"/>
      <c r="L1779" s="165"/>
      <c r="M1779" s="165"/>
      <c r="N1779" s="2"/>
    </row>
    <row r="1780" spans="1:14" ht="12.75" customHeight="1" x14ac:dyDescent="0.2">
      <c r="A1780" s="166" t="s">
        <v>4714</v>
      </c>
      <c r="B1780" s="166" t="s">
        <v>3844</v>
      </c>
      <c r="C1780" s="166"/>
      <c r="D1780" s="166" t="s">
        <v>4560</v>
      </c>
      <c r="E1780" s="154"/>
      <c r="F1780" s="195" t="s">
        <v>2669</v>
      </c>
      <c r="G1780" s="196"/>
      <c r="H1780" s="166" t="s">
        <v>78</v>
      </c>
      <c r="I1780" s="167">
        <v>2010</v>
      </c>
      <c r="J1780" s="168">
        <v>86030</v>
      </c>
      <c r="K1780" s="165"/>
      <c r="L1780" s="165"/>
      <c r="M1780" s="165"/>
      <c r="N1780" s="2"/>
    </row>
    <row r="1781" spans="1:14" ht="12.75" customHeight="1" x14ac:dyDescent="0.2">
      <c r="A1781" s="166" t="s">
        <v>4715</v>
      </c>
      <c r="B1781" s="166" t="s">
        <v>4716</v>
      </c>
      <c r="C1781" s="166"/>
      <c r="D1781" s="166" t="s">
        <v>4553</v>
      </c>
      <c r="E1781" s="154"/>
      <c r="F1781" s="195" t="s">
        <v>3064</v>
      </c>
      <c r="G1781" s="196"/>
      <c r="H1781" s="166" t="s">
        <v>276</v>
      </c>
      <c r="I1781" s="167">
        <v>2010</v>
      </c>
      <c r="J1781" s="168">
        <v>663622</v>
      </c>
      <c r="K1781" s="165"/>
      <c r="L1781" s="165"/>
      <c r="M1781" s="165"/>
      <c r="N1781" s="2"/>
    </row>
    <row r="1782" spans="1:14" ht="12.75" customHeight="1" x14ac:dyDescent="0.2">
      <c r="A1782" s="166" t="s">
        <v>4717</v>
      </c>
      <c r="B1782" s="166" t="s">
        <v>4718</v>
      </c>
      <c r="C1782" s="166"/>
      <c r="D1782" s="166" t="s">
        <v>4553</v>
      </c>
      <c r="E1782" s="154"/>
      <c r="F1782" s="195" t="s">
        <v>4214</v>
      </c>
      <c r="G1782" s="196"/>
      <c r="H1782" s="166" t="s">
        <v>276</v>
      </c>
      <c r="I1782" s="167">
        <v>2010</v>
      </c>
      <c r="J1782" s="169">
        <v>4094004</v>
      </c>
      <c r="K1782" s="165"/>
      <c r="L1782" s="165"/>
      <c r="M1782" s="165"/>
      <c r="N1782" s="2"/>
    </row>
    <row r="1783" spans="1:14" ht="12.75" customHeight="1" x14ac:dyDescent="0.2">
      <c r="A1783" s="166" t="s">
        <v>4719</v>
      </c>
      <c r="B1783" s="166" t="s">
        <v>4720</v>
      </c>
      <c r="C1783" s="166"/>
      <c r="D1783" s="166" t="s">
        <v>4560</v>
      </c>
      <c r="E1783" s="154"/>
      <c r="F1783" s="195" t="s">
        <v>2669</v>
      </c>
      <c r="G1783" s="196"/>
      <c r="H1783" s="166" t="s">
        <v>78</v>
      </c>
      <c r="I1783" s="167">
        <v>2010</v>
      </c>
      <c r="J1783" s="168">
        <v>233447</v>
      </c>
      <c r="K1783" s="165"/>
      <c r="L1783" s="165"/>
      <c r="M1783" s="165"/>
      <c r="N1783" s="2"/>
    </row>
    <row r="1784" spans="1:14" ht="12.75" customHeight="1" x14ac:dyDescent="0.2">
      <c r="A1784" s="166" t="s">
        <v>4721</v>
      </c>
      <c r="B1784" s="166" t="s">
        <v>4722</v>
      </c>
      <c r="C1784" s="166"/>
      <c r="D1784" s="166" t="s">
        <v>4553</v>
      </c>
      <c r="E1784" s="154"/>
      <c r="F1784" s="195" t="s">
        <v>4199</v>
      </c>
      <c r="G1784" s="196"/>
      <c r="H1784" s="166" t="s">
        <v>276</v>
      </c>
      <c r="I1784" s="167">
        <v>2010</v>
      </c>
      <c r="J1784" s="168">
        <v>400000</v>
      </c>
      <c r="K1784" s="165"/>
      <c r="L1784" s="165"/>
      <c r="M1784" s="165"/>
      <c r="N1784" s="2"/>
    </row>
    <row r="1785" spans="1:14" ht="16.5" customHeight="1" x14ac:dyDescent="0.2">
      <c r="A1785" s="166" t="s">
        <v>4723</v>
      </c>
      <c r="B1785" s="166" t="s">
        <v>3228</v>
      </c>
      <c r="C1785" s="166"/>
      <c r="D1785" s="166" t="s">
        <v>4553</v>
      </c>
      <c r="E1785" s="154"/>
      <c r="F1785" s="195" t="s">
        <v>401</v>
      </c>
      <c r="G1785" s="196"/>
      <c r="H1785" s="166" t="s">
        <v>37</v>
      </c>
      <c r="I1785" s="167">
        <v>2010</v>
      </c>
      <c r="J1785" s="168">
        <v>330964</v>
      </c>
      <c r="K1785" s="165"/>
      <c r="L1785" s="165"/>
      <c r="M1785" s="165"/>
      <c r="N1785" s="2"/>
    </row>
    <row r="1786" spans="1:14" ht="12.75" customHeight="1" x14ac:dyDescent="0.2">
      <c r="A1786" s="166" t="s">
        <v>4724</v>
      </c>
      <c r="B1786" s="166" t="s">
        <v>4338</v>
      </c>
      <c r="C1786" s="166"/>
      <c r="D1786" s="166" t="s">
        <v>4553</v>
      </c>
      <c r="E1786" s="154"/>
      <c r="F1786" s="195" t="s">
        <v>2662</v>
      </c>
      <c r="G1786" s="196"/>
      <c r="H1786" s="166" t="s">
        <v>37</v>
      </c>
      <c r="I1786" s="167">
        <v>2010</v>
      </c>
      <c r="J1786" s="169">
        <v>2810000</v>
      </c>
      <c r="K1786" s="165"/>
      <c r="L1786" s="165"/>
      <c r="M1786" s="165"/>
      <c r="N1786" s="2"/>
    </row>
    <row r="1787" spans="1:14" ht="12.75" customHeight="1" x14ac:dyDescent="0.2">
      <c r="A1787" s="166" t="s">
        <v>4725</v>
      </c>
      <c r="B1787" s="166" t="s">
        <v>2794</v>
      </c>
      <c r="C1787" s="166" t="s">
        <v>34</v>
      </c>
      <c r="D1787" s="166" t="s">
        <v>4553</v>
      </c>
      <c r="E1787" s="154"/>
      <c r="F1787" s="195" t="s">
        <v>4199</v>
      </c>
      <c r="G1787" s="196"/>
      <c r="H1787" s="166" t="s">
        <v>276</v>
      </c>
      <c r="I1787" s="167">
        <v>2010</v>
      </c>
      <c r="J1787" s="168">
        <v>15000</v>
      </c>
      <c r="K1787" s="165"/>
      <c r="L1787" s="165"/>
      <c r="M1787" s="165"/>
      <c r="N1787" s="2"/>
    </row>
    <row r="1788" spans="1:14" ht="12.75" customHeight="1" x14ac:dyDescent="0.2">
      <c r="A1788" s="166" t="s">
        <v>4726</v>
      </c>
      <c r="B1788" s="166" t="s">
        <v>3273</v>
      </c>
      <c r="C1788" s="166"/>
      <c r="D1788" s="166" t="s">
        <v>4553</v>
      </c>
      <c r="E1788" s="154"/>
      <c r="F1788" s="195" t="s">
        <v>2219</v>
      </c>
      <c r="G1788" s="196"/>
      <c r="H1788" s="166" t="s">
        <v>276</v>
      </c>
      <c r="I1788" s="167">
        <v>2010</v>
      </c>
      <c r="J1788" s="168">
        <v>463318</v>
      </c>
      <c r="K1788" s="165"/>
      <c r="L1788" s="165"/>
      <c r="M1788" s="165"/>
      <c r="N1788" s="2"/>
    </row>
    <row r="1789" spans="1:14" ht="12.75" customHeight="1" x14ac:dyDescent="0.2">
      <c r="A1789" s="166" t="s">
        <v>4727</v>
      </c>
      <c r="B1789" s="166" t="s">
        <v>4728</v>
      </c>
      <c r="C1789" s="166" t="s">
        <v>70</v>
      </c>
      <c r="D1789" s="166" t="s">
        <v>4553</v>
      </c>
      <c r="E1789" s="154" t="s">
        <v>2537</v>
      </c>
      <c r="F1789" s="195" t="s">
        <v>3000</v>
      </c>
      <c r="G1789" s="196"/>
      <c r="H1789" s="166" t="s">
        <v>276</v>
      </c>
      <c r="I1789" s="167">
        <v>2010</v>
      </c>
      <c r="J1789" s="168">
        <v>211017</v>
      </c>
      <c r="K1789" s="165" t="s">
        <v>72</v>
      </c>
      <c r="L1789" s="165"/>
      <c r="M1789" s="165"/>
      <c r="N1789" s="2"/>
    </row>
    <row r="1790" spans="1:14" ht="12.75" customHeight="1" x14ac:dyDescent="0.2">
      <c r="A1790" s="166" t="s">
        <v>4729</v>
      </c>
      <c r="B1790" s="166" t="s">
        <v>4730</v>
      </c>
      <c r="C1790" s="166"/>
      <c r="D1790" s="166" t="s">
        <v>4553</v>
      </c>
      <c r="E1790" s="154" t="s">
        <v>35</v>
      </c>
      <c r="F1790" s="195" t="s">
        <v>3926</v>
      </c>
      <c r="G1790" s="196"/>
      <c r="H1790" s="166" t="s">
        <v>276</v>
      </c>
      <c r="I1790" s="167">
        <v>2010</v>
      </c>
      <c r="J1790" s="168">
        <v>10000</v>
      </c>
      <c r="K1790" s="165"/>
      <c r="L1790" s="165"/>
      <c r="M1790" s="165"/>
      <c r="N1790" s="2"/>
    </row>
    <row r="1791" spans="1:14" ht="12.75" customHeight="1" x14ac:dyDescent="0.2">
      <c r="A1791" s="166" t="s">
        <v>4731</v>
      </c>
      <c r="B1791" s="166" t="s">
        <v>2991</v>
      </c>
      <c r="C1791" s="166"/>
      <c r="D1791" s="166" t="s">
        <v>4553</v>
      </c>
      <c r="E1791" s="154"/>
      <c r="F1791" s="195" t="s">
        <v>2603</v>
      </c>
      <c r="G1791" s="196"/>
      <c r="H1791" s="166" t="s">
        <v>276</v>
      </c>
      <c r="I1791" s="167">
        <v>2010</v>
      </c>
      <c r="J1791" s="168">
        <v>327260</v>
      </c>
      <c r="K1791" s="165"/>
      <c r="L1791" s="165"/>
      <c r="M1791" s="165"/>
      <c r="N1791" s="2"/>
    </row>
    <row r="1792" spans="1:14" ht="12.75" customHeight="1" x14ac:dyDescent="0.2">
      <c r="A1792" s="166" t="s">
        <v>4732</v>
      </c>
      <c r="B1792" s="166" t="s">
        <v>4733</v>
      </c>
      <c r="C1792" s="166"/>
      <c r="D1792" s="166" t="s">
        <v>4553</v>
      </c>
      <c r="E1792" s="154"/>
      <c r="F1792" s="195" t="s">
        <v>2641</v>
      </c>
      <c r="G1792" s="196"/>
      <c r="H1792" s="166" t="s">
        <v>37</v>
      </c>
      <c r="I1792" s="167">
        <v>2010</v>
      </c>
      <c r="J1792" s="168">
        <v>378015</v>
      </c>
      <c r="K1792" s="165"/>
      <c r="L1792" s="165"/>
      <c r="M1792" s="165"/>
      <c r="N1792" s="2"/>
    </row>
    <row r="1793" spans="1:14" ht="16.5" customHeight="1" x14ac:dyDescent="0.2">
      <c r="A1793" s="166" t="s">
        <v>4734</v>
      </c>
      <c r="B1793" s="166" t="s">
        <v>2934</v>
      </c>
      <c r="C1793" s="166"/>
      <c r="D1793" s="166" t="s">
        <v>4735</v>
      </c>
      <c r="E1793" s="154"/>
      <c r="F1793" s="195" t="s">
        <v>3721</v>
      </c>
      <c r="G1793" s="196"/>
      <c r="H1793" s="166" t="s">
        <v>78</v>
      </c>
      <c r="I1793" s="167">
        <v>2010</v>
      </c>
      <c r="J1793" s="168">
        <v>84000</v>
      </c>
      <c r="K1793" s="165"/>
      <c r="L1793" s="165"/>
      <c r="M1793" s="165"/>
      <c r="N1793" s="2"/>
    </row>
    <row r="1794" spans="1:14" ht="16.5" customHeight="1" x14ac:dyDescent="0.2">
      <c r="A1794" s="166" t="s">
        <v>4736</v>
      </c>
      <c r="B1794" s="166" t="s">
        <v>2870</v>
      </c>
      <c r="C1794" s="166" t="s">
        <v>34</v>
      </c>
      <c r="D1794" s="166" t="s">
        <v>4735</v>
      </c>
      <c r="E1794" s="154"/>
      <c r="F1794" s="195" t="s">
        <v>3721</v>
      </c>
      <c r="G1794" s="196"/>
      <c r="H1794" s="166" t="s">
        <v>78</v>
      </c>
      <c r="I1794" s="167">
        <v>2010</v>
      </c>
      <c r="J1794" s="168">
        <v>105000</v>
      </c>
      <c r="K1794" s="165"/>
      <c r="L1794" s="165"/>
      <c r="M1794" s="165"/>
      <c r="N1794" s="2"/>
    </row>
    <row r="1795" spans="1:14" ht="16.5" customHeight="1" x14ac:dyDescent="0.2">
      <c r="A1795" s="166" t="s">
        <v>4737</v>
      </c>
      <c r="B1795" s="166" t="s">
        <v>4738</v>
      </c>
      <c r="C1795" s="166"/>
      <c r="D1795" s="166" t="s">
        <v>4735</v>
      </c>
      <c r="E1795" s="154"/>
      <c r="F1795" s="195" t="s">
        <v>3721</v>
      </c>
      <c r="G1795" s="196"/>
      <c r="H1795" s="166" t="s">
        <v>78</v>
      </c>
      <c r="I1795" s="167">
        <v>2010</v>
      </c>
      <c r="J1795" s="168">
        <v>105000</v>
      </c>
      <c r="K1795" s="165"/>
      <c r="L1795" s="165"/>
      <c r="M1795" s="165"/>
      <c r="N1795" s="2"/>
    </row>
    <row r="1796" spans="1:14" ht="12.75" customHeight="1" x14ac:dyDescent="0.2">
      <c r="A1796" s="166" t="s">
        <v>4739</v>
      </c>
      <c r="B1796" s="166" t="s">
        <v>2539</v>
      </c>
      <c r="C1796" s="166"/>
      <c r="D1796" s="166" t="s">
        <v>4553</v>
      </c>
      <c r="E1796" s="154"/>
      <c r="F1796" s="195" t="s">
        <v>4199</v>
      </c>
      <c r="G1796" s="196"/>
      <c r="H1796" s="166" t="s">
        <v>276</v>
      </c>
      <c r="I1796" s="167">
        <v>2010</v>
      </c>
      <c r="J1796" s="168">
        <v>195898</v>
      </c>
      <c r="K1796" s="165"/>
      <c r="L1796" s="165"/>
      <c r="M1796" s="165"/>
      <c r="N1796" s="2"/>
    </row>
    <row r="1797" spans="1:14" ht="12.75" customHeight="1" x14ac:dyDescent="0.2">
      <c r="A1797" s="166" t="s">
        <v>4740</v>
      </c>
      <c r="B1797" s="166" t="s">
        <v>3475</v>
      </c>
      <c r="C1797" s="166" t="s">
        <v>70</v>
      </c>
      <c r="D1797" s="166" t="s">
        <v>4553</v>
      </c>
      <c r="E1797" s="154" t="s">
        <v>2537</v>
      </c>
      <c r="F1797" s="195" t="s">
        <v>3000</v>
      </c>
      <c r="G1797" s="196"/>
      <c r="H1797" s="166" t="s">
        <v>276</v>
      </c>
      <c r="I1797" s="167">
        <v>2010</v>
      </c>
      <c r="J1797" s="168">
        <v>869675</v>
      </c>
      <c r="K1797" s="165" t="s">
        <v>72</v>
      </c>
      <c r="L1797" s="165"/>
      <c r="M1797" s="165"/>
      <c r="N1797" s="2"/>
    </row>
    <row r="1798" spans="1:14" ht="16.5" customHeight="1" x14ac:dyDescent="0.2">
      <c r="A1798" s="166" t="s">
        <v>4741</v>
      </c>
      <c r="B1798" s="166" t="s">
        <v>2877</v>
      </c>
      <c r="C1798" s="166"/>
      <c r="D1798" s="166" t="s">
        <v>4735</v>
      </c>
      <c r="E1798" s="154"/>
      <c r="F1798" s="195" t="s">
        <v>3721</v>
      </c>
      <c r="G1798" s="196"/>
      <c r="H1798" s="166" t="s">
        <v>78</v>
      </c>
      <c r="I1798" s="167">
        <v>2010</v>
      </c>
      <c r="J1798" s="168">
        <v>661346</v>
      </c>
      <c r="K1798" s="165"/>
      <c r="L1798" s="165"/>
      <c r="M1798" s="165"/>
      <c r="N1798" s="2"/>
    </row>
    <row r="1799" spans="1:14" ht="12.75" customHeight="1" x14ac:dyDescent="0.2">
      <c r="A1799" s="166" t="s">
        <v>4742</v>
      </c>
      <c r="B1799" s="166" t="s">
        <v>3473</v>
      </c>
      <c r="C1799" s="166"/>
      <c r="D1799" s="166" t="s">
        <v>4560</v>
      </c>
      <c r="E1799" s="154"/>
      <c r="F1799" s="195" t="s">
        <v>2660</v>
      </c>
      <c r="G1799" s="196"/>
      <c r="H1799" s="166" t="s">
        <v>37</v>
      </c>
      <c r="I1799" s="167">
        <v>2010</v>
      </c>
      <c r="J1799" s="169">
        <v>1249513</v>
      </c>
      <c r="K1799" s="165"/>
      <c r="L1799" s="165"/>
      <c r="M1799" s="165"/>
      <c r="N1799" s="2"/>
    </row>
    <row r="1800" spans="1:14" ht="12.75" customHeight="1" x14ac:dyDescent="0.2">
      <c r="A1800" s="166" t="s">
        <v>4743</v>
      </c>
      <c r="B1800" s="166" t="s">
        <v>2780</v>
      </c>
      <c r="C1800" s="166"/>
      <c r="D1800" s="166" t="s">
        <v>4560</v>
      </c>
      <c r="E1800" s="154"/>
      <c r="F1800" s="195" t="s">
        <v>2672</v>
      </c>
      <c r="G1800" s="196"/>
      <c r="H1800" s="166" t="s">
        <v>37</v>
      </c>
      <c r="I1800" s="167">
        <v>2010</v>
      </c>
      <c r="J1800" s="169">
        <v>4314179</v>
      </c>
      <c r="K1800" s="165"/>
      <c r="L1800" s="165"/>
      <c r="M1800" s="165"/>
      <c r="N1800" s="2"/>
    </row>
    <row r="1801" spans="1:14" ht="12.75" customHeight="1" x14ac:dyDescent="0.2">
      <c r="A1801" s="166" t="s">
        <v>4744</v>
      </c>
      <c r="B1801" s="166" t="s">
        <v>4745</v>
      </c>
      <c r="C1801" s="166"/>
      <c r="D1801" s="166" t="s">
        <v>4560</v>
      </c>
      <c r="E1801" s="154"/>
      <c r="F1801" s="195" t="s">
        <v>3682</v>
      </c>
      <c r="G1801" s="196"/>
      <c r="H1801" s="166" t="s">
        <v>37</v>
      </c>
      <c r="I1801" s="167">
        <v>2010</v>
      </c>
      <c r="J1801" s="169">
        <v>1857457</v>
      </c>
      <c r="K1801" s="165"/>
      <c r="L1801" s="165"/>
      <c r="M1801" s="165"/>
      <c r="N1801" s="2"/>
    </row>
    <row r="1802" spans="1:14" ht="12.75" customHeight="1" x14ac:dyDescent="0.2">
      <c r="A1802" s="166" t="s">
        <v>4746</v>
      </c>
      <c r="B1802" s="166" t="s">
        <v>4747</v>
      </c>
      <c r="C1802" s="166"/>
      <c r="D1802" s="166" t="s">
        <v>4560</v>
      </c>
      <c r="E1802" s="154"/>
      <c r="F1802" s="195" t="s">
        <v>4212</v>
      </c>
      <c r="G1802" s="196"/>
      <c r="H1802" s="166" t="s">
        <v>276</v>
      </c>
      <c r="I1802" s="167">
        <v>2010</v>
      </c>
      <c r="J1802" s="168">
        <v>506406</v>
      </c>
      <c r="K1802" s="165"/>
      <c r="L1802" s="165"/>
      <c r="M1802" s="165"/>
      <c r="N1802" s="2"/>
    </row>
    <row r="1803" spans="1:14" ht="12.75" customHeight="1" x14ac:dyDescent="0.2">
      <c r="A1803" s="166" t="s">
        <v>4748</v>
      </c>
      <c r="B1803" s="166" t="s">
        <v>4749</v>
      </c>
      <c r="C1803" s="166"/>
      <c r="D1803" s="166" t="s">
        <v>4560</v>
      </c>
      <c r="E1803" s="154"/>
      <c r="F1803" s="195" t="s">
        <v>2641</v>
      </c>
      <c r="G1803" s="196"/>
      <c r="H1803" s="166" t="s">
        <v>37</v>
      </c>
      <c r="I1803" s="167">
        <v>2010</v>
      </c>
      <c r="J1803" s="168">
        <v>829816</v>
      </c>
      <c r="K1803" s="165"/>
      <c r="L1803" s="165"/>
      <c r="M1803" s="165"/>
      <c r="N1803" s="2"/>
    </row>
    <row r="1804" spans="1:14" ht="12.75" customHeight="1" x14ac:dyDescent="0.2">
      <c r="A1804" s="166" t="s">
        <v>4750</v>
      </c>
      <c r="B1804" s="166" t="s">
        <v>2958</v>
      </c>
      <c r="C1804" s="166"/>
      <c r="D1804" s="166" t="s">
        <v>4560</v>
      </c>
      <c r="E1804" s="154" t="s">
        <v>2537</v>
      </c>
      <c r="F1804" s="195" t="s">
        <v>2574</v>
      </c>
      <c r="G1804" s="196"/>
      <c r="H1804" s="166" t="s">
        <v>37</v>
      </c>
      <c r="I1804" s="167">
        <v>2010</v>
      </c>
      <c r="J1804" s="168">
        <v>540695</v>
      </c>
      <c r="K1804" s="165"/>
      <c r="L1804" s="165"/>
      <c r="M1804" s="165"/>
      <c r="N1804" s="2"/>
    </row>
    <row r="1805" spans="1:14" ht="12.75" customHeight="1" x14ac:dyDescent="0.2">
      <c r="A1805" s="166" t="s">
        <v>4751</v>
      </c>
      <c r="B1805" s="166" t="s">
        <v>2958</v>
      </c>
      <c r="C1805" s="166"/>
      <c r="D1805" s="166" t="s">
        <v>4560</v>
      </c>
      <c r="E1805" s="154"/>
      <c r="F1805" s="195" t="s">
        <v>3915</v>
      </c>
      <c r="G1805" s="196"/>
      <c r="H1805" s="166" t="s">
        <v>16</v>
      </c>
      <c r="I1805" s="167">
        <v>2010</v>
      </c>
      <c r="J1805" s="169">
        <v>6603297</v>
      </c>
      <c r="K1805" s="165"/>
      <c r="L1805" s="165"/>
      <c r="M1805" s="165"/>
      <c r="N1805" s="2"/>
    </row>
    <row r="1806" spans="1:14" ht="12.75" customHeight="1" x14ac:dyDescent="0.2">
      <c r="A1806" s="166" t="s">
        <v>4752</v>
      </c>
      <c r="B1806" s="166" t="s">
        <v>2691</v>
      </c>
      <c r="C1806" s="166" t="s">
        <v>34</v>
      </c>
      <c r="D1806" s="166" t="s">
        <v>4753</v>
      </c>
      <c r="E1806" s="154" t="s">
        <v>35</v>
      </c>
      <c r="F1806" s="195" t="s">
        <v>4197</v>
      </c>
      <c r="G1806" s="196"/>
      <c r="H1806" s="166" t="s">
        <v>276</v>
      </c>
      <c r="I1806" s="167">
        <v>2010</v>
      </c>
      <c r="J1806" s="168">
        <v>624692</v>
      </c>
      <c r="K1806" s="165"/>
      <c r="L1806" s="165"/>
      <c r="M1806" s="165"/>
      <c r="N1806" s="2"/>
    </row>
    <row r="1807" spans="1:14" ht="12.75" customHeight="1" x14ac:dyDescent="0.2">
      <c r="A1807" s="166" t="s">
        <v>4754</v>
      </c>
      <c r="B1807" s="166" t="s">
        <v>4755</v>
      </c>
      <c r="C1807" s="166" t="s">
        <v>70</v>
      </c>
      <c r="D1807" s="166" t="s">
        <v>4756</v>
      </c>
      <c r="E1807" s="154" t="s">
        <v>2537</v>
      </c>
      <c r="F1807" s="195" t="s">
        <v>2977</v>
      </c>
      <c r="G1807" s="196"/>
      <c r="H1807" s="166" t="s">
        <v>16</v>
      </c>
      <c r="I1807" s="167">
        <v>2010</v>
      </c>
      <c r="J1807" s="168">
        <v>974783</v>
      </c>
      <c r="K1807" s="165" t="s">
        <v>72</v>
      </c>
      <c r="L1807" s="165"/>
      <c r="M1807" s="165"/>
      <c r="N1807" s="2"/>
    </row>
    <row r="1808" spans="1:14" ht="16.5" customHeight="1" x14ac:dyDescent="0.2">
      <c r="A1808" s="166" t="s">
        <v>4757</v>
      </c>
      <c r="B1808" s="166" t="s">
        <v>2573</v>
      </c>
      <c r="C1808" s="166" t="s">
        <v>2545</v>
      </c>
      <c r="D1808" s="166" t="s">
        <v>4758</v>
      </c>
      <c r="E1808" s="154" t="s">
        <v>2537</v>
      </c>
      <c r="F1808" s="195" t="s">
        <v>2383</v>
      </c>
      <c r="G1808" s="196"/>
      <c r="H1808" s="166" t="s">
        <v>117</v>
      </c>
      <c r="I1808" s="167">
        <v>2010</v>
      </c>
      <c r="J1808" s="168">
        <v>858998</v>
      </c>
      <c r="K1808" s="165"/>
      <c r="L1808" s="165"/>
      <c r="M1808" s="165"/>
      <c r="N1808" s="2"/>
    </row>
    <row r="1809" spans="1:14" ht="16.5" customHeight="1" x14ac:dyDescent="0.2">
      <c r="A1809" s="166" t="s">
        <v>4759</v>
      </c>
      <c r="B1809" s="166" t="s">
        <v>3634</v>
      </c>
      <c r="C1809" s="166" t="s">
        <v>2545</v>
      </c>
      <c r="D1809" s="166" t="s">
        <v>4760</v>
      </c>
      <c r="E1809" s="154" t="s">
        <v>2537</v>
      </c>
      <c r="F1809" s="195" t="s">
        <v>2836</v>
      </c>
      <c r="G1809" s="196"/>
      <c r="H1809" s="166" t="s">
        <v>16</v>
      </c>
      <c r="I1809" s="167">
        <v>2010</v>
      </c>
      <c r="J1809" s="168">
        <v>763557</v>
      </c>
      <c r="K1809" s="165"/>
      <c r="L1809" s="165"/>
      <c r="M1809" s="165"/>
      <c r="N1809" s="2"/>
    </row>
    <row r="1810" spans="1:14" ht="16.5" customHeight="1" x14ac:dyDescent="0.2">
      <c r="A1810" s="166" t="s">
        <v>4761</v>
      </c>
      <c r="B1810" s="166" t="s">
        <v>3317</v>
      </c>
      <c r="C1810" s="166"/>
      <c r="D1810" s="166" t="s">
        <v>4762</v>
      </c>
      <c r="E1810" s="154"/>
      <c r="F1810" s="195" t="s">
        <v>3150</v>
      </c>
      <c r="G1810" s="196"/>
      <c r="H1810" s="166" t="s">
        <v>78</v>
      </c>
      <c r="I1810" s="167">
        <v>2010</v>
      </c>
      <c r="J1810" s="168">
        <v>143270</v>
      </c>
      <c r="K1810" s="165"/>
      <c r="L1810" s="165"/>
      <c r="M1810" s="165"/>
      <c r="N1810" s="2"/>
    </row>
    <row r="1811" spans="1:14" ht="16.5" customHeight="1" x14ac:dyDescent="0.2">
      <c r="A1811" s="166" t="s">
        <v>4763</v>
      </c>
      <c r="B1811" s="166" t="s">
        <v>2702</v>
      </c>
      <c r="C1811" s="166" t="s">
        <v>2545</v>
      </c>
      <c r="D1811" s="166" t="s">
        <v>4764</v>
      </c>
      <c r="E1811" s="154"/>
      <c r="F1811" s="195" t="s">
        <v>4267</v>
      </c>
      <c r="G1811" s="196"/>
      <c r="H1811" s="166" t="s">
        <v>16</v>
      </c>
      <c r="I1811" s="167">
        <v>2010</v>
      </c>
      <c r="J1811" s="169">
        <v>6127629</v>
      </c>
      <c r="K1811" s="165"/>
      <c r="L1811" s="165"/>
      <c r="M1811" s="165"/>
      <c r="N1811" s="2"/>
    </row>
    <row r="1812" spans="1:14" ht="16.5" customHeight="1" x14ac:dyDescent="0.2">
      <c r="A1812" s="166" t="s">
        <v>4765</v>
      </c>
      <c r="B1812" s="166" t="s">
        <v>2544</v>
      </c>
      <c r="C1812" s="166" t="s">
        <v>2545</v>
      </c>
      <c r="D1812" s="166" t="s">
        <v>4764</v>
      </c>
      <c r="E1812" s="154"/>
      <c r="F1812" s="195" t="s">
        <v>4267</v>
      </c>
      <c r="G1812" s="196"/>
      <c r="H1812" s="166" t="s">
        <v>16</v>
      </c>
      <c r="I1812" s="167">
        <v>2010</v>
      </c>
      <c r="J1812" s="169">
        <v>7688018</v>
      </c>
      <c r="K1812" s="165"/>
      <c r="L1812" s="165"/>
      <c r="M1812" s="165"/>
      <c r="N1812" s="2"/>
    </row>
    <row r="1813" spans="1:14" ht="16.5" customHeight="1" x14ac:dyDescent="0.2">
      <c r="A1813" s="166" t="s">
        <v>4766</v>
      </c>
      <c r="B1813" s="166" t="s">
        <v>2936</v>
      </c>
      <c r="C1813" s="166" t="s">
        <v>34</v>
      </c>
      <c r="D1813" s="166" t="s">
        <v>4764</v>
      </c>
      <c r="E1813" s="154"/>
      <c r="F1813" s="195" t="s">
        <v>4267</v>
      </c>
      <c r="G1813" s="196"/>
      <c r="H1813" s="166" t="s">
        <v>16</v>
      </c>
      <c r="I1813" s="167">
        <v>2010</v>
      </c>
      <c r="J1813" s="168">
        <v>400000</v>
      </c>
      <c r="K1813" s="165"/>
      <c r="L1813" s="165"/>
      <c r="M1813" s="165"/>
      <c r="N1813" s="2"/>
    </row>
    <row r="1814" spans="1:14" ht="16.5" customHeight="1" x14ac:dyDescent="0.2">
      <c r="A1814" s="166" t="s">
        <v>4767</v>
      </c>
      <c r="B1814" s="166" t="s">
        <v>2542</v>
      </c>
      <c r="C1814" s="166"/>
      <c r="D1814" s="166" t="s">
        <v>4768</v>
      </c>
      <c r="E1814" s="154" t="s">
        <v>14</v>
      </c>
      <c r="F1814" s="195" t="s">
        <v>3131</v>
      </c>
      <c r="G1814" s="196"/>
      <c r="H1814" s="166" t="s">
        <v>259</v>
      </c>
      <c r="I1814" s="167">
        <v>2010</v>
      </c>
      <c r="J1814" s="168">
        <v>387334</v>
      </c>
      <c r="K1814" s="165"/>
      <c r="L1814" s="165"/>
      <c r="M1814" s="165"/>
      <c r="N1814" s="2"/>
    </row>
    <row r="1815" spans="1:14" ht="16.5" customHeight="1" x14ac:dyDescent="0.2">
      <c r="A1815" s="166" t="s">
        <v>4769</v>
      </c>
      <c r="B1815" s="166" t="s">
        <v>4770</v>
      </c>
      <c r="C1815" s="166"/>
      <c r="D1815" s="166" t="s">
        <v>4277</v>
      </c>
      <c r="E1815" s="154"/>
      <c r="F1815" s="195" t="s">
        <v>4269</v>
      </c>
      <c r="G1815" s="196"/>
      <c r="H1815" s="166" t="s">
        <v>16</v>
      </c>
      <c r="I1815" s="167">
        <v>2010</v>
      </c>
      <c r="J1815" s="169">
        <v>1041756</v>
      </c>
      <c r="K1815" s="165"/>
      <c r="L1815" s="165"/>
      <c r="M1815" s="165"/>
      <c r="N1815" s="2"/>
    </row>
    <row r="1816" spans="1:14" ht="16.5" customHeight="1" x14ac:dyDescent="0.2">
      <c r="A1816" s="166" t="s">
        <v>4771</v>
      </c>
      <c r="B1816" s="166" t="s">
        <v>3973</v>
      </c>
      <c r="C1816" s="166" t="s">
        <v>34</v>
      </c>
      <c r="D1816" s="166" t="s">
        <v>4277</v>
      </c>
      <c r="E1816" s="154" t="s">
        <v>2537</v>
      </c>
      <c r="F1816" s="195" t="s">
        <v>2836</v>
      </c>
      <c r="G1816" s="196"/>
      <c r="H1816" s="166" t="s">
        <v>16</v>
      </c>
      <c r="I1816" s="167">
        <v>2010</v>
      </c>
      <c r="J1816" s="168">
        <v>169700</v>
      </c>
      <c r="K1816" s="165"/>
      <c r="L1816" s="165"/>
      <c r="M1816" s="165"/>
      <c r="N1816" s="2"/>
    </row>
    <row r="1817" spans="1:14" ht="16.5" customHeight="1" x14ac:dyDescent="0.2">
      <c r="A1817" s="166" t="s">
        <v>4772</v>
      </c>
      <c r="B1817" s="166" t="s">
        <v>2791</v>
      </c>
      <c r="C1817" s="166" t="s">
        <v>34</v>
      </c>
      <c r="D1817" s="166" t="s">
        <v>4277</v>
      </c>
      <c r="E1817" s="154" t="s">
        <v>2537</v>
      </c>
      <c r="F1817" s="195" t="s">
        <v>3000</v>
      </c>
      <c r="G1817" s="196"/>
      <c r="H1817" s="166" t="s">
        <v>276</v>
      </c>
      <c r="I1817" s="167">
        <v>2010</v>
      </c>
      <c r="J1817" s="168">
        <v>150000</v>
      </c>
      <c r="K1817" s="165"/>
      <c r="L1817" s="165"/>
      <c r="M1817" s="165"/>
      <c r="N1817" s="2"/>
    </row>
    <row r="1818" spans="1:14" ht="16.5" customHeight="1" x14ac:dyDescent="0.2">
      <c r="A1818" s="166" t="s">
        <v>4773</v>
      </c>
      <c r="B1818" s="166" t="s">
        <v>4047</v>
      </c>
      <c r="C1818" s="166" t="s">
        <v>34</v>
      </c>
      <c r="D1818" s="166" t="s">
        <v>4277</v>
      </c>
      <c r="E1818" s="154" t="s">
        <v>2537</v>
      </c>
      <c r="F1818" s="195" t="s">
        <v>3000</v>
      </c>
      <c r="G1818" s="196"/>
      <c r="H1818" s="166" t="s">
        <v>276</v>
      </c>
      <c r="I1818" s="167">
        <v>2010</v>
      </c>
      <c r="J1818" s="168">
        <v>150000</v>
      </c>
      <c r="K1818" s="165"/>
      <c r="L1818" s="165"/>
      <c r="M1818" s="165"/>
      <c r="N1818" s="2"/>
    </row>
    <row r="1819" spans="1:14" ht="16.5" customHeight="1" x14ac:dyDescent="0.2">
      <c r="A1819" s="166" t="s">
        <v>4774</v>
      </c>
      <c r="B1819" s="166" t="s">
        <v>4014</v>
      </c>
      <c r="C1819" s="166" t="s">
        <v>34</v>
      </c>
      <c r="D1819" s="166" t="s">
        <v>4277</v>
      </c>
      <c r="E1819" s="154" t="s">
        <v>2537</v>
      </c>
      <c r="F1819" s="195" t="s">
        <v>3000</v>
      </c>
      <c r="G1819" s="196"/>
      <c r="H1819" s="166" t="s">
        <v>276</v>
      </c>
      <c r="I1819" s="167">
        <v>2010</v>
      </c>
      <c r="J1819" s="168">
        <v>250000</v>
      </c>
      <c r="K1819" s="165"/>
      <c r="L1819" s="165"/>
      <c r="M1819" s="165"/>
      <c r="N1819" s="2"/>
    </row>
    <row r="1820" spans="1:14" ht="16.5" customHeight="1" x14ac:dyDescent="0.2">
      <c r="A1820" s="166" t="s">
        <v>4775</v>
      </c>
      <c r="B1820" s="166" t="s">
        <v>3171</v>
      </c>
      <c r="C1820" s="166" t="s">
        <v>34</v>
      </c>
      <c r="D1820" s="166" t="s">
        <v>4277</v>
      </c>
      <c r="E1820" s="154"/>
      <c r="F1820" s="195" t="s">
        <v>2604</v>
      </c>
      <c r="G1820" s="196"/>
      <c r="H1820" s="166" t="s">
        <v>276</v>
      </c>
      <c r="I1820" s="167">
        <v>2010</v>
      </c>
      <c r="J1820" s="168">
        <v>100000</v>
      </c>
      <c r="K1820" s="165"/>
      <c r="L1820" s="165"/>
      <c r="M1820" s="165"/>
      <c r="N1820" s="2"/>
    </row>
    <row r="1821" spans="1:14" ht="16.5" customHeight="1" x14ac:dyDescent="0.2">
      <c r="A1821" s="166" t="s">
        <v>4776</v>
      </c>
      <c r="B1821" s="166" t="s">
        <v>3417</v>
      </c>
      <c r="C1821" s="166" t="s">
        <v>34</v>
      </c>
      <c r="D1821" s="166" t="s">
        <v>4277</v>
      </c>
      <c r="E1821" s="154"/>
      <c r="F1821" s="195" t="s">
        <v>2604</v>
      </c>
      <c r="G1821" s="196"/>
      <c r="H1821" s="166" t="s">
        <v>276</v>
      </c>
      <c r="I1821" s="167">
        <v>2010</v>
      </c>
      <c r="J1821" s="168">
        <v>100000</v>
      </c>
      <c r="K1821" s="165"/>
      <c r="L1821" s="165"/>
      <c r="M1821" s="165"/>
      <c r="N1821" s="2"/>
    </row>
    <row r="1822" spans="1:14" ht="16.5" customHeight="1" x14ac:dyDescent="0.2">
      <c r="A1822" s="166" t="s">
        <v>4777</v>
      </c>
      <c r="B1822" s="166" t="s">
        <v>2711</v>
      </c>
      <c r="C1822" s="166" t="s">
        <v>34</v>
      </c>
      <c r="D1822" s="166" t="s">
        <v>4277</v>
      </c>
      <c r="E1822" s="154"/>
      <c r="F1822" s="195" t="s">
        <v>2604</v>
      </c>
      <c r="G1822" s="196"/>
      <c r="H1822" s="166" t="s">
        <v>276</v>
      </c>
      <c r="I1822" s="167">
        <v>2010</v>
      </c>
      <c r="J1822" s="168">
        <v>100000</v>
      </c>
      <c r="K1822" s="165"/>
      <c r="L1822" s="165"/>
      <c r="M1822" s="165"/>
      <c r="N1822" s="2"/>
    </row>
    <row r="1823" spans="1:14" ht="16.5" customHeight="1" x14ac:dyDescent="0.2">
      <c r="A1823" s="166" t="s">
        <v>4778</v>
      </c>
      <c r="B1823" s="166" t="s">
        <v>4779</v>
      </c>
      <c r="C1823" s="166"/>
      <c r="D1823" s="166" t="s">
        <v>4277</v>
      </c>
      <c r="E1823" s="154"/>
      <c r="F1823" s="195" t="s">
        <v>2917</v>
      </c>
      <c r="G1823" s="196"/>
      <c r="H1823" s="166" t="s">
        <v>78</v>
      </c>
      <c r="I1823" s="167">
        <v>2010</v>
      </c>
      <c r="J1823" s="168">
        <v>250000</v>
      </c>
      <c r="K1823" s="165"/>
      <c r="L1823" s="165"/>
      <c r="M1823" s="165"/>
      <c r="N1823" s="2"/>
    </row>
    <row r="1824" spans="1:14" ht="16.5" customHeight="1" x14ac:dyDescent="0.2">
      <c r="A1824" s="166" t="s">
        <v>4780</v>
      </c>
      <c r="B1824" s="166" t="s">
        <v>4781</v>
      </c>
      <c r="C1824" s="166"/>
      <c r="D1824" s="166" t="s">
        <v>4277</v>
      </c>
      <c r="E1824" s="154"/>
      <c r="F1824" s="195" t="s">
        <v>3724</v>
      </c>
      <c r="G1824" s="196"/>
      <c r="H1824" s="166" t="s">
        <v>276</v>
      </c>
      <c r="I1824" s="167">
        <v>2010</v>
      </c>
      <c r="J1824" s="169">
        <v>3469805</v>
      </c>
      <c r="K1824" s="165"/>
      <c r="L1824" s="165"/>
      <c r="M1824" s="165"/>
      <c r="N1824" s="2"/>
    </row>
    <row r="1825" spans="1:14" ht="16.5" customHeight="1" x14ac:dyDescent="0.2">
      <c r="A1825" s="166" t="s">
        <v>4782</v>
      </c>
      <c r="B1825" s="166" t="s">
        <v>4779</v>
      </c>
      <c r="C1825" s="166"/>
      <c r="D1825" s="166" t="s">
        <v>4277</v>
      </c>
      <c r="E1825" s="154"/>
      <c r="F1825" s="195" t="s">
        <v>2917</v>
      </c>
      <c r="G1825" s="196"/>
      <c r="H1825" s="166" t="s">
        <v>78</v>
      </c>
      <c r="I1825" s="167">
        <v>2010</v>
      </c>
      <c r="J1825" s="168">
        <v>30380</v>
      </c>
      <c r="K1825" s="165"/>
      <c r="L1825" s="165"/>
      <c r="M1825" s="165"/>
      <c r="N1825" s="2"/>
    </row>
    <row r="1826" spans="1:14" ht="16.5" customHeight="1" x14ac:dyDescent="0.2">
      <c r="A1826" s="166" t="s">
        <v>4783</v>
      </c>
      <c r="B1826" s="166" t="s">
        <v>4784</v>
      </c>
      <c r="C1826" s="166"/>
      <c r="D1826" s="166" t="s">
        <v>4277</v>
      </c>
      <c r="E1826" s="154" t="s">
        <v>2537</v>
      </c>
      <c r="F1826" s="195" t="s">
        <v>2268</v>
      </c>
      <c r="G1826" s="196"/>
      <c r="H1826" s="166" t="s">
        <v>1773</v>
      </c>
      <c r="I1826" s="167">
        <v>2010</v>
      </c>
      <c r="J1826" s="168">
        <v>374955</v>
      </c>
      <c r="K1826" s="165"/>
      <c r="L1826" s="165"/>
      <c r="M1826" s="165"/>
      <c r="N1826" s="2"/>
    </row>
    <row r="1827" spans="1:14" ht="16.5" customHeight="1" x14ac:dyDescent="0.2">
      <c r="A1827" s="166" t="s">
        <v>4785</v>
      </c>
      <c r="B1827" s="166" t="s">
        <v>4786</v>
      </c>
      <c r="C1827" s="166"/>
      <c r="D1827" s="166" t="s">
        <v>4277</v>
      </c>
      <c r="E1827" s="154"/>
      <c r="F1827" s="195" t="s">
        <v>4213</v>
      </c>
      <c r="G1827" s="196"/>
      <c r="H1827" s="166" t="s">
        <v>276</v>
      </c>
      <c r="I1827" s="167">
        <v>2010</v>
      </c>
      <c r="J1827" s="168">
        <v>925734</v>
      </c>
      <c r="K1827" s="165"/>
      <c r="L1827" s="165"/>
      <c r="M1827" s="165"/>
      <c r="N1827" s="2"/>
    </row>
    <row r="1828" spans="1:14" ht="16.5" customHeight="1" x14ac:dyDescent="0.2">
      <c r="A1828" s="166" t="s">
        <v>4787</v>
      </c>
      <c r="B1828" s="166" t="s">
        <v>4788</v>
      </c>
      <c r="C1828" s="166"/>
      <c r="D1828" s="166" t="s">
        <v>4277</v>
      </c>
      <c r="E1828" s="154" t="s">
        <v>2537</v>
      </c>
      <c r="F1828" s="195" t="s">
        <v>1993</v>
      </c>
      <c r="G1828" s="196"/>
      <c r="H1828" s="166" t="s">
        <v>1773</v>
      </c>
      <c r="I1828" s="167">
        <v>2010</v>
      </c>
      <c r="J1828" s="168">
        <v>374975</v>
      </c>
      <c r="K1828" s="165"/>
      <c r="L1828" s="165"/>
      <c r="M1828" s="165"/>
      <c r="N1828" s="2"/>
    </row>
    <row r="1829" spans="1:14" ht="16.5" customHeight="1" x14ac:dyDescent="0.2">
      <c r="A1829" s="166" t="s">
        <v>4789</v>
      </c>
      <c r="B1829" s="166" t="s">
        <v>4790</v>
      </c>
      <c r="C1829" s="166"/>
      <c r="D1829" s="166" t="s">
        <v>4277</v>
      </c>
      <c r="E1829" s="154" t="s">
        <v>2537</v>
      </c>
      <c r="F1829" s="195" t="s">
        <v>1993</v>
      </c>
      <c r="G1829" s="196"/>
      <c r="H1829" s="166" t="s">
        <v>1773</v>
      </c>
      <c r="I1829" s="167">
        <v>2010</v>
      </c>
      <c r="J1829" s="168">
        <v>374901</v>
      </c>
      <c r="K1829" s="165"/>
      <c r="L1829" s="165"/>
      <c r="M1829" s="165"/>
      <c r="N1829" s="2"/>
    </row>
    <row r="1830" spans="1:14" ht="16.5" customHeight="1" x14ac:dyDescent="0.2">
      <c r="A1830" s="166" t="s">
        <v>4791</v>
      </c>
      <c r="B1830" s="166" t="s">
        <v>4792</v>
      </c>
      <c r="C1830" s="166"/>
      <c r="D1830" s="166" t="s">
        <v>4277</v>
      </c>
      <c r="E1830" s="154" t="s">
        <v>2537</v>
      </c>
      <c r="F1830" s="195" t="s">
        <v>2268</v>
      </c>
      <c r="G1830" s="196"/>
      <c r="H1830" s="166" t="s">
        <v>1773</v>
      </c>
      <c r="I1830" s="167">
        <v>2010</v>
      </c>
      <c r="J1830" s="168">
        <v>374997</v>
      </c>
      <c r="K1830" s="165"/>
      <c r="L1830" s="165"/>
      <c r="M1830" s="165"/>
      <c r="N1830" s="2"/>
    </row>
    <row r="1831" spans="1:14" ht="16.5" customHeight="1" x14ac:dyDescent="0.2">
      <c r="A1831" s="166" t="s">
        <v>4793</v>
      </c>
      <c r="B1831" s="166" t="s">
        <v>4794</v>
      </c>
      <c r="C1831" s="166"/>
      <c r="D1831" s="166" t="s">
        <v>4277</v>
      </c>
      <c r="E1831" s="154" t="s">
        <v>2537</v>
      </c>
      <c r="F1831" s="195" t="s">
        <v>1993</v>
      </c>
      <c r="G1831" s="196"/>
      <c r="H1831" s="166" t="s">
        <v>1773</v>
      </c>
      <c r="I1831" s="167">
        <v>2010</v>
      </c>
      <c r="J1831" s="168">
        <v>425931</v>
      </c>
      <c r="K1831" s="165"/>
      <c r="L1831" s="165"/>
      <c r="M1831" s="165"/>
      <c r="N1831" s="2"/>
    </row>
    <row r="1832" spans="1:14" ht="16.5" customHeight="1" x14ac:dyDescent="0.2">
      <c r="A1832" s="166" t="s">
        <v>4795</v>
      </c>
      <c r="B1832" s="166" t="s">
        <v>4796</v>
      </c>
      <c r="C1832" s="166"/>
      <c r="D1832" s="166" t="s">
        <v>4277</v>
      </c>
      <c r="E1832" s="154" t="s">
        <v>2537</v>
      </c>
      <c r="F1832" s="195" t="s">
        <v>1993</v>
      </c>
      <c r="G1832" s="196"/>
      <c r="H1832" s="166" t="s">
        <v>1773</v>
      </c>
      <c r="I1832" s="167">
        <v>2010</v>
      </c>
      <c r="J1832" s="168">
        <v>372112</v>
      </c>
      <c r="K1832" s="165"/>
      <c r="L1832" s="165"/>
      <c r="M1832" s="165"/>
      <c r="N1832" s="2"/>
    </row>
    <row r="1833" spans="1:14" ht="16.5" customHeight="1" x14ac:dyDescent="0.2">
      <c r="A1833" s="166" t="s">
        <v>4797</v>
      </c>
      <c r="B1833" s="166" t="s">
        <v>4798</v>
      </c>
      <c r="C1833" s="166"/>
      <c r="D1833" s="166" t="s">
        <v>4277</v>
      </c>
      <c r="E1833" s="154" t="s">
        <v>2537</v>
      </c>
      <c r="F1833" s="195" t="s">
        <v>1993</v>
      </c>
      <c r="G1833" s="196"/>
      <c r="H1833" s="166" t="s">
        <v>1773</v>
      </c>
      <c r="I1833" s="167">
        <v>2010</v>
      </c>
      <c r="J1833" s="168">
        <v>374795</v>
      </c>
      <c r="K1833" s="165"/>
      <c r="L1833" s="165"/>
      <c r="M1833" s="165"/>
      <c r="N1833" s="2"/>
    </row>
    <row r="1834" spans="1:14" ht="16.5" customHeight="1" x14ac:dyDescent="0.2">
      <c r="A1834" s="166" t="s">
        <v>4799</v>
      </c>
      <c r="B1834" s="166" t="s">
        <v>2542</v>
      </c>
      <c r="C1834" s="166"/>
      <c r="D1834" s="166" t="s">
        <v>4277</v>
      </c>
      <c r="E1834" s="154" t="s">
        <v>14</v>
      </c>
      <c r="F1834" s="195" t="s">
        <v>3720</v>
      </c>
      <c r="G1834" s="196"/>
      <c r="H1834" s="166" t="s">
        <v>78</v>
      </c>
      <c r="I1834" s="167">
        <v>2010</v>
      </c>
      <c r="J1834" s="169">
        <v>1944770</v>
      </c>
      <c r="K1834" s="165"/>
      <c r="L1834" s="165"/>
      <c r="M1834" s="165"/>
      <c r="N1834" s="2"/>
    </row>
    <row r="1835" spans="1:14" ht="16.5" customHeight="1" x14ac:dyDescent="0.2">
      <c r="A1835" s="166" t="s">
        <v>4800</v>
      </c>
      <c r="B1835" s="166" t="s">
        <v>4801</v>
      </c>
      <c r="C1835" s="166"/>
      <c r="D1835" s="166" t="s">
        <v>4277</v>
      </c>
      <c r="E1835" s="154" t="s">
        <v>2537</v>
      </c>
      <c r="F1835" s="195" t="s">
        <v>1993</v>
      </c>
      <c r="G1835" s="196"/>
      <c r="H1835" s="166" t="s">
        <v>1773</v>
      </c>
      <c r="I1835" s="167">
        <v>2010</v>
      </c>
      <c r="J1835" s="168">
        <v>374953</v>
      </c>
      <c r="K1835" s="165"/>
      <c r="L1835" s="165"/>
      <c r="M1835" s="165"/>
      <c r="N1835" s="2"/>
    </row>
    <row r="1836" spans="1:14" ht="16.5" customHeight="1" x14ac:dyDescent="0.2">
      <c r="A1836" s="166" t="s">
        <v>4802</v>
      </c>
      <c r="B1836" s="166" t="s">
        <v>4803</v>
      </c>
      <c r="C1836" s="166"/>
      <c r="D1836" s="166" t="s">
        <v>4277</v>
      </c>
      <c r="E1836" s="154" t="s">
        <v>2537</v>
      </c>
      <c r="F1836" s="195" t="s">
        <v>1993</v>
      </c>
      <c r="G1836" s="196"/>
      <c r="H1836" s="166" t="s">
        <v>1773</v>
      </c>
      <c r="I1836" s="167">
        <v>2010</v>
      </c>
      <c r="J1836" s="168">
        <v>374957</v>
      </c>
      <c r="K1836" s="165"/>
      <c r="L1836" s="165"/>
      <c r="M1836" s="165"/>
      <c r="N1836" s="2"/>
    </row>
    <row r="1837" spans="1:14" ht="16.5" customHeight="1" x14ac:dyDescent="0.2">
      <c r="A1837" s="166" t="s">
        <v>4804</v>
      </c>
      <c r="B1837" s="166" t="s">
        <v>4805</v>
      </c>
      <c r="C1837" s="166"/>
      <c r="D1837" s="166" t="s">
        <v>4277</v>
      </c>
      <c r="E1837" s="154" t="s">
        <v>2537</v>
      </c>
      <c r="F1837" s="195" t="s">
        <v>2268</v>
      </c>
      <c r="G1837" s="196"/>
      <c r="H1837" s="166" t="s">
        <v>1773</v>
      </c>
      <c r="I1837" s="167">
        <v>2010</v>
      </c>
      <c r="J1837" s="168">
        <v>377306</v>
      </c>
      <c r="K1837" s="165"/>
      <c r="L1837" s="165"/>
      <c r="M1837" s="165"/>
      <c r="N1837" s="2"/>
    </row>
    <row r="1838" spans="1:14" ht="16.5" customHeight="1" x14ac:dyDescent="0.2">
      <c r="A1838" s="166" t="s">
        <v>4806</v>
      </c>
      <c r="B1838" s="166" t="s">
        <v>4807</v>
      </c>
      <c r="C1838" s="166"/>
      <c r="D1838" s="166" t="s">
        <v>4277</v>
      </c>
      <c r="E1838" s="154"/>
      <c r="F1838" s="195" t="s">
        <v>2075</v>
      </c>
      <c r="G1838" s="196"/>
      <c r="H1838" s="166" t="s">
        <v>276</v>
      </c>
      <c r="I1838" s="167">
        <v>2010</v>
      </c>
      <c r="J1838" s="168">
        <v>16200</v>
      </c>
      <c r="K1838" s="165"/>
      <c r="L1838" s="165"/>
      <c r="M1838" s="165"/>
      <c r="N1838" s="2"/>
    </row>
    <row r="1839" spans="1:14" ht="16.5" customHeight="1" x14ac:dyDescent="0.2">
      <c r="A1839" s="166" t="s">
        <v>4806</v>
      </c>
      <c r="B1839" s="166" t="s">
        <v>4807</v>
      </c>
      <c r="C1839" s="166"/>
      <c r="D1839" s="166" t="s">
        <v>4277</v>
      </c>
      <c r="E1839" s="154"/>
      <c r="F1839" s="195" t="s">
        <v>4223</v>
      </c>
      <c r="G1839" s="196"/>
      <c r="H1839" s="166" t="s">
        <v>276</v>
      </c>
      <c r="I1839" s="167">
        <v>2010</v>
      </c>
      <c r="J1839" s="168">
        <v>907031</v>
      </c>
      <c r="K1839" s="165"/>
      <c r="L1839" s="165"/>
      <c r="M1839" s="165"/>
      <c r="N1839" s="2"/>
    </row>
    <row r="1840" spans="1:14" ht="16.5" customHeight="1" x14ac:dyDescent="0.2">
      <c r="A1840" s="166" t="s">
        <v>4808</v>
      </c>
      <c r="B1840" s="166" t="s">
        <v>4809</v>
      </c>
      <c r="C1840" s="166"/>
      <c r="D1840" s="166" t="s">
        <v>4277</v>
      </c>
      <c r="E1840" s="154"/>
      <c r="F1840" s="195" t="s">
        <v>4223</v>
      </c>
      <c r="G1840" s="196"/>
      <c r="H1840" s="166" t="s">
        <v>276</v>
      </c>
      <c r="I1840" s="167">
        <v>2010</v>
      </c>
      <c r="J1840" s="168">
        <v>339845</v>
      </c>
      <c r="K1840" s="165"/>
      <c r="L1840" s="165"/>
      <c r="M1840" s="165"/>
      <c r="N1840" s="2"/>
    </row>
    <row r="1841" spans="1:14" ht="16.5" customHeight="1" x14ac:dyDescent="0.2">
      <c r="A1841" s="166" t="s">
        <v>4810</v>
      </c>
      <c r="B1841" s="166" t="s">
        <v>4811</v>
      </c>
      <c r="C1841" s="166"/>
      <c r="D1841" s="166" t="s">
        <v>4277</v>
      </c>
      <c r="E1841" s="154" t="s">
        <v>2537</v>
      </c>
      <c r="F1841" s="195" t="s">
        <v>1788</v>
      </c>
      <c r="G1841" s="196"/>
      <c r="H1841" s="166" t="s">
        <v>1773</v>
      </c>
      <c r="I1841" s="167">
        <v>2010</v>
      </c>
      <c r="J1841" s="168">
        <v>89998</v>
      </c>
      <c r="K1841" s="165"/>
      <c r="L1841" s="165"/>
      <c r="M1841" s="165"/>
      <c r="N1841" s="2"/>
    </row>
    <row r="1842" spans="1:14" ht="16.5" customHeight="1" x14ac:dyDescent="0.2">
      <c r="A1842" s="166" t="s">
        <v>2258</v>
      </c>
      <c r="B1842" s="166" t="s">
        <v>4405</v>
      </c>
      <c r="C1842" s="166"/>
      <c r="D1842" s="166" t="s">
        <v>4277</v>
      </c>
      <c r="E1842" s="154" t="s">
        <v>2537</v>
      </c>
      <c r="F1842" s="195" t="s">
        <v>2221</v>
      </c>
      <c r="G1842" s="196"/>
      <c r="H1842" s="166" t="s">
        <v>1773</v>
      </c>
      <c r="I1842" s="167">
        <v>2010</v>
      </c>
      <c r="J1842" s="168">
        <v>119683</v>
      </c>
      <c r="K1842" s="165"/>
      <c r="L1842" s="165"/>
      <c r="M1842" s="165"/>
      <c r="N1842" s="2"/>
    </row>
    <row r="1843" spans="1:14" ht="16.5" customHeight="1" x14ac:dyDescent="0.2">
      <c r="A1843" s="166" t="s">
        <v>4812</v>
      </c>
      <c r="B1843" s="166" t="s">
        <v>4813</v>
      </c>
      <c r="C1843" s="166"/>
      <c r="D1843" s="166" t="s">
        <v>4277</v>
      </c>
      <c r="E1843" s="154" t="s">
        <v>2537</v>
      </c>
      <c r="F1843" s="195" t="s">
        <v>1993</v>
      </c>
      <c r="G1843" s="196"/>
      <c r="H1843" s="166" t="s">
        <v>1773</v>
      </c>
      <c r="I1843" s="167">
        <v>2010</v>
      </c>
      <c r="J1843" s="168">
        <v>375000</v>
      </c>
      <c r="K1843" s="165"/>
      <c r="L1843" s="165"/>
      <c r="M1843" s="165"/>
      <c r="N1843" s="2"/>
    </row>
    <row r="1844" spans="1:14" ht="16.5" customHeight="1" x14ac:dyDescent="0.2">
      <c r="A1844" s="166" t="s">
        <v>4814</v>
      </c>
      <c r="B1844" s="166" t="s">
        <v>4815</v>
      </c>
      <c r="C1844" s="166"/>
      <c r="D1844" s="166" t="s">
        <v>4277</v>
      </c>
      <c r="E1844" s="154" t="s">
        <v>2537</v>
      </c>
      <c r="F1844" s="195" t="s">
        <v>2260</v>
      </c>
      <c r="G1844" s="196"/>
      <c r="H1844" s="166" t="s">
        <v>1773</v>
      </c>
      <c r="I1844" s="167">
        <v>2010</v>
      </c>
      <c r="J1844" s="168">
        <v>185000</v>
      </c>
      <c r="K1844" s="165"/>
      <c r="L1844" s="165"/>
      <c r="M1844" s="165"/>
      <c r="N1844" s="2"/>
    </row>
    <row r="1845" spans="1:14" ht="16.5" customHeight="1" x14ac:dyDescent="0.2">
      <c r="A1845" s="166" t="s">
        <v>4816</v>
      </c>
      <c r="B1845" s="166" t="s">
        <v>4817</v>
      </c>
      <c r="C1845" s="166"/>
      <c r="D1845" s="166" t="s">
        <v>4277</v>
      </c>
      <c r="E1845" s="154" t="s">
        <v>2537</v>
      </c>
      <c r="F1845" s="195" t="s">
        <v>1993</v>
      </c>
      <c r="G1845" s="196"/>
      <c r="H1845" s="166" t="s">
        <v>1773</v>
      </c>
      <c r="I1845" s="167">
        <v>2010</v>
      </c>
      <c r="J1845" s="168">
        <v>374909</v>
      </c>
      <c r="K1845" s="165"/>
      <c r="L1845" s="165"/>
      <c r="M1845" s="165"/>
      <c r="N1845" s="2"/>
    </row>
    <row r="1846" spans="1:14" ht="16.5" customHeight="1" x14ac:dyDescent="0.2">
      <c r="A1846" s="166" t="s">
        <v>4818</v>
      </c>
      <c r="B1846" s="166" t="s">
        <v>4819</v>
      </c>
      <c r="C1846" s="166"/>
      <c r="D1846" s="166" t="s">
        <v>4277</v>
      </c>
      <c r="E1846" s="154" t="s">
        <v>2537</v>
      </c>
      <c r="F1846" s="195" t="s">
        <v>1993</v>
      </c>
      <c r="G1846" s="196"/>
      <c r="H1846" s="166" t="s">
        <v>1773</v>
      </c>
      <c r="I1846" s="167">
        <v>2010</v>
      </c>
      <c r="J1846" s="168">
        <v>374628</v>
      </c>
      <c r="K1846" s="165"/>
      <c r="L1846" s="165"/>
      <c r="M1846" s="165"/>
      <c r="N1846" s="2"/>
    </row>
    <row r="1847" spans="1:14" ht="16.5" customHeight="1" x14ac:dyDescent="0.2">
      <c r="A1847" s="166" t="s">
        <v>4820</v>
      </c>
      <c r="B1847" s="166" t="s">
        <v>4821</v>
      </c>
      <c r="C1847" s="166"/>
      <c r="D1847" s="166" t="s">
        <v>4277</v>
      </c>
      <c r="E1847" s="154" t="s">
        <v>2537</v>
      </c>
      <c r="F1847" s="195" t="s">
        <v>1788</v>
      </c>
      <c r="G1847" s="196"/>
      <c r="H1847" s="166" t="s">
        <v>1773</v>
      </c>
      <c r="I1847" s="167">
        <v>2010</v>
      </c>
      <c r="J1847" s="168">
        <v>11675</v>
      </c>
      <c r="K1847" s="165"/>
      <c r="L1847" s="165"/>
      <c r="M1847" s="165"/>
      <c r="N1847" s="2"/>
    </row>
    <row r="1848" spans="1:14" ht="16.5" customHeight="1" x14ac:dyDescent="0.2">
      <c r="A1848" s="166" t="s">
        <v>4820</v>
      </c>
      <c r="B1848" s="166" t="s">
        <v>4821</v>
      </c>
      <c r="C1848" s="166"/>
      <c r="D1848" s="166" t="s">
        <v>4277</v>
      </c>
      <c r="E1848" s="154" t="s">
        <v>2537</v>
      </c>
      <c r="F1848" s="195" t="s">
        <v>1993</v>
      </c>
      <c r="G1848" s="196"/>
      <c r="H1848" s="166" t="s">
        <v>1773</v>
      </c>
      <c r="I1848" s="167">
        <v>2010</v>
      </c>
      <c r="J1848" s="168">
        <v>369171</v>
      </c>
      <c r="K1848" s="165"/>
      <c r="L1848" s="165"/>
      <c r="M1848" s="165"/>
      <c r="N1848" s="2"/>
    </row>
    <row r="1849" spans="1:14" ht="16.5" customHeight="1" x14ac:dyDescent="0.2">
      <c r="A1849" s="166" t="s">
        <v>4822</v>
      </c>
      <c r="B1849" s="166" t="s">
        <v>2695</v>
      </c>
      <c r="C1849" s="166"/>
      <c r="D1849" s="166" t="s">
        <v>4277</v>
      </c>
      <c r="E1849" s="154"/>
      <c r="F1849" s="195" t="s">
        <v>3724</v>
      </c>
      <c r="G1849" s="196"/>
      <c r="H1849" s="166" t="s">
        <v>276</v>
      </c>
      <c r="I1849" s="167">
        <v>2010</v>
      </c>
      <c r="J1849" s="168">
        <v>299287</v>
      </c>
      <c r="K1849" s="165"/>
      <c r="L1849" s="165"/>
      <c r="M1849" s="165"/>
      <c r="N1849" s="2"/>
    </row>
    <row r="1850" spans="1:14" ht="16.5" customHeight="1" x14ac:dyDescent="0.2">
      <c r="A1850" s="166" t="s">
        <v>4823</v>
      </c>
      <c r="B1850" s="166" t="s">
        <v>2719</v>
      </c>
      <c r="C1850" s="166"/>
      <c r="D1850" s="166" t="s">
        <v>4277</v>
      </c>
      <c r="E1850" s="154"/>
      <c r="F1850" s="195" t="s">
        <v>3724</v>
      </c>
      <c r="G1850" s="196"/>
      <c r="H1850" s="166" t="s">
        <v>276</v>
      </c>
      <c r="I1850" s="167">
        <v>2010</v>
      </c>
      <c r="J1850" s="168">
        <v>300000</v>
      </c>
      <c r="K1850" s="165"/>
      <c r="L1850" s="165"/>
      <c r="M1850" s="165"/>
      <c r="N1850" s="2"/>
    </row>
    <row r="1851" spans="1:14" ht="16.5" customHeight="1" x14ac:dyDescent="0.2">
      <c r="A1851" s="166" t="s">
        <v>4824</v>
      </c>
      <c r="B1851" s="166" t="s">
        <v>2539</v>
      </c>
      <c r="C1851" s="166"/>
      <c r="D1851" s="166" t="s">
        <v>4277</v>
      </c>
      <c r="E1851" s="154"/>
      <c r="F1851" s="195" t="s">
        <v>3724</v>
      </c>
      <c r="G1851" s="196"/>
      <c r="H1851" s="166" t="s">
        <v>276</v>
      </c>
      <c r="I1851" s="167">
        <v>2010</v>
      </c>
      <c r="J1851" s="168">
        <v>299989</v>
      </c>
      <c r="K1851" s="165"/>
      <c r="L1851" s="165"/>
      <c r="M1851" s="165"/>
      <c r="N1851" s="2"/>
    </row>
    <row r="1852" spans="1:14" ht="16.5" customHeight="1" x14ac:dyDescent="0.2">
      <c r="A1852" s="166" t="s">
        <v>4825</v>
      </c>
      <c r="B1852" s="166" t="s">
        <v>4826</v>
      </c>
      <c r="C1852" s="166"/>
      <c r="D1852" s="166" t="s">
        <v>4277</v>
      </c>
      <c r="E1852" s="154" t="s">
        <v>2537</v>
      </c>
      <c r="F1852" s="195" t="s">
        <v>1993</v>
      </c>
      <c r="G1852" s="196"/>
      <c r="H1852" s="166" t="s">
        <v>1773</v>
      </c>
      <c r="I1852" s="167">
        <v>2010</v>
      </c>
      <c r="J1852" s="168">
        <v>373437</v>
      </c>
      <c r="K1852" s="165"/>
      <c r="L1852" s="165"/>
      <c r="M1852" s="165"/>
      <c r="N1852" s="2"/>
    </row>
    <row r="1853" spans="1:14" ht="16.5" customHeight="1" x14ac:dyDescent="0.2">
      <c r="A1853" s="166" t="s">
        <v>4827</v>
      </c>
      <c r="B1853" s="166" t="s">
        <v>4828</v>
      </c>
      <c r="C1853" s="166"/>
      <c r="D1853" s="166" t="s">
        <v>4277</v>
      </c>
      <c r="E1853" s="154" t="s">
        <v>2537</v>
      </c>
      <c r="F1853" s="195" t="s">
        <v>1993</v>
      </c>
      <c r="G1853" s="196"/>
      <c r="H1853" s="166" t="s">
        <v>1773</v>
      </c>
      <c r="I1853" s="167">
        <v>2010</v>
      </c>
      <c r="J1853" s="168">
        <v>371361</v>
      </c>
      <c r="K1853" s="165"/>
      <c r="L1853" s="165"/>
      <c r="M1853" s="165"/>
      <c r="N1853" s="2"/>
    </row>
    <row r="1854" spans="1:14" ht="16.5" customHeight="1" x14ac:dyDescent="0.2">
      <c r="A1854" s="166" t="s">
        <v>4829</v>
      </c>
      <c r="B1854" s="166" t="s">
        <v>4830</v>
      </c>
      <c r="C1854" s="166"/>
      <c r="D1854" s="166" t="s">
        <v>4277</v>
      </c>
      <c r="E1854" s="154" t="s">
        <v>2537</v>
      </c>
      <c r="F1854" s="195" t="s">
        <v>1993</v>
      </c>
      <c r="G1854" s="196"/>
      <c r="H1854" s="166" t="s">
        <v>1773</v>
      </c>
      <c r="I1854" s="167">
        <v>2010</v>
      </c>
      <c r="J1854" s="168">
        <v>437355</v>
      </c>
      <c r="K1854" s="165"/>
      <c r="L1854" s="165"/>
      <c r="M1854" s="165"/>
      <c r="N1854" s="2"/>
    </row>
    <row r="1855" spans="1:14" ht="16.5" customHeight="1" x14ac:dyDescent="0.2">
      <c r="A1855" s="166" t="s">
        <v>4831</v>
      </c>
      <c r="B1855" s="166" t="s">
        <v>2870</v>
      </c>
      <c r="C1855" s="166" t="s">
        <v>34</v>
      </c>
      <c r="D1855" s="166" t="s">
        <v>4277</v>
      </c>
      <c r="E1855" s="154"/>
      <c r="F1855" s="195" t="s">
        <v>3724</v>
      </c>
      <c r="G1855" s="196"/>
      <c r="H1855" s="166" t="s">
        <v>276</v>
      </c>
      <c r="I1855" s="167">
        <v>2010</v>
      </c>
      <c r="J1855" s="168">
        <v>300000</v>
      </c>
      <c r="K1855" s="165"/>
      <c r="L1855" s="165"/>
      <c r="M1855" s="165"/>
      <c r="N1855" s="2"/>
    </row>
    <row r="1856" spans="1:14" ht="16.5" customHeight="1" x14ac:dyDescent="0.2">
      <c r="A1856" s="166" t="s">
        <v>4832</v>
      </c>
      <c r="B1856" s="166" t="s">
        <v>4833</v>
      </c>
      <c r="C1856" s="166"/>
      <c r="D1856" s="166" t="s">
        <v>4277</v>
      </c>
      <c r="E1856" s="154"/>
      <c r="F1856" s="195" t="s">
        <v>2907</v>
      </c>
      <c r="G1856" s="196"/>
      <c r="H1856" s="166" t="s">
        <v>276</v>
      </c>
      <c r="I1856" s="167">
        <v>2010</v>
      </c>
      <c r="J1856" s="168">
        <v>249344</v>
      </c>
      <c r="K1856" s="165"/>
      <c r="L1856" s="165"/>
      <c r="M1856" s="165"/>
      <c r="N1856" s="2"/>
    </row>
    <row r="1857" spans="1:14" ht="16.5" customHeight="1" x14ac:dyDescent="0.2">
      <c r="A1857" s="166" t="s">
        <v>4834</v>
      </c>
      <c r="B1857" s="166" t="s">
        <v>2691</v>
      </c>
      <c r="C1857" s="166" t="s">
        <v>34</v>
      </c>
      <c r="D1857" s="166" t="s">
        <v>4277</v>
      </c>
      <c r="E1857" s="154"/>
      <c r="F1857" s="195" t="s">
        <v>2907</v>
      </c>
      <c r="G1857" s="196"/>
      <c r="H1857" s="166" t="s">
        <v>276</v>
      </c>
      <c r="I1857" s="167">
        <v>2010</v>
      </c>
      <c r="J1857" s="168">
        <v>100000</v>
      </c>
      <c r="K1857" s="165"/>
      <c r="L1857" s="165"/>
      <c r="M1857" s="165"/>
      <c r="N1857" s="2"/>
    </row>
    <row r="1858" spans="1:14" ht="16.5" customHeight="1" x14ac:dyDescent="0.2">
      <c r="A1858" s="166" t="s">
        <v>4835</v>
      </c>
      <c r="B1858" s="166" t="s">
        <v>2714</v>
      </c>
      <c r="C1858" s="166" t="s">
        <v>34</v>
      </c>
      <c r="D1858" s="166" t="s">
        <v>4277</v>
      </c>
      <c r="E1858" s="154"/>
      <c r="F1858" s="195" t="s">
        <v>3724</v>
      </c>
      <c r="G1858" s="196"/>
      <c r="H1858" s="166" t="s">
        <v>276</v>
      </c>
      <c r="I1858" s="167">
        <v>2010</v>
      </c>
      <c r="J1858" s="168">
        <v>300000</v>
      </c>
      <c r="K1858" s="165"/>
      <c r="L1858" s="165"/>
      <c r="M1858" s="165"/>
      <c r="N1858" s="2"/>
    </row>
    <row r="1859" spans="1:14" ht="16.5" customHeight="1" x14ac:dyDescent="0.2">
      <c r="A1859" s="166" t="s">
        <v>4836</v>
      </c>
      <c r="B1859" s="166" t="s">
        <v>4837</v>
      </c>
      <c r="C1859" s="166"/>
      <c r="D1859" s="166" t="s">
        <v>4277</v>
      </c>
      <c r="E1859" s="154"/>
      <c r="F1859" s="195" t="s">
        <v>2917</v>
      </c>
      <c r="G1859" s="196"/>
      <c r="H1859" s="166" t="s">
        <v>78</v>
      </c>
      <c r="I1859" s="167">
        <v>2010</v>
      </c>
      <c r="J1859" s="169">
        <v>2521874</v>
      </c>
      <c r="K1859" s="165"/>
      <c r="L1859" s="165"/>
      <c r="M1859" s="165"/>
      <c r="N1859" s="2"/>
    </row>
    <row r="1860" spans="1:14" ht="16.5" customHeight="1" x14ac:dyDescent="0.2">
      <c r="A1860" s="166" t="s">
        <v>4838</v>
      </c>
      <c r="B1860" s="166" t="s">
        <v>2539</v>
      </c>
      <c r="C1860" s="166"/>
      <c r="D1860" s="166" t="s">
        <v>4277</v>
      </c>
      <c r="E1860" s="154"/>
      <c r="F1860" s="195" t="s">
        <v>3724</v>
      </c>
      <c r="G1860" s="196"/>
      <c r="H1860" s="166" t="s">
        <v>276</v>
      </c>
      <c r="I1860" s="167">
        <v>2010</v>
      </c>
      <c r="J1860" s="168">
        <v>110000</v>
      </c>
      <c r="K1860" s="165"/>
      <c r="L1860" s="165"/>
      <c r="M1860" s="165"/>
      <c r="N1860" s="2"/>
    </row>
    <row r="1861" spans="1:14" ht="16.5" customHeight="1" x14ac:dyDescent="0.2">
      <c r="A1861" s="166" t="s">
        <v>4839</v>
      </c>
      <c r="B1861" s="166" t="s">
        <v>4840</v>
      </c>
      <c r="C1861" s="166"/>
      <c r="D1861" s="166" t="s">
        <v>4277</v>
      </c>
      <c r="E1861" s="154"/>
      <c r="F1861" s="195" t="s">
        <v>2917</v>
      </c>
      <c r="G1861" s="196"/>
      <c r="H1861" s="166" t="s">
        <v>78</v>
      </c>
      <c r="I1861" s="167">
        <v>2010</v>
      </c>
      <c r="J1861" s="168">
        <v>332511</v>
      </c>
      <c r="K1861" s="165"/>
      <c r="L1861" s="165"/>
      <c r="M1861" s="165"/>
      <c r="N1861" s="2"/>
    </row>
    <row r="1862" spans="1:14" ht="16.5" customHeight="1" x14ac:dyDescent="0.2">
      <c r="A1862" s="166" t="s">
        <v>4841</v>
      </c>
      <c r="B1862" s="166" t="s">
        <v>2719</v>
      </c>
      <c r="C1862" s="166"/>
      <c r="D1862" s="166" t="s">
        <v>4277</v>
      </c>
      <c r="E1862" s="154"/>
      <c r="F1862" s="195" t="s">
        <v>3724</v>
      </c>
      <c r="G1862" s="196"/>
      <c r="H1862" s="166" t="s">
        <v>276</v>
      </c>
      <c r="I1862" s="167">
        <v>2010</v>
      </c>
      <c r="J1862" s="168">
        <v>110000</v>
      </c>
      <c r="K1862" s="165"/>
      <c r="L1862" s="165"/>
      <c r="M1862" s="165"/>
      <c r="N1862" s="2"/>
    </row>
    <row r="1863" spans="1:14" ht="16.5" customHeight="1" x14ac:dyDescent="0.2">
      <c r="A1863" s="166" t="s">
        <v>4842</v>
      </c>
      <c r="B1863" s="166" t="s">
        <v>4469</v>
      </c>
      <c r="C1863" s="166"/>
      <c r="D1863" s="166" t="s">
        <v>4277</v>
      </c>
      <c r="E1863" s="154" t="s">
        <v>2537</v>
      </c>
      <c r="F1863" s="195" t="s">
        <v>1993</v>
      </c>
      <c r="G1863" s="196"/>
      <c r="H1863" s="166" t="s">
        <v>1773</v>
      </c>
      <c r="I1863" s="167">
        <v>2010</v>
      </c>
      <c r="J1863" s="168">
        <v>374956</v>
      </c>
      <c r="K1863" s="165"/>
      <c r="L1863" s="165"/>
      <c r="M1863" s="165"/>
      <c r="N1863" s="2"/>
    </row>
    <row r="1864" spans="1:14" ht="16.5" customHeight="1" x14ac:dyDescent="0.2">
      <c r="A1864" s="166" t="s">
        <v>4843</v>
      </c>
      <c r="B1864" s="166" t="s">
        <v>4844</v>
      </c>
      <c r="C1864" s="166"/>
      <c r="D1864" s="166" t="s">
        <v>4277</v>
      </c>
      <c r="E1864" s="154" t="s">
        <v>2537</v>
      </c>
      <c r="F1864" s="195" t="s">
        <v>1993</v>
      </c>
      <c r="G1864" s="196"/>
      <c r="H1864" s="166" t="s">
        <v>1773</v>
      </c>
      <c r="I1864" s="167">
        <v>2010</v>
      </c>
      <c r="J1864" s="168">
        <v>444204</v>
      </c>
      <c r="K1864" s="165"/>
      <c r="L1864" s="165"/>
      <c r="M1864" s="165"/>
      <c r="N1864" s="2"/>
    </row>
    <row r="1865" spans="1:14" ht="16.5" customHeight="1" x14ac:dyDescent="0.2">
      <c r="A1865" s="166" t="s">
        <v>4845</v>
      </c>
      <c r="B1865" s="166" t="s">
        <v>4846</v>
      </c>
      <c r="C1865" s="166"/>
      <c r="D1865" s="166" t="s">
        <v>4277</v>
      </c>
      <c r="E1865" s="154" t="s">
        <v>2537</v>
      </c>
      <c r="F1865" s="195" t="s">
        <v>1993</v>
      </c>
      <c r="G1865" s="196"/>
      <c r="H1865" s="166" t="s">
        <v>1773</v>
      </c>
      <c r="I1865" s="167">
        <v>2010</v>
      </c>
      <c r="J1865" s="168">
        <v>375493</v>
      </c>
      <c r="K1865" s="165"/>
      <c r="L1865" s="165"/>
      <c r="M1865" s="165"/>
      <c r="N1865" s="2"/>
    </row>
    <row r="1866" spans="1:14" ht="16.5" customHeight="1" x14ac:dyDescent="0.2">
      <c r="A1866" s="166" t="s">
        <v>1915</v>
      </c>
      <c r="B1866" s="166" t="s">
        <v>4847</v>
      </c>
      <c r="C1866" s="166"/>
      <c r="D1866" s="166" t="s">
        <v>4277</v>
      </c>
      <c r="E1866" s="154" t="s">
        <v>2537</v>
      </c>
      <c r="F1866" s="195" t="s">
        <v>1993</v>
      </c>
      <c r="G1866" s="196"/>
      <c r="H1866" s="166" t="s">
        <v>1773</v>
      </c>
      <c r="I1866" s="167">
        <v>2010</v>
      </c>
      <c r="J1866" s="168">
        <v>374961</v>
      </c>
      <c r="K1866" s="165"/>
      <c r="L1866" s="165"/>
      <c r="M1866" s="165"/>
      <c r="N1866" s="2"/>
    </row>
    <row r="1867" spans="1:14" ht="16.5" customHeight="1" x14ac:dyDescent="0.2">
      <c r="A1867" s="166" t="s">
        <v>4848</v>
      </c>
      <c r="B1867" s="166" t="s">
        <v>4849</v>
      </c>
      <c r="C1867" s="166"/>
      <c r="D1867" s="166" t="s">
        <v>4277</v>
      </c>
      <c r="E1867" s="154" t="s">
        <v>2537</v>
      </c>
      <c r="F1867" s="195" t="s">
        <v>1912</v>
      </c>
      <c r="G1867" s="196"/>
      <c r="H1867" s="166" t="s">
        <v>1773</v>
      </c>
      <c r="I1867" s="167">
        <v>2010</v>
      </c>
      <c r="J1867" s="168">
        <v>375000</v>
      </c>
      <c r="K1867" s="165"/>
      <c r="L1867" s="165"/>
      <c r="M1867" s="165"/>
      <c r="N1867" s="2"/>
    </row>
    <row r="1868" spans="1:14" ht="16.5" customHeight="1" x14ac:dyDescent="0.2">
      <c r="A1868" s="166" t="s">
        <v>4848</v>
      </c>
      <c r="B1868" s="166" t="s">
        <v>4849</v>
      </c>
      <c r="C1868" s="166"/>
      <c r="D1868" s="166" t="s">
        <v>4277</v>
      </c>
      <c r="E1868" s="154" t="s">
        <v>2537</v>
      </c>
      <c r="F1868" s="195" t="s">
        <v>1993</v>
      </c>
      <c r="G1868" s="196"/>
      <c r="H1868" s="166" t="s">
        <v>1773</v>
      </c>
      <c r="I1868" s="167">
        <v>2010</v>
      </c>
      <c r="J1868" s="168">
        <v>374797</v>
      </c>
      <c r="K1868" s="165"/>
      <c r="L1868" s="165"/>
      <c r="M1868" s="165"/>
      <c r="N1868" s="2"/>
    </row>
    <row r="1869" spans="1:14" ht="16.5" customHeight="1" x14ac:dyDescent="0.2">
      <c r="A1869" s="166" t="s">
        <v>4850</v>
      </c>
      <c r="B1869" s="166" t="s">
        <v>4851</v>
      </c>
      <c r="C1869" s="166"/>
      <c r="D1869" s="166" t="s">
        <v>4277</v>
      </c>
      <c r="E1869" s="154" t="s">
        <v>2537</v>
      </c>
      <c r="F1869" s="195" t="s">
        <v>1993</v>
      </c>
      <c r="G1869" s="196"/>
      <c r="H1869" s="166" t="s">
        <v>1773</v>
      </c>
      <c r="I1869" s="167">
        <v>2010</v>
      </c>
      <c r="J1869" s="168">
        <v>375000</v>
      </c>
      <c r="K1869" s="165"/>
      <c r="L1869" s="165"/>
      <c r="M1869" s="165"/>
      <c r="N1869" s="2"/>
    </row>
    <row r="1870" spans="1:14" ht="16.5" customHeight="1" x14ac:dyDescent="0.2">
      <c r="A1870" s="166" t="s">
        <v>4852</v>
      </c>
      <c r="B1870" s="166" t="s">
        <v>4853</v>
      </c>
      <c r="C1870" s="166"/>
      <c r="D1870" s="166" t="s">
        <v>4277</v>
      </c>
      <c r="E1870" s="154" t="s">
        <v>2537</v>
      </c>
      <c r="F1870" s="195" t="s">
        <v>1993</v>
      </c>
      <c r="G1870" s="196"/>
      <c r="H1870" s="166" t="s">
        <v>1773</v>
      </c>
      <c r="I1870" s="167">
        <v>2010</v>
      </c>
      <c r="J1870" s="168">
        <v>374206</v>
      </c>
      <c r="K1870" s="165"/>
      <c r="L1870" s="165"/>
      <c r="M1870" s="165"/>
      <c r="N1870" s="2"/>
    </row>
    <row r="1871" spans="1:14" ht="16.5" customHeight="1" x14ac:dyDescent="0.2">
      <c r="A1871" s="166" t="s">
        <v>4854</v>
      </c>
      <c r="B1871" s="166" t="s">
        <v>2536</v>
      </c>
      <c r="C1871" s="166"/>
      <c r="D1871" s="166" t="s">
        <v>4277</v>
      </c>
      <c r="E1871" s="154" t="s">
        <v>2537</v>
      </c>
      <c r="F1871" s="195" t="s">
        <v>1993</v>
      </c>
      <c r="G1871" s="196"/>
      <c r="H1871" s="166" t="s">
        <v>1773</v>
      </c>
      <c r="I1871" s="167">
        <v>2010</v>
      </c>
      <c r="J1871" s="168">
        <v>374994</v>
      </c>
      <c r="K1871" s="165"/>
      <c r="L1871" s="165"/>
      <c r="M1871" s="165"/>
      <c r="N1871" s="2"/>
    </row>
    <row r="1872" spans="1:14" ht="16.5" customHeight="1" x14ac:dyDescent="0.2">
      <c r="A1872" s="166" t="s">
        <v>4855</v>
      </c>
      <c r="B1872" s="166" t="s">
        <v>4856</v>
      </c>
      <c r="C1872" s="166"/>
      <c r="D1872" s="166" t="s">
        <v>4277</v>
      </c>
      <c r="E1872" s="154" t="s">
        <v>2537</v>
      </c>
      <c r="F1872" s="195" t="s">
        <v>1993</v>
      </c>
      <c r="G1872" s="196"/>
      <c r="H1872" s="166" t="s">
        <v>1773</v>
      </c>
      <c r="I1872" s="167">
        <v>2010</v>
      </c>
      <c r="J1872" s="168">
        <v>374957</v>
      </c>
      <c r="K1872" s="165"/>
      <c r="L1872" s="165"/>
      <c r="M1872" s="165"/>
      <c r="N1872" s="2"/>
    </row>
    <row r="1873" spans="1:14" ht="16.5" customHeight="1" x14ac:dyDescent="0.2">
      <c r="A1873" s="166" t="s">
        <v>4857</v>
      </c>
      <c r="B1873" s="166" t="s">
        <v>4858</v>
      </c>
      <c r="C1873" s="166"/>
      <c r="D1873" s="166" t="s">
        <v>4277</v>
      </c>
      <c r="E1873" s="154" t="s">
        <v>2537</v>
      </c>
      <c r="F1873" s="195" t="s">
        <v>1993</v>
      </c>
      <c r="G1873" s="196"/>
      <c r="H1873" s="166" t="s">
        <v>1773</v>
      </c>
      <c r="I1873" s="167">
        <v>2010</v>
      </c>
      <c r="J1873" s="169">
        <v>1489948</v>
      </c>
      <c r="K1873" s="165"/>
      <c r="L1873" s="165"/>
      <c r="M1873" s="165"/>
      <c r="N1873" s="2"/>
    </row>
    <row r="1874" spans="1:14" ht="16.5" customHeight="1" x14ac:dyDescent="0.2">
      <c r="A1874" s="166" t="s">
        <v>4859</v>
      </c>
      <c r="B1874" s="166" t="s">
        <v>777</v>
      </c>
      <c r="C1874" s="166"/>
      <c r="D1874" s="166" t="s">
        <v>4277</v>
      </c>
      <c r="E1874" s="154" t="s">
        <v>2537</v>
      </c>
      <c r="F1874" s="195" t="s">
        <v>1993</v>
      </c>
      <c r="G1874" s="196"/>
      <c r="H1874" s="166" t="s">
        <v>1773</v>
      </c>
      <c r="I1874" s="167">
        <v>2010</v>
      </c>
      <c r="J1874" s="168">
        <v>389661</v>
      </c>
      <c r="K1874" s="165"/>
      <c r="L1874" s="165"/>
      <c r="M1874" s="165"/>
      <c r="N1874" s="2"/>
    </row>
    <row r="1875" spans="1:14" ht="16.5" customHeight="1" x14ac:dyDescent="0.2">
      <c r="A1875" s="166" t="s">
        <v>4860</v>
      </c>
      <c r="B1875" s="166" t="s">
        <v>4861</v>
      </c>
      <c r="C1875" s="166"/>
      <c r="D1875" s="166" t="s">
        <v>4277</v>
      </c>
      <c r="E1875" s="154" t="s">
        <v>2537</v>
      </c>
      <c r="F1875" s="195" t="s">
        <v>1993</v>
      </c>
      <c r="G1875" s="196"/>
      <c r="H1875" s="166" t="s">
        <v>1773</v>
      </c>
      <c r="I1875" s="167">
        <v>2010</v>
      </c>
      <c r="J1875" s="168">
        <v>375000</v>
      </c>
      <c r="K1875" s="165"/>
      <c r="L1875" s="165"/>
      <c r="M1875" s="165"/>
      <c r="N1875" s="2"/>
    </row>
    <row r="1876" spans="1:14" ht="16.5" customHeight="1" x14ac:dyDescent="0.2">
      <c r="A1876" s="166" t="s">
        <v>4862</v>
      </c>
      <c r="B1876" s="166" t="s">
        <v>4863</v>
      </c>
      <c r="C1876" s="166"/>
      <c r="D1876" s="166" t="s">
        <v>4277</v>
      </c>
      <c r="E1876" s="154" t="s">
        <v>2537</v>
      </c>
      <c r="F1876" s="195" t="s">
        <v>1993</v>
      </c>
      <c r="G1876" s="196"/>
      <c r="H1876" s="166" t="s">
        <v>1773</v>
      </c>
      <c r="I1876" s="167">
        <v>2010</v>
      </c>
      <c r="J1876" s="168">
        <v>375000</v>
      </c>
      <c r="K1876" s="165"/>
      <c r="L1876" s="165"/>
      <c r="M1876" s="165"/>
      <c r="N1876" s="2"/>
    </row>
    <row r="1877" spans="1:14" ht="16.5" customHeight="1" x14ac:dyDescent="0.2">
      <c r="A1877" s="166" t="s">
        <v>4864</v>
      </c>
      <c r="B1877" s="166" t="s">
        <v>3512</v>
      </c>
      <c r="C1877" s="166" t="s">
        <v>2545</v>
      </c>
      <c r="D1877" s="166" t="s">
        <v>4277</v>
      </c>
      <c r="E1877" s="154"/>
      <c r="F1877" s="195" t="s">
        <v>2850</v>
      </c>
      <c r="G1877" s="196"/>
      <c r="H1877" s="166" t="s">
        <v>78</v>
      </c>
      <c r="I1877" s="167">
        <v>2010</v>
      </c>
      <c r="J1877" s="169">
        <v>1791947</v>
      </c>
      <c r="K1877" s="165"/>
      <c r="L1877" s="165"/>
      <c r="M1877" s="165"/>
      <c r="N1877" s="2"/>
    </row>
    <row r="1878" spans="1:14" ht="16.5" customHeight="1" x14ac:dyDescent="0.2">
      <c r="A1878" s="166" t="s">
        <v>4865</v>
      </c>
      <c r="B1878" s="166" t="s">
        <v>2751</v>
      </c>
      <c r="C1878" s="166"/>
      <c r="D1878" s="166" t="s">
        <v>4277</v>
      </c>
      <c r="E1878" s="154"/>
      <c r="F1878" s="195" t="s">
        <v>2850</v>
      </c>
      <c r="G1878" s="196"/>
      <c r="H1878" s="166" t="s">
        <v>78</v>
      </c>
      <c r="I1878" s="167">
        <v>2010</v>
      </c>
      <c r="J1878" s="169">
        <v>1793722</v>
      </c>
      <c r="K1878" s="165"/>
      <c r="L1878" s="165"/>
      <c r="M1878" s="165"/>
      <c r="N1878" s="2"/>
    </row>
    <row r="1879" spans="1:14" ht="16.5" customHeight="1" x14ac:dyDescent="0.2">
      <c r="A1879" s="166" t="s">
        <v>4866</v>
      </c>
      <c r="B1879" s="166" t="s">
        <v>4867</v>
      </c>
      <c r="C1879" s="166" t="s">
        <v>34</v>
      </c>
      <c r="D1879" s="166" t="s">
        <v>4277</v>
      </c>
      <c r="E1879" s="154"/>
      <c r="F1879" s="195" t="s">
        <v>4207</v>
      </c>
      <c r="G1879" s="196"/>
      <c r="H1879" s="166" t="s">
        <v>276</v>
      </c>
      <c r="I1879" s="167">
        <v>2010</v>
      </c>
      <c r="J1879" s="168">
        <v>720000</v>
      </c>
      <c r="K1879" s="165"/>
      <c r="L1879" s="165"/>
      <c r="M1879" s="165"/>
      <c r="N1879" s="2"/>
    </row>
    <row r="1880" spans="1:14" ht="16.5" customHeight="1" x14ac:dyDescent="0.2">
      <c r="A1880" s="166" t="s">
        <v>4868</v>
      </c>
      <c r="B1880" s="166" t="s">
        <v>4869</v>
      </c>
      <c r="C1880" s="166"/>
      <c r="D1880" s="166" t="s">
        <v>4277</v>
      </c>
      <c r="E1880" s="154" t="s">
        <v>2537</v>
      </c>
      <c r="F1880" s="195" t="s">
        <v>1993</v>
      </c>
      <c r="G1880" s="196"/>
      <c r="H1880" s="166" t="s">
        <v>1773</v>
      </c>
      <c r="I1880" s="167">
        <v>2010</v>
      </c>
      <c r="J1880" s="168">
        <v>371423</v>
      </c>
      <c r="K1880" s="165"/>
      <c r="L1880" s="165"/>
      <c r="M1880" s="165"/>
      <c r="N1880" s="2"/>
    </row>
    <row r="1881" spans="1:14" ht="16.5" customHeight="1" x14ac:dyDescent="0.2">
      <c r="A1881" s="166" t="s">
        <v>4870</v>
      </c>
      <c r="B1881" s="166" t="s">
        <v>4412</v>
      </c>
      <c r="C1881" s="166"/>
      <c r="D1881" s="166" t="s">
        <v>4277</v>
      </c>
      <c r="E1881" s="154" t="s">
        <v>2537</v>
      </c>
      <c r="F1881" s="195" t="s">
        <v>1993</v>
      </c>
      <c r="G1881" s="196"/>
      <c r="H1881" s="166" t="s">
        <v>1773</v>
      </c>
      <c r="I1881" s="167">
        <v>2010</v>
      </c>
      <c r="J1881" s="168">
        <v>375000</v>
      </c>
      <c r="K1881" s="165"/>
      <c r="L1881" s="165"/>
      <c r="M1881" s="165"/>
      <c r="N1881" s="2"/>
    </row>
    <row r="1882" spans="1:14" ht="16.5" customHeight="1" x14ac:dyDescent="0.2">
      <c r="A1882" s="166" t="s">
        <v>4871</v>
      </c>
      <c r="B1882" s="166" t="s">
        <v>3512</v>
      </c>
      <c r="C1882" s="166" t="s">
        <v>2545</v>
      </c>
      <c r="D1882" s="166" t="s">
        <v>4277</v>
      </c>
      <c r="E1882" s="154"/>
      <c r="F1882" s="195" t="s">
        <v>2917</v>
      </c>
      <c r="G1882" s="196"/>
      <c r="H1882" s="166" t="s">
        <v>78</v>
      </c>
      <c r="I1882" s="167">
        <v>2010</v>
      </c>
      <c r="J1882" s="168">
        <v>500000</v>
      </c>
      <c r="K1882" s="165"/>
      <c r="L1882" s="165"/>
      <c r="M1882" s="165"/>
      <c r="N1882" s="2"/>
    </row>
    <row r="1883" spans="1:14" ht="16.5" customHeight="1" x14ac:dyDescent="0.2">
      <c r="A1883" s="166" t="s">
        <v>4872</v>
      </c>
      <c r="B1883" s="166" t="s">
        <v>4873</v>
      </c>
      <c r="C1883" s="166"/>
      <c r="D1883" s="166" t="s">
        <v>4277</v>
      </c>
      <c r="E1883" s="154"/>
      <c r="F1883" s="195" t="s">
        <v>2917</v>
      </c>
      <c r="G1883" s="196"/>
      <c r="H1883" s="166" t="s">
        <v>78</v>
      </c>
      <c r="I1883" s="167">
        <v>2010</v>
      </c>
      <c r="J1883" s="168">
        <v>354000</v>
      </c>
      <c r="K1883" s="165"/>
      <c r="L1883" s="165"/>
      <c r="M1883" s="165"/>
      <c r="N1883" s="2"/>
    </row>
    <row r="1884" spans="1:14" ht="16.5" customHeight="1" x14ac:dyDescent="0.2">
      <c r="A1884" s="166" t="s">
        <v>4874</v>
      </c>
      <c r="B1884" s="166" t="s">
        <v>4781</v>
      </c>
      <c r="C1884" s="166"/>
      <c r="D1884" s="166" t="s">
        <v>4277</v>
      </c>
      <c r="E1884" s="154"/>
      <c r="F1884" s="195" t="s">
        <v>3724</v>
      </c>
      <c r="G1884" s="196"/>
      <c r="H1884" s="166" t="s">
        <v>276</v>
      </c>
      <c r="I1884" s="167">
        <v>2010</v>
      </c>
      <c r="J1884" s="168">
        <v>387981</v>
      </c>
      <c r="K1884" s="165"/>
      <c r="L1884" s="165"/>
      <c r="M1884" s="165"/>
      <c r="N1884" s="2"/>
    </row>
    <row r="1885" spans="1:14" ht="16.5" customHeight="1" x14ac:dyDescent="0.2">
      <c r="A1885" s="166" t="s">
        <v>4875</v>
      </c>
      <c r="B1885" s="166" t="s">
        <v>2706</v>
      </c>
      <c r="C1885" s="166" t="s">
        <v>2545</v>
      </c>
      <c r="D1885" s="166" t="s">
        <v>4277</v>
      </c>
      <c r="E1885" s="154"/>
      <c r="F1885" s="195" t="s">
        <v>2989</v>
      </c>
      <c r="G1885" s="196"/>
      <c r="H1885" s="166" t="s">
        <v>78</v>
      </c>
      <c r="I1885" s="167">
        <v>2010</v>
      </c>
      <c r="J1885" s="168">
        <v>621625</v>
      </c>
      <c r="K1885" s="165"/>
      <c r="L1885" s="165"/>
      <c r="M1885" s="165"/>
      <c r="N1885" s="2"/>
    </row>
    <row r="1886" spans="1:14" ht="16.5" customHeight="1" x14ac:dyDescent="0.2">
      <c r="A1886" s="166" t="s">
        <v>4876</v>
      </c>
      <c r="B1886" s="166" t="s">
        <v>4877</v>
      </c>
      <c r="C1886" s="166"/>
      <c r="D1886" s="166" t="s">
        <v>4277</v>
      </c>
      <c r="E1886" s="154"/>
      <c r="F1886" s="195" t="s">
        <v>2989</v>
      </c>
      <c r="G1886" s="196"/>
      <c r="H1886" s="166" t="s">
        <v>78</v>
      </c>
      <c r="I1886" s="167">
        <v>2010</v>
      </c>
      <c r="J1886" s="168">
        <v>497278</v>
      </c>
      <c r="K1886" s="165"/>
      <c r="L1886" s="165"/>
      <c r="M1886" s="165"/>
      <c r="N1886" s="2"/>
    </row>
    <row r="1887" spans="1:14" ht="16.5" customHeight="1" x14ac:dyDescent="0.2">
      <c r="A1887" s="166" t="s">
        <v>4878</v>
      </c>
      <c r="B1887" s="166" t="s">
        <v>4879</v>
      </c>
      <c r="C1887" s="166"/>
      <c r="D1887" s="166" t="s">
        <v>4277</v>
      </c>
      <c r="E1887" s="154" t="s">
        <v>14</v>
      </c>
      <c r="F1887" s="195" t="s">
        <v>3720</v>
      </c>
      <c r="G1887" s="196"/>
      <c r="H1887" s="166" t="s">
        <v>78</v>
      </c>
      <c r="I1887" s="167">
        <v>2010</v>
      </c>
      <c r="J1887" s="168">
        <v>373725</v>
      </c>
      <c r="K1887" s="165"/>
      <c r="L1887" s="165"/>
      <c r="M1887" s="165"/>
      <c r="N1887" s="2"/>
    </row>
    <row r="1888" spans="1:14" ht="16.5" customHeight="1" x14ac:dyDescent="0.2">
      <c r="A1888" s="166" t="s">
        <v>4880</v>
      </c>
      <c r="B1888" s="166" t="s">
        <v>2695</v>
      </c>
      <c r="C1888" s="166"/>
      <c r="D1888" s="166" t="s">
        <v>4277</v>
      </c>
      <c r="E1888" s="154"/>
      <c r="F1888" s="195" t="s">
        <v>2604</v>
      </c>
      <c r="G1888" s="196"/>
      <c r="H1888" s="166" t="s">
        <v>276</v>
      </c>
      <c r="I1888" s="167">
        <v>2010</v>
      </c>
      <c r="J1888" s="168">
        <v>99938</v>
      </c>
      <c r="K1888" s="165"/>
      <c r="L1888" s="165"/>
      <c r="M1888" s="165"/>
      <c r="N1888" s="2"/>
    </row>
    <row r="1889" spans="1:14" ht="12.75" customHeight="1" x14ac:dyDescent="0.2">
      <c r="A1889" s="166" t="s">
        <v>4881</v>
      </c>
      <c r="B1889" s="166" t="s">
        <v>4882</v>
      </c>
      <c r="C1889" s="166"/>
      <c r="D1889" s="166" t="s">
        <v>4560</v>
      </c>
      <c r="E1889" s="154" t="s">
        <v>35</v>
      </c>
      <c r="F1889" s="195" t="s">
        <v>2594</v>
      </c>
      <c r="G1889" s="196"/>
      <c r="H1889" s="166" t="s">
        <v>78</v>
      </c>
      <c r="I1889" s="167">
        <v>2010</v>
      </c>
      <c r="J1889" s="168">
        <v>447850</v>
      </c>
      <c r="K1889" s="165"/>
      <c r="L1889" s="165"/>
      <c r="M1889" s="165"/>
      <c r="N1889" s="2"/>
    </row>
    <row r="1890" spans="1:14" ht="12.75" customHeight="1" x14ac:dyDescent="0.2">
      <c r="A1890" s="166" t="s">
        <v>4881</v>
      </c>
      <c r="B1890" s="166" t="s">
        <v>4882</v>
      </c>
      <c r="C1890" s="166"/>
      <c r="D1890" s="166" t="s">
        <v>4560</v>
      </c>
      <c r="E1890" s="154"/>
      <c r="F1890" s="195" t="s">
        <v>2565</v>
      </c>
      <c r="G1890" s="196"/>
      <c r="H1890" s="166" t="s">
        <v>78</v>
      </c>
      <c r="I1890" s="167">
        <v>2010</v>
      </c>
      <c r="J1890" s="169">
        <v>1425000</v>
      </c>
      <c r="K1890" s="165"/>
      <c r="L1890" s="165"/>
      <c r="M1890" s="165"/>
      <c r="N1890" s="2"/>
    </row>
    <row r="1891" spans="1:14" ht="16.5" customHeight="1" x14ac:dyDescent="0.2">
      <c r="A1891" s="166" t="s">
        <v>4883</v>
      </c>
      <c r="B1891" s="166" t="s">
        <v>2881</v>
      </c>
      <c r="C1891" s="166"/>
      <c r="D1891" s="166" t="s">
        <v>4277</v>
      </c>
      <c r="E1891" s="154"/>
      <c r="F1891" s="195" t="s">
        <v>2747</v>
      </c>
      <c r="G1891" s="196"/>
      <c r="H1891" s="166" t="s">
        <v>276</v>
      </c>
      <c r="I1891" s="167">
        <v>2010</v>
      </c>
      <c r="J1891" s="168">
        <v>499873</v>
      </c>
      <c r="K1891" s="165"/>
      <c r="L1891" s="165"/>
      <c r="M1891" s="165"/>
      <c r="N1891" s="2"/>
    </row>
    <row r="1892" spans="1:14" ht="16.5" customHeight="1" x14ac:dyDescent="0.2">
      <c r="A1892" s="166" t="s">
        <v>4884</v>
      </c>
      <c r="B1892" s="166" t="s">
        <v>4885</v>
      </c>
      <c r="C1892" s="166"/>
      <c r="D1892" s="166" t="s">
        <v>4277</v>
      </c>
      <c r="E1892" s="154"/>
      <c r="F1892" s="195" t="s">
        <v>2075</v>
      </c>
      <c r="G1892" s="196"/>
      <c r="H1892" s="166" t="s">
        <v>276</v>
      </c>
      <c r="I1892" s="167">
        <v>2010</v>
      </c>
      <c r="J1892" s="168">
        <v>207923</v>
      </c>
      <c r="K1892" s="165"/>
      <c r="L1892" s="165"/>
      <c r="M1892" s="165"/>
      <c r="N1892" s="2"/>
    </row>
    <row r="1893" spans="1:14" ht="16.5" customHeight="1" x14ac:dyDescent="0.2">
      <c r="A1893" s="166" t="s">
        <v>4886</v>
      </c>
      <c r="B1893" s="166" t="s">
        <v>4887</v>
      </c>
      <c r="C1893" s="166" t="s">
        <v>21</v>
      </c>
      <c r="D1893" s="166" t="s">
        <v>4277</v>
      </c>
      <c r="E1893" s="154" t="s">
        <v>2537</v>
      </c>
      <c r="F1893" s="195" t="s">
        <v>1272</v>
      </c>
      <c r="G1893" s="196"/>
      <c r="H1893" s="166" t="s">
        <v>276</v>
      </c>
      <c r="I1893" s="167">
        <v>2010</v>
      </c>
      <c r="J1893" s="168">
        <v>20455</v>
      </c>
      <c r="K1893" s="165"/>
      <c r="L1893" s="165"/>
      <c r="M1893" s="165"/>
      <c r="N1893" s="2"/>
    </row>
    <row r="1894" spans="1:14" ht="16.5" customHeight="1" x14ac:dyDescent="0.2">
      <c r="A1894" s="166" t="s">
        <v>4888</v>
      </c>
      <c r="B1894" s="166" t="s">
        <v>4889</v>
      </c>
      <c r="C1894" s="166"/>
      <c r="D1894" s="166" t="s">
        <v>4277</v>
      </c>
      <c r="E1894" s="154" t="s">
        <v>2537</v>
      </c>
      <c r="F1894" s="195" t="s">
        <v>1993</v>
      </c>
      <c r="G1894" s="196"/>
      <c r="H1894" s="166" t="s">
        <v>1773</v>
      </c>
      <c r="I1894" s="167">
        <v>2010</v>
      </c>
      <c r="J1894" s="168">
        <v>374999</v>
      </c>
      <c r="K1894" s="165"/>
      <c r="L1894" s="165"/>
      <c r="M1894" s="165"/>
      <c r="N1894" s="2"/>
    </row>
    <row r="1895" spans="1:14" ht="16.5" customHeight="1" x14ac:dyDescent="0.2">
      <c r="A1895" s="166" t="s">
        <v>4890</v>
      </c>
      <c r="B1895" s="166" t="s">
        <v>3063</v>
      </c>
      <c r="C1895" s="166"/>
      <c r="D1895" s="166" t="s">
        <v>4277</v>
      </c>
      <c r="E1895" s="154" t="s">
        <v>2537</v>
      </c>
      <c r="F1895" s="195" t="s">
        <v>1993</v>
      </c>
      <c r="G1895" s="196"/>
      <c r="H1895" s="166" t="s">
        <v>1773</v>
      </c>
      <c r="I1895" s="167">
        <v>2010</v>
      </c>
      <c r="J1895" s="168">
        <v>374987</v>
      </c>
      <c r="K1895" s="165"/>
      <c r="L1895" s="165"/>
      <c r="M1895" s="165"/>
      <c r="N1895" s="2"/>
    </row>
    <row r="1896" spans="1:14" ht="16.5" customHeight="1" x14ac:dyDescent="0.2">
      <c r="A1896" s="166" t="s">
        <v>4891</v>
      </c>
      <c r="B1896" s="166" t="s">
        <v>4745</v>
      </c>
      <c r="C1896" s="166"/>
      <c r="D1896" s="166" t="s">
        <v>4277</v>
      </c>
      <c r="E1896" s="154" t="s">
        <v>2537</v>
      </c>
      <c r="F1896" s="195" t="s">
        <v>1993</v>
      </c>
      <c r="G1896" s="196"/>
      <c r="H1896" s="166" t="s">
        <v>1773</v>
      </c>
      <c r="I1896" s="167">
        <v>2010</v>
      </c>
      <c r="J1896" s="168">
        <v>374938</v>
      </c>
      <c r="K1896" s="165"/>
      <c r="L1896" s="165"/>
      <c r="M1896" s="165"/>
      <c r="N1896" s="2"/>
    </row>
    <row r="1897" spans="1:14" ht="16.5" customHeight="1" x14ac:dyDescent="0.2">
      <c r="A1897" s="166" t="s">
        <v>4892</v>
      </c>
      <c r="B1897" s="166" t="s">
        <v>4893</v>
      </c>
      <c r="C1897" s="166"/>
      <c r="D1897" s="166" t="s">
        <v>4277</v>
      </c>
      <c r="E1897" s="154" t="s">
        <v>2537</v>
      </c>
      <c r="F1897" s="195" t="s">
        <v>1993</v>
      </c>
      <c r="G1897" s="196"/>
      <c r="H1897" s="166" t="s">
        <v>1773</v>
      </c>
      <c r="I1897" s="167">
        <v>2010</v>
      </c>
      <c r="J1897" s="168">
        <v>374988</v>
      </c>
      <c r="K1897" s="165"/>
      <c r="L1897" s="165"/>
      <c r="M1897" s="165"/>
      <c r="N1897" s="2"/>
    </row>
    <row r="1898" spans="1:14" ht="16.5" customHeight="1" x14ac:dyDescent="0.2">
      <c r="A1898" s="166" t="s">
        <v>4894</v>
      </c>
      <c r="B1898" s="166" t="s">
        <v>4895</v>
      </c>
      <c r="C1898" s="166"/>
      <c r="D1898" s="166" t="s">
        <v>4277</v>
      </c>
      <c r="E1898" s="154" t="s">
        <v>2537</v>
      </c>
      <c r="F1898" s="195" t="s">
        <v>1993</v>
      </c>
      <c r="G1898" s="196"/>
      <c r="H1898" s="166" t="s">
        <v>1773</v>
      </c>
      <c r="I1898" s="167">
        <v>2010</v>
      </c>
      <c r="J1898" s="168">
        <v>374665</v>
      </c>
      <c r="K1898" s="165"/>
      <c r="L1898" s="165"/>
      <c r="M1898" s="165"/>
      <c r="N1898" s="2"/>
    </row>
    <row r="1899" spans="1:14" ht="16.5" customHeight="1" x14ac:dyDescent="0.2">
      <c r="A1899" s="166" t="s">
        <v>4896</v>
      </c>
      <c r="B1899" s="166" t="s">
        <v>4897</v>
      </c>
      <c r="C1899" s="166"/>
      <c r="D1899" s="166" t="s">
        <v>4277</v>
      </c>
      <c r="E1899" s="154" t="s">
        <v>2537</v>
      </c>
      <c r="F1899" s="195" t="s">
        <v>1993</v>
      </c>
      <c r="G1899" s="196"/>
      <c r="H1899" s="166" t="s">
        <v>1773</v>
      </c>
      <c r="I1899" s="167">
        <v>2010</v>
      </c>
      <c r="J1899" s="168">
        <v>376298</v>
      </c>
      <c r="K1899" s="165"/>
      <c r="L1899" s="165"/>
      <c r="M1899" s="165"/>
      <c r="N1899" s="2"/>
    </row>
    <row r="1900" spans="1:14" ht="16.5" customHeight="1" x14ac:dyDescent="0.2">
      <c r="A1900" s="166" t="s">
        <v>4898</v>
      </c>
      <c r="B1900" s="166" t="s">
        <v>4899</v>
      </c>
      <c r="C1900" s="166"/>
      <c r="D1900" s="166" t="s">
        <v>4277</v>
      </c>
      <c r="E1900" s="154" t="s">
        <v>2537</v>
      </c>
      <c r="F1900" s="195" t="s">
        <v>1993</v>
      </c>
      <c r="G1900" s="196"/>
      <c r="H1900" s="166" t="s">
        <v>1773</v>
      </c>
      <c r="I1900" s="167">
        <v>2010</v>
      </c>
      <c r="J1900" s="168">
        <v>375771</v>
      </c>
      <c r="K1900" s="165"/>
      <c r="L1900" s="165"/>
      <c r="M1900" s="165"/>
      <c r="N1900" s="2"/>
    </row>
    <row r="1901" spans="1:14" ht="16.5" customHeight="1" x14ac:dyDescent="0.2">
      <c r="A1901" s="166" t="s">
        <v>4900</v>
      </c>
      <c r="B1901" s="166" t="s">
        <v>4901</v>
      </c>
      <c r="C1901" s="166"/>
      <c r="D1901" s="166" t="s">
        <v>4277</v>
      </c>
      <c r="E1901" s="154" t="s">
        <v>2537</v>
      </c>
      <c r="F1901" s="195" t="s">
        <v>1993</v>
      </c>
      <c r="G1901" s="196"/>
      <c r="H1901" s="166" t="s">
        <v>1773</v>
      </c>
      <c r="I1901" s="167">
        <v>2010</v>
      </c>
      <c r="J1901" s="168">
        <v>412498</v>
      </c>
      <c r="K1901" s="165"/>
      <c r="L1901" s="165"/>
      <c r="M1901" s="165"/>
      <c r="N1901" s="2"/>
    </row>
    <row r="1902" spans="1:14" ht="16.5" customHeight="1" x14ac:dyDescent="0.2">
      <c r="A1902" s="166" t="s">
        <v>4902</v>
      </c>
      <c r="B1902" s="166" t="s">
        <v>4412</v>
      </c>
      <c r="C1902" s="166"/>
      <c r="D1902" s="166" t="s">
        <v>4277</v>
      </c>
      <c r="E1902" s="154" t="s">
        <v>2537</v>
      </c>
      <c r="F1902" s="195" t="s">
        <v>1993</v>
      </c>
      <c r="G1902" s="196"/>
      <c r="H1902" s="166" t="s">
        <v>1773</v>
      </c>
      <c r="I1902" s="167">
        <v>2010</v>
      </c>
      <c r="J1902" s="168">
        <v>375000</v>
      </c>
      <c r="K1902" s="165"/>
      <c r="L1902" s="165"/>
      <c r="M1902" s="165"/>
      <c r="N1902" s="2"/>
    </row>
    <row r="1903" spans="1:14" ht="12.75" customHeight="1" x14ac:dyDescent="0.2">
      <c r="A1903" s="166" t="s">
        <v>4903</v>
      </c>
      <c r="B1903" s="166" t="s">
        <v>4904</v>
      </c>
      <c r="C1903" s="166"/>
      <c r="D1903" s="166" t="s">
        <v>4905</v>
      </c>
      <c r="E1903" s="154"/>
      <c r="F1903" s="195" t="s">
        <v>3814</v>
      </c>
      <c r="G1903" s="196"/>
      <c r="H1903" s="166" t="s">
        <v>2583</v>
      </c>
      <c r="I1903" s="167">
        <v>2010</v>
      </c>
      <c r="J1903" s="168">
        <v>37044</v>
      </c>
      <c r="K1903" s="165"/>
      <c r="L1903" s="165"/>
      <c r="M1903" s="165"/>
      <c r="N1903" s="2"/>
    </row>
    <row r="1904" spans="1:14" ht="12.75" customHeight="1" x14ac:dyDescent="0.2">
      <c r="A1904" s="166" t="s">
        <v>4906</v>
      </c>
      <c r="B1904" s="166" t="s">
        <v>4907</v>
      </c>
      <c r="C1904" s="166" t="s">
        <v>70</v>
      </c>
      <c r="D1904" s="166" t="s">
        <v>4908</v>
      </c>
      <c r="E1904" s="154" t="s">
        <v>2537</v>
      </c>
      <c r="F1904" s="195" t="s">
        <v>573</v>
      </c>
      <c r="G1904" s="196"/>
      <c r="H1904" s="166" t="s">
        <v>554</v>
      </c>
      <c r="I1904" s="167">
        <v>2010</v>
      </c>
      <c r="J1904" s="168">
        <v>24222</v>
      </c>
      <c r="K1904" s="165" t="s">
        <v>72</v>
      </c>
      <c r="L1904" s="165"/>
      <c r="M1904" s="165"/>
      <c r="N1904" s="2"/>
    </row>
    <row r="1905" spans="1:14" ht="16.5" customHeight="1" x14ac:dyDescent="0.2">
      <c r="A1905" s="166" t="s">
        <v>4909</v>
      </c>
      <c r="B1905" s="166" t="s">
        <v>4910</v>
      </c>
      <c r="C1905" s="166" t="s">
        <v>2597</v>
      </c>
      <c r="D1905" s="166" t="s">
        <v>4911</v>
      </c>
      <c r="E1905" s="154" t="s">
        <v>166</v>
      </c>
      <c r="F1905" s="195" t="s">
        <v>3264</v>
      </c>
      <c r="G1905" s="196"/>
      <c r="H1905" s="166" t="s">
        <v>78</v>
      </c>
      <c r="I1905" s="167">
        <v>2010</v>
      </c>
      <c r="J1905" s="168">
        <v>623637</v>
      </c>
      <c r="K1905" s="165" t="s">
        <v>72</v>
      </c>
      <c r="L1905" s="165"/>
      <c r="M1905" s="165"/>
      <c r="N1905" s="2"/>
    </row>
    <row r="1906" spans="1:14" ht="16.5" customHeight="1" x14ac:dyDescent="0.2">
      <c r="A1906" s="166" t="s">
        <v>4909</v>
      </c>
      <c r="B1906" s="166" t="s">
        <v>4910</v>
      </c>
      <c r="C1906" s="166" t="s">
        <v>2597</v>
      </c>
      <c r="D1906" s="166" t="s">
        <v>4911</v>
      </c>
      <c r="E1906" s="154"/>
      <c r="F1906" s="195" t="s">
        <v>4201</v>
      </c>
      <c r="G1906" s="196"/>
      <c r="H1906" s="166" t="s">
        <v>276</v>
      </c>
      <c r="I1906" s="167">
        <v>2010</v>
      </c>
      <c r="J1906" s="168">
        <v>600000</v>
      </c>
      <c r="K1906" s="165" t="s">
        <v>72</v>
      </c>
      <c r="L1906" s="165"/>
      <c r="M1906" s="165"/>
      <c r="N1906" s="2"/>
    </row>
    <row r="1907" spans="1:14" ht="16.5" customHeight="1" x14ac:dyDescent="0.2">
      <c r="A1907" s="166" t="s">
        <v>4909</v>
      </c>
      <c r="B1907" s="166" t="s">
        <v>4910</v>
      </c>
      <c r="C1907" s="166" t="s">
        <v>2597</v>
      </c>
      <c r="D1907" s="166" t="s">
        <v>4911</v>
      </c>
      <c r="E1907" s="154"/>
      <c r="F1907" s="195" t="s">
        <v>908</v>
      </c>
      <c r="G1907" s="196"/>
      <c r="H1907" s="166" t="s">
        <v>37</v>
      </c>
      <c r="I1907" s="167">
        <v>2010</v>
      </c>
      <c r="J1907" s="168">
        <v>100000</v>
      </c>
      <c r="K1907" s="165" t="s">
        <v>72</v>
      </c>
      <c r="L1907" s="165"/>
      <c r="M1907" s="165"/>
      <c r="N1907" s="2"/>
    </row>
    <row r="1908" spans="1:14" ht="16.5" customHeight="1" x14ac:dyDescent="0.2">
      <c r="A1908" s="166" t="s">
        <v>4909</v>
      </c>
      <c r="B1908" s="166" t="s">
        <v>4910</v>
      </c>
      <c r="C1908" s="166" t="s">
        <v>2597</v>
      </c>
      <c r="D1908" s="166" t="s">
        <v>4911</v>
      </c>
      <c r="E1908" s="154"/>
      <c r="F1908" s="195" t="s">
        <v>3713</v>
      </c>
      <c r="G1908" s="196"/>
      <c r="H1908" s="166" t="s">
        <v>276</v>
      </c>
      <c r="I1908" s="167">
        <v>2010</v>
      </c>
      <c r="J1908" s="168">
        <v>190000</v>
      </c>
      <c r="K1908" s="165" t="s">
        <v>72</v>
      </c>
      <c r="L1908" s="165"/>
      <c r="M1908" s="165"/>
      <c r="N1908" s="2"/>
    </row>
    <row r="1909" spans="1:14" ht="16.5" customHeight="1" x14ac:dyDescent="0.2">
      <c r="A1909" s="166" t="s">
        <v>4909</v>
      </c>
      <c r="B1909" s="166" t="s">
        <v>4910</v>
      </c>
      <c r="C1909" s="166" t="s">
        <v>2597</v>
      </c>
      <c r="D1909" s="166" t="s">
        <v>4911</v>
      </c>
      <c r="E1909" s="154"/>
      <c r="F1909" s="195" t="s">
        <v>4230</v>
      </c>
      <c r="G1909" s="196"/>
      <c r="H1909" s="166" t="s">
        <v>37</v>
      </c>
      <c r="I1909" s="167">
        <v>2010</v>
      </c>
      <c r="J1909" s="168">
        <v>150000</v>
      </c>
      <c r="K1909" s="165" t="s">
        <v>72</v>
      </c>
      <c r="L1909" s="165"/>
      <c r="M1909" s="165"/>
      <c r="N1909" s="2"/>
    </row>
    <row r="1910" spans="1:14" ht="16.5" customHeight="1" x14ac:dyDescent="0.2">
      <c r="A1910" s="166" t="s">
        <v>4909</v>
      </c>
      <c r="B1910" s="166" t="s">
        <v>4910</v>
      </c>
      <c r="C1910" s="166" t="s">
        <v>2597</v>
      </c>
      <c r="D1910" s="166" t="s">
        <v>4911</v>
      </c>
      <c r="E1910" s="154" t="s">
        <v>2537</v>
      </c>
      <c r="F1910" s="195" t="s">
        <v>2549</v>
      </c>
      <c r="G1910" s="196"/>
      <c r="H1910" s="166" t="s">
        <v>78</v>
      </c>
      <c r="I1910" s="167">
        <v>2010</v>
      </c>
      <c r="J1910" s="168">
        <v>427000</v>
      </c>
      <c r="K1910" s="165" t="s">
        <v>72</v>
      </c>
      <c r="L1910" s="165"/>
      <c r="M1910" s="165"/>
      <c r="N1910" s="2"/>
    </row>
    <row r="1911" spans="1:14" ht="16.5" customHeight="1" x14ac:dyDescent="0.2">
      <c r="A1911" s="166" t="s">
        <v>4909</v>
      </c>
      <c r="B1911" s="166" t="s">
        <v>4910</v>
      </c>
      <c r="C1911" s="166" t="s">
        <v>2597</v>
      </c>
      <c r="D1911" s="166" t="s">
        <v>4911</v>
      </c>
      <c r="E1911" s="154"/>
      <c r="F1911" s="195" t="s">
        <v>2709</v>
      </c>
      <c r="G1911" s="196"/>
      <c r="H1911" s="166" t="s">
        <v>78</v>
      </c>
      <c r="I1911" s="167">
        <v>2010</v>
      </c>
      <c r="J1911" s="168">
        <v>100000</v>
      </c>
      <c r="K1911" s="165" t="s">
        <v>72</v>
      </c>
      <c r="L1911" s="165"/>
      <c r="M1911" s="165"/>
      <c r="N1911" s="2"/>
    </row>
    <row r="1912" spans="1:14" ht="16.5" customHeight="1" x14ac:dyDescent="0.2">
      <c r="A1912" s="166" t="s">
        <v>4909</v>
      </c>
      <c r="B1912" s="166" t="s">
        <v>4910</v>
      </c>
      <c r="C1912" s="166" t="s">
        <v>2597</v>
      </c>
      <c r="D1912" s="166" t="s">
        <v>4911</v>
      </c>
      <c r="E1912" s="154" t="s">
        <v>2537</v>
      </c>
      <c r="F1912" s="195" t="s">
        <v>1272</v>
      </c>
      <c r="G1912" s="196"/>
      <c r="H1912" s="166" t="s">
        <v>276</v>
      </c>
      <c r="I1912" s="167">
        <v>2010</v>
      </c>
      <c r="J1912" s="168">
        <v>105000</v>
      </c>
      <c r="K1912" s="165" t="s">
        <v>72</v>
      </c>
      <c r="L1912" s="165"/>
      <c r="M1912" s="165"/>
      <c r="N1912" s="2"/>
    </row>
    <row r="1913" spans="1:14" ht="16.5" customHeight="1" x14ac:dyDescent="0.2">
      <c r="A1913" s="166" t="s">
        <v>4909</v>
      </c>
      <c r="B1913" s="166" t="s">
        <v>4910</v>
      </c>
      <c r="C1913" s="166" t="s">
        <v>2597</v>
      </c>
      <c r="D1913" s="166" t="s">
        <v>4911</v>
      </c>
      <c r="E1913" s="154"/>
      <c r="F1913" s="195" t="s">
        <v>1273</v>
      </c>
      <c r="G1913" s="196"/>
      <c r="H1913" s="166" t="s">
        <v>16</v>
      </c>
      <c r="I1913" s="167">
        <v>2010</v>
      </c>
      <c r="J1913" s="168">
        <v>144778</v>
      </c>
      <c r="K1913" s="165" t="s">
        <v>72</v>
      </c>
      <c r="L1913" s="165"/>
      <c r="M1913" s="165"/>
      <c r="N1913" s="2"/>
    </row>
    <row r="1914" spans="1:14" ht="16.5" customHeight="1" x14ac:dyDescent="0.2">
      <c r="A1914" s="166" t="s">
        <v>4909</v>
      </c>
      <c r="B1914" s="166" t="s">
        <v>4910</v>
      </c>
      <c r="C1914" s="166" t="s">
        <v>2597</v>
      </c>
      <c r="D1914" s="166" t="s">
        <v>4911</v>
      </c>
      <c r="E1914" s="154"/>
      <c r="F1914" s="195" t="s">
        <v>4209</v>
      </c>
      <c r="G1914" s="196"/>
      <c r="H1914" s="166" t="s">
        <v>276</v>
      </c>
      <c r="I1914" s="167">
        <v>2010</v>
      </c>
      <c r="J1914" s="168">
        <v>75000</v>
      </c>
      <c r="K1914" s="165" t="s">
        <v>72</v>
      </c>
      <c r="L1914" s="165"/>
      <c r="M1914" s="165"/>
      <c r="N1914" s="2"/>
    </row>
    <row r="1915" spans="1:14" ht="16.5" customHeight="1" x14ac:dyDescent="0.2">
      <c r="A1915" s="166" t="s">
        <v>4909</v>
      </c>
      <c r="B1915" s="166" t="s">
        <v>4910</v>
      </c>
      <c r="C1915" s="166" t="s">
        <v>2597</v>
      </c>
      <c r="D1915" s="166" t="s">
        <v>4911</v>
      </c>
      <c r="E1915" s="154"/>
      <c r="F1915" s="195" t="s">
        <v>2665</v>
      </c>
      <c r="G1915" s="196"/>
      <c r="H1915" s="166" t="s">
        <v>37</v>
      </c>
      <c r="I1915" s="167">
        <v>2010</v>
      </c>
      <c r="J1915" s="168">
        <v>175000</v>
      </c>
      <c r="K1915" s="165" t="s">
        <v>72</v>
      </c>
      <c r="L1915" s="165"/>
      <c r="M1915" s="165"/>
      <c r="N1915" s="2"/>
    </row>
    <row r="1916" spans="1:14" ht="16.5" customHeight="1" x14ac:dyDescent="0.2">
      <c r="A1916" s="166" t="s">
        <v>4909</v>
      </c>
      <c r="B1916" s="166" t="s">
        <v>4910</v>
      </c>
      <c r="C1916" s="166" t="s">
        <v>2597</v>
      </c>
      <c r="D1916" s="166" t="s">
        <v>4911</v>
      </c>
      <c r="E1916" s="154"/>
      <c r="F1916" s="195" t="s">
        <v>3444</v>
      </c>
      <c r="G1916" s="196"/>
      <c r="H1916" s="166" t="s">
        <v>117</v>
      </c>
      <c r="I1916" s="167">
        <v>2010</v>
      </c>
      <c r="J1916" s="168">
        <v>100000</v>
      </c>
      <c r="K1916" s="165" t="s">
        <v>72</v>
      </c>
      <c r="L1916" s="165"/>
      <c r="M1916" s="165"/>
      <c r="N1916" s="2"/>
    </row>
    <row r="1917" spans="1:14" ht="16.5" customHeight="1" x14ac:dyDescent="0.2">
      <c r="A1917" s="166" t="s">
        <v>4909</v>
      </c>
      <c r="B1917" s="166" t="s">
        <v>4910</v>
      </c>
      <c r="C1917" s="166" t="s">
        <v>2597</v>
      </c>
      <c r="D1917" s="166" t="s">
        <v>4911</v>
      </c>
      <c r="E1917" s="154"/>
      <c r="F1917" s="195" t="s">
        <v>2722</v>
      </c>
      <c r="G1917" s="196"/>
      <c r="H1917" s="166" t="s">
        <v>276</v>
      </c>
      <c r="I1917" s="167">
        <v>2010</v>
      </c>
      <c r="J1917" s="168">
        <v>60000</v>
      </c>
      <c r="K1917" s="165" t="s">
        <v>72</v>
      </c>
      <c r="L1917" s="165"/>
      <c r="M1917" s="165"/>
      <c r="N1917" s="2"/>
    </row>
    <row r="1918" spans="1:14" ht="16.5" customHeight="1" x14ac:dyDescent="0.2">
      <c r="A1918" s="166" t="s">
        <v>4909</v>
      </c>
      <c r="B1918" s="166" t="s">
        <v>4910</v>
      </c>
      <c r="C1918" s="166" t="s">
        <v>2597</v>
      </c>
      <c r="D1918" s="166" t="s">
        <v>4911</v>
      </c>
      <c r="E1918" s="154"/>
      <c r="F1918" s="195" t="s">
        <v>3437</v>
      </c>
      <c r="G1918" s="196"/>
      <c r="H1918" s="166" t="s">
        <v>37</v>
      </c>
      <c r="I1918" s="167">
        <v>2010</v>
      </c>
      <c r="J1918" s="168">
        <v>100000</v>
      </c>
      <c r="K1918" s="165" t="s">
        <v>72</v>
      </c>
      <c r="L1918" s="165"/>
      <c r="M1918" s="165"/>
      <c r="N1918" s="2"/>
    </row>
    <row r="1919" spans="1:14" ht="16.5" customHeight="1" x14ac:dyDescent="0.2">
      <c r="A1919" s="166" t="s">
        <v>4909</v>
      </c>
      <c r="B1919" s="166" t="s">
        <v>4910</v>
      </c>
      <c r="C1919" s="166" t="s">
        <v>2597</v>
      </c>
      <c r="D1919" s="166" t="s">
        <v>4911</v>
      </c>
      <c r="E1919" s="154" t="s">
        <v>2537</v>
      </c>
      <c r="F1919" s="195" t="s">
        <v>2206</v>
      </c>
      <c r="G1919" s="196"/>
      <c r="H1919" s="166" t="s">
        <v>16</v>
      </c>
      <c r="I1919" s="167">
        <v>2010</v>
      </c>
      <c r="J1919" s="168">
        <v>50000</v>
      </c>
      <c r="K1919" s="165" t="s">
        <v>72</v>
      </c>
      <c r="L1919" s="165"/>
      <c r="M1919" s="165"/>
      <c r="N1919" s="2"/>
    </row>
    <row r="1920" spans="1:14" ht="16.5" customHeight="1" x14ac:dyDescent="0.2">
      <c r="A1920" s="166" t="s">
        <v>4909</v>
      </c>
      <c r="B1920" s="166" t="s">
        <v>4910</v>
      </c>
      <c r="C1920" s="166" t="s">
        <v>2597</v>
      </c>
      <c r="D1920" s="166" t="s">
        <v>4911</v>
      </c>
      <c r="E1920" s="154" t="s">
        <v>35</v>
      </c>
      <c r="F1920" s="195" t="s">
        <v>2771</v>
      </c>
      <c r="G1920" s="196"/>
      <c r="H1920" s="166" t="s">
        <v>16</v>
      </c>
      <c r="I1920" s="167">
        <v>2010</v>
      </c>
      <c r="J1920" s="168">
        <v>291676</v>
      </c>
      <c r="K1920" s="165" t="s">
        <v>72</v>
      </c>
      <c r="L1920" s="165"/>
      <c r="M1920" s="165"/>
      <c r="N1920" s="2"/>
    </row>
    <row r="1921" spans="1:14" ht="16.5" customHeight="1" x14ac:dyDescent="0.2">
      <c r="A1921" s="166" t="s">
        <v>4909</v>
      </c>
      <c r="B1921" s="166" t="s">
        <v>4910</v>
      </c>
      <c r="C1921" s="166" t="s">
        <v>2597</v>
      </c>
      <c r="D1921" s="166" t="s">
        <v>4911</v>
      </c>
      <c r="E1921" s="154" t="s">
        <v>14</v>
      </c>
      <c r="F1921" s="195" t="s">
        <v>3172</v>
      </c>
      <c r="G1921" s="196"/>
      <c r="H1921" s="166" t="s">
        <v>117</v>
      </c>
      <c r="I1921" s="167">
        <v>2010</v>
      </c>
      <c r="J1921" s="168">
        <v>60000</v>
      </c>
      <c r="K1921" s="165" t="s">
        <v>72</v>
      </c>
      <c r="L1921" s="165"/>
      <c r="M1921" s="165"/>
      <c r="N1921" s="2"/>
    </row>
    <row r="1922" spans="1:14" ht="16.5" customHeight="1" x14ac:dyDescent="0.2">
      <c r="A1922" s="166" t="s">
        <v>4909</v>
      </c>
      <c r="B1922" s="166" t="s">
        <v>4910</v>
      </c>
      <c r="C1922" s="166" t="s">
        <v>2597</v>
      </c>
      <c r="D1922" s="166" t="s">
        <v>4911</v>
      </c>
      <c r="E1922" s="154" t="s">
        <v>35</v>
      </c>
      <c r="F1922" s="195" t="s">
        <v>3184</v>
      </c>
      <c r="G1922" s="196"/>
      <c r="H1922" s="166" t="s">
        <v>16</v>
      </c>
      <c r="I1922" s="167">
        <v>2010</v>
      </c>
      <c r="J1922" s="168">
        <v>62000</v>
      </c>
      <c r="K1922" s="165" t="s">
        <v>72</v>
      </c>
      <c r="L1922" s="165"/>
      <c r="M1922" s="165"/>
      <c r="N1922" s="2"/>
    </row>
    <row r="1923" spans="1:14" ht="16.5" customHeight="1" x14ac:dyDescent="0.2">
      <c r="A1923" s="166" t="s">
        <v>4909</v>
      </c>
      <c r="B1923" s="166" t="s">
        <v>4910</v>
      </c>
      <c r="C1923" s="166" t="s">
        <v>2597</v>
      </c>
      <c r="D1923" s="166" t="s">
        <v>4911</v>
      </c>
      <c r="E1923" s="154"/>
      <c r="F1923" s="195" t="s">
        <v>3451</v>
      </c>
      <c r="G1923" s="196"/>
      <c r="H1923" s="166" t="s">
        <v>117</v>
      </c>
      <c r="I1923" s="167">
        <v>2010</v>
      </c>
      <c r="J1923" s="168">
        <v>175000</v>
      </c>
      <c r="K1923" s="165" t="s">
        <v>72</v>
      </c>
      <c r="L1923" s="165"/>
      <c r="M1923" s="165"/>
      <c r="N1923" s="2"/>
    </row>
    <row r="1924" spans="1:14" ht="12.75" customHeight="1" x14ac:dyDescent="0.2">
      <c r="A1924" s="155"/>
      <c r="B1924" s="156"/>
      <c r="C1924" s="156"/>
      <c r="D1924" s="156"/>
      <c r="E1924" s="157"/>
      <c r="F1924" s="156"/>
      <c r="G1924" s="156"/>
      <c r="H1924" s="156"/>
      <c r="I1924" s="156"/>
      <c r="J1924" s="158"/>
      <c r="K1924" s="155"/>
      <c r="L1924" s="155"/>
      <c r="M1924" s="155"/>
      <c r="N1924" s="2"/>
    </row>
  </sheetData>
  <mergeCells count="1923">
    <mergeCell ref="F768:G768"/>
    <mergeCell ref="F766:G766"/>
    <mergeCell ref="F767:G767"/>
    <mergeCell ref="F755:G755"/>
    <mergeCell ref="F764:G764"/>
    <mergeCell ref="F765:G765"/>
    <mergeCell ref="F752:G752"/>
    <mergeCell ref="F751:G751"/>
    <mergeCell ref="F734:G734"/>
    <mergeCell ref="F735:G735"/>
    <mergeCell ref="F736:G736"/>
    <mergeCell ref="F737:G737"/>
    <mergeCell ref="F738:G738"/>
    <mergeCell ref="F812:G812"/>
    <mergeCell ref="F818:G818"/>
    <mergeCell ref="F742:G742"/>
    <mergeCell ref="F743:G743"/>
    <mergeCell ref="F739:G739"/>
    <mergeCell ref="F771:G771"/>
    <mergeCell ref="F744:G744"/>
    <mergeCell ref="F745:G745"/>
    <mergeCell ref="F748:G748"/>
    <mergeCell ref="F749:G749"/>
    <mergeCell ref="F750:G750"/>
    <mergeCell ref="F813:G813"/>
    <mergeCell ref="F814:G814"/>
    <mergeCell ref="F747:G747"/>
    <mergeCell ref="F746:G746"/>
    <mergeCell ref="F756:G756"/>
    <mergeCell ref="F753:G753"/>
    <mergeCell ref="F770:G770"/>
    <mergeCell ref="F757:G757"/>
    <mergeCell ref="F670:G670"/>
    <mergeCell ref="F674:G674"/>
    <mergeCell ref="F673:G673"/>
    <mergeCell ref="F675:G675"/>
    <mergeCell ref="F676:G676"/>
    <mergeCell ref="F677:G677"/>
    <mergeCell ref="F678:G678"/>
    <mergeCell ref="F664:G664"/>
    <mergeCell ref="F665:G665"/>
    <mergeCell ref="F666:G666"/>
    <mergeCell ref="F667:G667"/>
    <mergeCell ref="F668:G668"/>
    <mergeCell ref="F669:G669"/>
    <mergeCell ref="F680:G680"/>
    <mergeCell ref="F679:G679"/>
    <mergeCell ref="F726:G726"/>
    <mergeCell ref="F731:G731"/>
    <mergeCell ref="F720:G720"/>
    <mergeCell ref="F721:G721"/>
    <mergeCell ref="F723:G723"/>
    <mergeCell ref="F724:G724"/>
    <mergeCell ref="F725:G725"/>
    <mergeCell ref="F706:G706"/>
    <mergeCell ref="F695:G695"/>
    <mergeCell ref="F696:G696"/>
    <mergeCell ref="F684:G684"/>
    <mergeCell ref="F685:G685"/>
    <mergeCell ref="F687:G687"/>
    <mergeCell ref="F699:G699"/>
    <mergeCell ref="F698:G698"/>
    <mergeCell ref="F692:G692"/>
    <mergeCell ref="F728:G728"/>
    <mergeCell ref="F740:G740"/>
    <mergeCell ref="F741:G741"/>
    <mergeCell ref="F732:G732"/>
    <mergeCell ref="F686:G686"/>
    <mergeCell ref="F754:G754"/>
    <mergeCell ref="F659:G659"/>
    <mergeCell ref="F660:G660"/>
    <mergeCell ref="F716:G716"/>
    <mergeCell ref="F717:G717"/>
    <mergeCell ref="F714:G714"/>
    <mergeCell ref="F715:G715"/>
    <mergeCell ref="F718:G718"/>
    <mergeCell ref="F719:G719"/>
    <mergeCell ref="F693:G693"/>
    <mergeCell ref="F694:G694"/>
    <mergeCell ref="F653:G653"/>
    <mergeCell ref="F662:G662"/>
    <mergeCell ref="F654:G654"/>
    <mergeCell ref="F656:G656"/>
    <mergeCell ref="F657:G657"/>
    <mergeCell ref="F658:G658"/>
    <mergeCell ref="F661:G661"/>
    <mergeCell ref="F655:G655"/>
    <mergeCell ref="F704:G704"/>
    <mergeCell ref="F705:G705"/>
    <mergeCell ref="F707:G707"/>
    <mergeCell ref="F708:G708"/>
    <mergeCell ref="F700:G700"/>
    <mergeCell ref="F701:G701"/>
    <mergeCell ref="F702:G702"/>
    <mergeCell ref="F703:G703"/>
    <mergeCell ref="F709:G709"/>
    <mergeCell ref="F758:G758"/>
    <mergeCell ref="F759:G759"/>
    <mergeCell ref="F799:G799"/>
    <mergeCell ref="F909:G909"/>
    <mergeCell ref="F907:G907"/>
    <mergeCell ref="F908:G908"/>
    <mergeCell ref="F905:G905"/>
    <mergeCell ref="F906:G906"/>
    <mergeCell ref="F881:G881"/>
    <mergeCell ref="F884:G884"/>
    <mergeCell ref="F882:G882"/>
    <mergeCell ref="F883:G883"/>
    <mergeCell ref="F885:G885"/>
    <mergeCell ref="F886:G886"/>
    <mergeCell ref="F887:G887"/>
    <mergeCell ref="F888:G888"/>
    <mergeCell ref="F890:G890"/>
    <mergeCell ref="F891:G891"/>
    <mergeCell ref="F889:G889"/>
    <mergeCell ref="F880:G880"/>
    <mergeCell ref="F872:G872"/>
    <mergeCell ref="F873:G873"/>
    <mergeCell ref="F874:G874"/>
    <mergeCell ref="F769:G769"/>
    <mergeCell ref="F760:G760"/>
    <mergeCell ref="F761:G761"/>
    <mergeCell ref="F762:G762"/>
    <mergeCell ref="F763:G763"/>
    <mergeCell ref="F819:G819"/>
    <mergeCell ref="F820:G820"/>
    <mergeCell ref="F838:G838"/>
    <mergeCell ref="F833:G833"/>
    <mergeCell ref="F915:G915"/>
    <mergeCell ref="F916:G916"/>
    <mergeCell ref="F917:G917"/>
    <mergeCell ref="F918:G918"/>
    <mergeCell ref="F912:G912"/>
    <mergeCell ref="F911:G911"/>
    <mergeCell ref="F920:G920"/>
    <mergeCell ref="F921:G921"/>
    <mergeCell ref="F922:G922"/>
    <mergeCell ref="F910:G910"/>
    <mergeCell ref="F903:G903"/>
    <mergeCell ref="F904:G904"/>
    <mergeCell ref="F919:G919"/>
    <mergeCell ref="F892:G892"/>
    <mergeCell ref="F893:G893"/>
    <mergeCell ref="F894:G894"/>
    <mergeCell ref="F895:G895"/>
    <mergeCell ref="F897:G897"/>
    <mergeCell ref="F898:G898"/>
    <mergeCell ref="F896:G896"/>
    <mergeCell ref="F878:G878"/>
    <mergeCell ref="F879:G879"/>
    <mergeCell ref="F869:G869"/>
    <mergeCell ref="F868:G868"/>
    <mergeCell ref="F837:G837"/>
    <mergeCell ref="F815:G815"/>
    <mergeCell ref="F816:G816"/>
    <mergeCell ref="F817:G817"/>
    <mergeCell ref="F839:G839"/>
    <mergeCell ref="F840:G840"/>
    <mergeCell ref="F913:G913"/>
    <mergeCell ref="F914:G914"/>
    <mergeCell ref="F834:G834"/>
    <mergeCell ref="F836:G836"/>
    <mergeCell ref="F832:G832"/>
    <mergeCell ref="F835:G835"/>
    <mergeCell ref="F828:G828"/>
    <mergeCell ref="F829:G829"/>
    <mergeCell ref="F824:G824"/>
    <mergeCell ref="F823:G823"/>
    <mergeCell ref="F830:G830"/>
    <mergeCell ref="F821:G821"/>
    <mergeCell ref="F822:G822"/>
    <mergeCell ref="F825:G825"/>
    <mergeCell ref="F826:G826"/>
    <mergeCell ref="F827:G827"/>
    <mergeCell ref="F831:G831"/>
    <mergeCell ref="F848:G848"/>
    <mergeCell ref="F849:G849"/>
    <mergeCell ref="F847:G847"/>
    <mergeCell ref="F843:G843"/>
    <mergeCell ref="F844:G844"/>
    <mergeCell ref="F845:G845"/>
    <mergeCell ref="F846:G846"/>
    <mergeCell ref="F808:G808"/>
    <mergeCell ref="F809:G809"/>
    <mergeCell ref="F810:G810"/>
    <mergeCell ref="F811:G811"/>
    <mergeCell ref="F797:G797"/>
    <mergeCell ref="F875:G875"/>
    <mergeCell ref="F861:G861"/>
    <mergeCell ref="F864:G864"/>
    <mergeCell ref="F806:G806"/>
    <mergeCell ref="F802:G802"/>
    <mergeCell ref="F803:G803"/>
    <mergeCell ref="F804:G804"/>
    <mergeCell ref="F805:G805"/>
    <mergeCell ref="F807:G807"/>
    <mergeCell ref="F798:G798"/>
    <mergeCell ref="F800:G800"/>
    <mergeCell ref="F801:G801"/>
    <mergeCell ref="F862:G862"/>
    <mergeCell ref="F863:G863"/>
    <mergeCell ref="F858:G858"/>
    <mergeCell ref="F859:G859"/>
    <mergeCell ref="F856:G856"/>
    <mergeCell ref="F857:G857"/>
    <mergeCell ref="F860:G860"/>
    <mergeCell ref="F1018:G1018"/>
    <mergeCell ref="F1019:G1019"/>
    <mergeCell ref="F1020:G1020"/>
    <mergeCell ref="F1021:G1021"/>
    <mergeCell ref="F980:G980"/>
    <mergeCell ref="F981:G981"/>
    <mergeCell ref="F992:G992"/>
    <mergeCell ref="F993:G993"/>
    <mergeCell ref="F990:G990"/>
    <mergeCell ref="F983:G983"/>
    <mergeCell ref="F984:G984"/>
    <mergeCell ref="F985:G985"/>
    <mergeCell ref="F986:G986"/>
    <mergeCell ref="F987:G987"/>
    <mergeCell ref="F988:G988"/>
    <mergeCell ref="F989:G989"/>
    <mergeCell ref="F772:G772"/>
    <mergeCell ref="F775:G775"/>
    <mergeCell ref="F842:G842"/>
    <mergeCell ref="F841:G841"/>
    <mergeCell ref="F930:G930"/>
    <mergeCell ref="F929:G929"/>
    <mergeCell ref="F926:G926"/>
    <mergeCell ref="F927:G927"/>
    <mergeCell ref="F928:G928"/>
    <mergeCell ref="F924:G924"/>
    <mergeCell ref="F925:G925"/>
    <mergeCell ref="F923:G923"/>
    <mergeCell ref="F899:G899"/>
    <mergeCell ref="F900:G900"/>
    <mergeCell ref="F902:G902"/>
    <mergeCell ref="F901:G901"/>
    <mergeCell ref="F968:G968"/>
    <mergeCell ref="F967:G967"/>
    <mergeCell ref="F964:G964"/>
    <mergeCell ref="F965:G965"/>
    <mergeCell ref="F966:G966"/>
    <mergeCell ref="F974:G974"/>
    <mergeCell ref="F982:G982"/>
    <mergeCell ref="F957:G957"/>
    <mergeCell ref="F958:G958"/>
    <mergeCell ref="F960:G960"/>
    <mergeCell ref="F948:G948"/>
    <mergeCell ref="F950:G950"/>
    <mergeCell ref="F949:G949"/>
    <mergeCell ref="F943:G943"/>
    <mergeCell ref="F944:G944"/>
    <mergeCell ref="F945:G945"/>
    <mergeCell ref="F946:G946"/>
    <mergeCell ref="F952:G952"/>
    <mergeCell ref="F953:G953"/>
    <mergeCell ref="F979:G979"/>
    <mergeCell ref="F971:G971"/>
    <mergeCell ref="F972:G972"/>
    <mergeCell ref="F973:G973"/>
    <mergeCell ref="F975:G975"/>
    <mergeCell ref="F976:G976"/>
    <mergeCell ref="F977:G977"/>
    <mergeCell ref="F978:G978"/>
    <mergeCell ref="F969:G969"/>
    <mergeCell ref="F970:G970"/>
    <mergeCell ref="F963:G963"/>
    <mergeCell ref="F947:G947"/>
    <mergeCell ref="F1023:G1023"/>
    <mergeCell ref="F1024:G1024"/>
    <mergeCell ref="F1030:G1030"/>
    <mergeCell ref="F1031:G1031"/>
    <mergeCell ref="F1025:G1025"/>
    <mergeCell ref="F1026:G1026"/>
    <mergeCell ref="F1000:G1000"/>
    <mergeCell ref="F1001:G1001"/>
    <mergeCell ref="F1002:G1002"/>
    <mergeCell ref="F991:G991"/>
    <mergeCell ref="F996:G996"/>
    <mergeCell ref="F1013:G1013"/>
    <mergeCell ref="F1004:G1004"/>
    <mergeCell ref="F1005:G1005"/>
    <mergeCell ref="F1022:G1022"/>
    <mergeCell ref="F1003:G1003"/>
    <mergeCell ref="F1010:G1010"/>
    <mergeCell ref="F1014:G1014"/>
    <mergeCell ref="F1017:G1017"/>
    <mergeCell ref="F997:G997"/>
    <mergeCell ref="F998:G998"/>
    <mergeCell ref="F994:G994"/>
    <mergeCell ref="F995:G995"/>
    <mergeCell ref="F999:G999"/>
    <mergeCell ref="F1011:G1011"/>
    <mergeCell ref="F1012:G1012"/>
    <mergeCell ref="F1016:G1016"/>
    <mergeCell ref="F1015:G1015"/>
    <mergeCell ref="F1006:G1006"/>
    <mergeCell ref="F1007:G1007"/>
    <mergeCell ref="F1008:G1008"/>
    <mergeCell ref="F1009:G1009"/>
    <mergeCell ref="F1040:G1040"/>
    <mergeCell ref="F1045:G1045"/>
    <mergeCell ref="F1043:G1043"/>
    <mergeCell ref="F1044:G1044"/>
    <mergeCell ref="F1048:G1048"/>
    <mergeCell ref="F1049:G1049"/>
    <mergeCell ref="F1050:G1050"/>
    <mergeCell ref="F1051:G1051"/>
    <mergeCell ref="F1056:G1056"/>
    <mergeCell ref="F1057:G1057"/>
    <mergeCell ref="F1052:G1052"/>
    <mergeCell ref="F1053:G1053"/>
    <mergeCell ref="F1028:G1028"/>
    <mergeCell ref="F1029:G1029"/>
    <mergeCell ref="F1027:G1027"/>
    <mergeCell ref="F1032:G1032"/>
    <mergeCell ref="F1033:G1033"/>
    <mergeCell ref="F1038:G1038"/>
    <mergeCell ref="F1039:G1039"/>
    <mergeCell ref="F1034:G1034"/>
    <mergeCell ref="F1035:G1035"/>
    <mergeCell ref="F1036:G1036"/>
    <mergeCell ref="F1037:G1037"/>
    <mergeCell ref="F1054:G1054"/>
    <mergeCell ref="F1055:G1055"/>
    <mergeCell ref="F1041:G1041"/>
    <mergeCell ref="F1042:G1042"/>
    <mergeCell ref="F1046:G1046"/>
    <mergeCell ref="F1047:G1047"/>
    <mergeCell ref="F1158:G1158"/>
    <mergeCell ref="F1161:G1161"/>
    <mergeCell ref="F1162:G1162"/>
    <mergeCell ref="F1142:G1142"/>
    <mergeCell ref="F1141:G1141"/>
    <mergeCell ref="F1148:G1148"/>
    <mergeCell ref="F1149:G1149"/>
    <mergeCell ref="F1146:G1146"/>
    <mergeCell ref="F1147:G1147"/>
    <mergeCell ref="F1139:G1139"/>
    <mergeCell ref="F1140:G1140"/>
    <mergeCell ref="F1145:G1145"/>
    <mergeCell ref="F1189:G1189"/>
    <mergeCell ref="F1183:G1183"/>
    <mergeCell ref="F1182:G1182"/>
    <mergeCell ref="F1184:G1184"/>
    <mergeCell ref="F1178:G1178"/>
    <mergeCell ref="F1179:G1179"/>
    <mergeCell ref="F1180:G1180"/>
    <mergeCell ref="F1174:G1174"/>
    <mergeCell ref="F1175:G1175"/>
    <mergeCell ref="F1176:G1176"/>
    <mergeCell ref="F1177:G1177"/>
    <mergeCell ref="F1181:G1181"/>
    <mergeCell ref="F1173:G1173"/>
    <mergeCell ref="F1172:G1172"/>
    <mergeCell ref="F1167:G1167"/>
    <mergeCell ref="F1168:G1168"/>
    <mergeCell ref="F1169:G1169"/>
    <mergeCell ref="F1170:G1170"/>
    <mergeCell ref="F1166:G1166"/>
    <mergeCell ref="F1160:G1160"/>
    <mergeCell ref="F1116:G1116"/>
    <mergeCell ref="F1126:G1126"/>
    <mergeCell ref="F1121:G1121"/>
    <mergeCell ref="F1122:G1122"/>
    <mergeCell ref="F1123:G1123"/>
    <mergeCell ref="F1124:G1124"/>
    <mergeCell ref="F1125:G1125"/>
    <mergeCell ref="F1127:G1127"/>
    <mergeCell ref="F1129:G1129"/>
    <mergeCell ref="F1128:G1128"/>
    <mergeCell ref="F1143:G1143"/>
    <mergeCell ref="F1144:G1144"/>
    <mergeCell ref="F1110:G1110"/>
    <mergeCell ref="F1111:G1111"/>
    <mergeCell ref="F1105:G1105"/>
    <mergeCell ref="F1112:G1112"/>
    <mergeCell ref="F1113:G1113"/>
    <mergeCell ref="F1137:G1137"/>
    <mergeCell ref="F1136:G1136"/>
    <mergeCell ref="F1131:G1131"/>
    <mergeCell ref="F1132:G1132"/>
    <mergeCell ref="F1133:G1133"/>
    <mergeCell ref="F1134:G1134"/>
    <mergeCell ref="F1135:G1135"/>
    <mergeCell ref="F1203:G1203"/>
    <mergeCell ref="F1204:G1204"/>
    <mergeCell ref="F1208:G1208"/>
    <mergeCell ref="F1207:G1207"/>
    <mergeCell ref="F1205:G1205"/>
    <mergeCell ref="F1206:G1206"/>
    <mergeCell ref="F1209:G1209"/>
    <mergeCell ref="F1210:G1210"/>
    <mergeCell ref="F1202:G1202"/>
    <mergeCell ref="F1151:G1151"/>
    <mergeCell ref="F1152:G1152"/>
    <mergeCell ref="F1157:G1157"/>
    <mergeCell ref="F1154:G1154"/>
    <mergeCell ref="F1185:G1185"/>
    <mergeCell ref="F1186:G1186"/>
    <mergeCell ref="F1187:G1187"/>
    <mergeCell ref="F1188:G1188"/>
    <mergeCell ref="F1190:G1190"/>
    <mergeCell ref="F1191:G1191"/>
    <mergeCell ref="F1192:G1192"/>
    <mergeCell ref="F1193:G1193"/>
    <mergeCell ref="F1194:G1194"/>
    <mergeCell ref="F1195:G1195"/>
    <mergeCell ref="F1198:G1198"/>
    <mergeCell ref="F1199:G1199"/>
    <mergeCell ref="F1163:G1163"/>
    <mergeCell ref="F1164:G1164"/>
    <mergeCell ref="F1165:G1165"/>
    <mergeCell ref="F1153:G1153"/>
    <mergeCell ref="F1159:G1159"/>
    <mergeCell ref="F1155:G1155"/>
    <mergeCell ref="F1156:G1156"/>
    <mergeCell ref="F1097:G1097"/>
    <mergeCell ref="F1098:G1098"/>
    <mergeCell ref="F1114:G1114"/>
    <mergeCell ref="F1115:G1115"/>
    <mergeCell ref="F1130:G1130"/>
    <mergeCell ref="F1120:G1120"/>
    <mergeCell ref="F1118:G1118"/>
    <mergeCell ref="F1119:G1119"/>
    <mergeCell ref="F1117:G1117"/>
    <mergeCell ref="F1108:G1108"/>
    <mergeCell ref="F1109:G1109"/>
    <mergeCell ref="F1065:G1065"/>
    <mergeCell ref="F1066:G1066"/>
    <mergeCell ref="F1067:G1067"/>
    <mergeCell ref="F1068:G1068"/>
    <mergeCell ref="F1090:G1090"/>
    <mergeCell ref="F1091:G1091"/>
    <mergeCell ref="F1082:G1082"/>
    <mergeCell ref="F1083:G1083"/>
    <mergeCell ref="F1101:G1101"/>
    <mergeCell ref="F1102:G1102"/>
    <mergeCell ref="F1103:G1103"/>
    <mergeCell ref="F1104:G1104"/>
    <mergeCell ref="F1092:G1092"/>
    <mergeCell ref="F1096:G1096"/>
    <mergeCell ref="F1094:G1094"/>
    <mergeCell ref="F1095:G1095"/>
    <mergeCell ref="F1093:G1093"/>
    <mergeCell ref="F1099:G1099"/>
    <mergeCell ref="F1100:G1100"/>
    <mergeCell ref="F1106:G1106"/>
    <mergeCell ref="F1107:G1107"/>
    <mergeCell ref="F1088:G1088"/>
    <mergeCell ref="F1086:G1086"/>
    <mergeCell ref="F1087:G1087"/>
    <mergeCell ref="F1058:G1058"/>
    <mergeCell ref="F1059:G1059"/>
    <mergeCell ref="F1060:G1060"/>
    <mergeCell ref="F1061:G1061"/>
    <mergeCell ref="F1089:G1089"/>
    <mergeCell ref="F1062:G1062"/>
    <mergeCell ref="F1075:G1075"/>
    <mergeCell ref="F1084:G1084"/>
    <mergeCell ref="F1085:G1085"/>
    <mergeCell ref="F1069:G1069"/>
    <mergeCell ref="F1070:G1070"/>
    <mergeCell ref="F1076:G1076"/>
    <mergeCell ref="F1077:G1077"/>
    <mergeCell ref="F1073:G1073"/>
    <mergeCell ref="F1074:G1074"/>
    <mergeCell ref="F1078:G1078"/>
    <mergeCell ref="F1079:G1079"/>
    <mergeCell ref="F1080:G1080"/>
    <mergeCell ref="F1081:G1081"/>
    <mergeCell ref="F1071:G1071"/>
    <mergeCell ref="F1072:G1072"/>
    <mergeCell ref="F1063:G1063"/>
    <mergeCell ref="F1064:G1064"/>
    <mergeCell ref="F789:G789"/>
    <mergeCell ref="F788:G788"/>
    <mergeCell ref="F794:G794"/>
    <mergeCell ref="F795:G795"/>
    <mergeCell ref="F796:G796"/>
    <mergeCell ref="F790:G790"/>
    <mergeCell ref="F782:G782"/>
    <mergeCell ref="F783:G783"/>
    <mergeCell ref="F784:G784"/>
    <mergeCell ref="F785:G785"/>
    <mergeCell ref="F786:G786"/>
    <mergeCell ref="F787:G787"/>
    <mergeCell ref="F773:G773"/>
    <mergeCell ref="F774:G774"/>
    <mergeCell ref="F776:G776"/>
    <mergeCell ref="F777:G777"/>
    <mergeCell ref="F778:G778"/>
    <mergeCell ref="F779:G779"/>
    <mergeCell ref="F780:G780"/>
    <mergeCell ref="F781:G781"/>
    <mergeCell ref="F791:G791"/>
    <mergeCell ref="F792:G792"/>
    <mergeCell ref="F793:G793"/>
    <mergeCell ref="F850:G850"/>
    <mergeCell ref="F851:G851"/>
    <mergeCell ref="F852:G852"/>
    <mergeCell ref="F853:G853"/>
    <mergeCell ref="F866:G866"/>
    <mergeCell ref="F867:G867"/>
    <mergeCell ref="F865:G865"/>
    <mergeCell ref="F962:G962"/>
    <mergeCell ref="F959:G959"/>
    <mergeCell ref="F961:G961"/>
    <mergeCell ref="F954:G954"/>
    <mergeCell ref="F955:G955"/>
    <mergeCell ref="F933:G933"/>
    <mergeCell ref="F934:G934"/>
    <mergeCell ref="F935:G935"/>
    <mergeCell ref="F932:G932"/>
    <mergeCell ref="F931:G931"/>
    <mergeCell ref="F937:G937"/>
    <mergeCell ref="F938:G938"/>
    <mergeCell ref="F939:G939"/>
    <mergeCell ref="F936:G936"/>
    <mergeCell ref="F940:G940"/>
    <mergeCell ref="F956:G956"/>
    <mergeCell ref="F951:G951"/>
    <mergeCell ref="F942:G942"/>
    <mergeCell ref="F941:G941"/>
    <mergeCell ref="F870:G870"/>
    <mergeCell ref="F871:G871"/>
    <mergeCell ref="F854:G854"/>
    <mergeCell ref="F855:G855"/>
    <mergeCell ref="F876:G876"/>
    <mergeCell ref="F877:G877"/>
    <mergeCell ref="F1200:G1200"/>
    <mergeCell ref="F1201:G1201"/>
    <mergeCell ref="F1150:G1150"/>
    <mergeCell ref="F1138:G1138"/>
    <mergeCell ref="F1197:G1197"/>
    <mergeCell ref="F1196:G1196"/>
    <mergeCell ref="F1171:G1171"/>
    <mergeCell ref="F136:G136"/>
    <mergeCell ref="F140:G140"/>
    <mergeCell ref="F170:G170"/>
    <mergeCell ref="F171:G171"/>
    <mergeCell ref="F157:G157"/>
    <mergeCell ref="F162:G162"/>
    <mergeCell ref="F163:G163"/>
    <mergeCell ref="F164:G164"/>
    <mergeCell ref="F192:G192"/>
    <mergeCell ref="F194:G194"/>
    <mergeCell ref="F193:G193"/>
    <mergeCell ref="F189:G189"/>
    <mergeCell ref="F188:G188"/>
    <mergeCell ref="F183:G183"/>
    <mergeCell ref="F184:G184"/>
    <mergeCell ref="F185:G185"/>
    <mergeCell ref="F226:G226"/>
    <mergeCell ref="F227:G227"/>
    <mergeCell ref="F158:G158"/>
    <mergeCell ref="F159:G159"/>
    <mergeCell ref="F204:G204"/>
    <mergeCell ref="F200:G200"/>
    <mergeCell ref="F233:G233"/>
    <mergeCell ref="F234:G234"/>
    <mergeCell ref="F228:G228"/>
    <mergeCell ref="F135:G135"/>
    <mergeCell ref="F232:G232"/>
    <mergeCell ref="F218:G218"/>
    <mergeCell ref="F219:G219"/>
    <mergeCell ref="F220:G220"/>
    <mergeCell ref="F221:G221"/>
    <mergeCell ref="F223:G223"/>
    <mergeCell ref="F222:G222"/>
    <mergeCell ref="F215:G215"/>
    <mergeCell ref="F216:G216"/>
    <mergeCell ref="F217:G217"/>
    <mergeCell ref="F214:G214"/>
    <mergeCell ref="F212:G212"/>
    <mergeCell ref="F213:G213"/>
    <mergeCell ref="F134:G134"/>
    <mergeCell ref="F133:G133"/>
    <mergeCell ref="F137:G137"/>
    <mergeCell ref="F175:G175"/>
    <mergeCell ref="F176:G176"/>
    <mergeCell ref="F205:G205"/>
    <mergeCell ref="F206:G206"/>
    <mergeCell ref="F202:G202"/>
    <mergeCell ref="F203:G203"/>
    <mergeCell ref="F195:G195"/>
    <mergeCell ref="F196:G196"/>
    <mergeCell ref="F197:G197"/>
    <mergeCell ref="F198:G198"/>
    <mergeCell ref="F199:G199"/>
    <mergeCell ref="F177:G177"/>
    <mergeCell ref="F178:G178"/>
    <mergeCell ref="F190:G190"/>
    <mergeCell ref="F191:G191"/>
    <mergeCell ref="F128:G128"/>
    <mergeCell ref="F131:G131"/>
    <mergeCell ref="F132:G132"/>
    <mergeCell ref="F129:G129"/>
    <mergeCell ref="F130:G130"/>
    <mergeCell ref="F127:G127"/>
    <mergeCell ref="F124:G124"/>
    <mergeCell ref="F125:G125"/>
    <mergeCell ref="F123:G123"/>
    <mergeCell ref="F109:G109"/>
    <mergeCell ref="F103:G103"/>
    <mergeCell ref="F126:G126"/>
    <mergeCell ref="F115:G115"/>
    <mergeCell ref="F116:G116"/>
    <mergeCell ref="F117:G117"/>
    <mergeCell ref="F120:G120"/>
    <mergeCell ref="F76:G76"/>
    <mergeCell ref="F77:G77"/>
    <mergeCell ref="F78:G78"/>
    <mergeCell ref="F79:G79"/>
    <mergeCell ref="F80:G80"/>
    <mergeCell ref="F81:G81"/>
    <mergeCell ref="F82:G82"/>
    <mergeCell ref="F83:G83"/>
    <mergeCell ref="F84:G84"/>
    <mergeCell ref="F86:G86"/>
    <mergeCell ref="F87:G87"/>
    <mergeCell ref="F88:G88"/>
    <mergeCell ref="F89:G89"/>
    <mergeCell ref="F85:G85"/>
    <mergeCell ref="F97:G97"/>
    <mergeCell ref="F118:G118"/>
    <mergeCell ref="F119:G119"/>
    <mergeCell ref="F172:G172"/>
    <mergeCell ref="F141:G141"/>
    <mergeCell ref="F142:G142"/>
    <mergeCell ref="F143:G143"/>
    <mergeCell ref="F144:G144"/>
    <mergeCell ref="F92:G92"/>
    <mergeCell ref="F246:G246"/>
    <mergeCell ref="F173:G173"/>
    <mergeCell ref="F174:G174"/>
    <mergeCell ref="F247:G247"/>
    <mergeCell ref="F243:G243"/>
    <mergeCell ref="F211:G211"/>
    <mergeCell ref="F110:G110"/>
    <mergeCell ref="F111:G111"/>
    <mergeCell ref="F112:G112"/>
    <mergeCell ref="F113:G113"/>
    <mergeCell ref="F114:G114"/>
    <mergeCell ref="F122:G122"/>
    <mergeCell ref="F121:G121"/>
    <mergeCell ref="F99:G99"/>
    <mergeCell ref="F100:G100"/>
    <mergeCell ref="F101:G101"/>
    <mergeCell ref="F98:G98"/>
    <mergeCell ref="F93:G93"/>
    <mergeCell ref="F94:G94"/>
    <mergeCell ref="F95:G95"/>
    <mergeCell ref="F96:G96"/>
    <mergeCell ref="F186:G186"/>
    <mergeCell ref="F187:G187"/>
    <mergeCell ref="F182:G182"/>
    <mergeCell ref="F181:G181"/>
    <mergeCell ref="F229:G229"/>
    <mergeCell ref="F230:G230"/>
    <mergeCell ref="F231:G231"/>
    <mergeCell ref="F169:G169"/>
    <mergeCell ref="F160:G160"/>
    <mergeCell ref="F161:G161"/>
    <mergeCell ref="F165:G165"/>
    <mergeCell ref="F166:G166"/>
    <mergeCell ref="F167:G167"/>
    <mergeCell ref="F168:G168"/>
    <mergeCell ref="F13:G13"/>
    <mergeCell ref="F14:G14"/>
    <mergeCell ref="F9:G9"/>
    <mergeCell ref="F10:G10"/>
    <mergeCell ref="F59:G59"/>
    <mergeCell ref="F60:G60"/>
    <mergeCell ref="F156:G156"/>
    <mergeCell ref="F152:G152"/>
    <mergeCell ref="F153:G153"/>
    <mergeCell ref="F154:G154"/>
    <mergeCell ref="F155:G155"/>
    <mergeCell ref="F209:G209"/>
    <mergeCell ref="F210:G210"/>
    <mergeCell ref="F179:G179"/>
    <mergeCell ref="F180:G180"/>
    <mergeCell ref="F201:G201"/>
    <mergeCell ref="F224:G224"/>
    <mergeCell ref="F225:G225"/>
    <mergeCell ref="F34:G34"/>
    <mergeCell ref="F35:G35"/>
    <mergeCell ref="F36:G36"/>
    <mergeCell ref="F37:G37"/>
    <mergeCell ref="F38:G38"/>
    <mergeCell ref="F39:G39"/>
    <mergeCell ref="F40:G40"/>
    <mergeCell ref="F41:G41"/>
    <mergeCell ref="F49:G49"/>
    <mergeCell ref="F23:G23"/>
    <mergeCell ref="F32:G32"/>
    <mergeCell ref="F24:G24"/>
    <mergeCell ref="F25:G25"/>
    <mergeCell ref="F19:G19"/>
    <mergeCell ref="F20:G20"/>
    <mergeCell ref="F26:G26"/>
    <mergeCell ref="F27:G27"/>
    <mergeCell ref="F28:G28"/>
    <mergeCell ref="F29:G29"/>
    <mergeCell ref="F44:G44"/>
    <mergeCell ref="F43:G43"/>
    <mergeCell ref="F30:G30"/>
    <mergeCell ref="F31:G31"/>
    <mergeCell ref="F3:G3"/>
    <mergeCell ref="F4:G4"/>
    <mergeCell ref="F5:G5"/>
    <mergeCell ref="F2:G2"/>
    <mergeCell ref="F15:G15"/>
    <mergeCell ref="F16:G16"/>
    <mergeCell ref="F90:G90"/>
    <mergeCell ref="F91:G91"/>
    <mergeCell ref="F61:G61"/>
    <mergeCell ref="F68:G68"/>
    <mergeCell ref="F146:G146"/>
    <mergeCell ref="F147:G147"/>
    <mergeCell ref="F148:G148"/>
    <mergeCell ref="F145:G145"/>
    <mergeCell ref="F150:G150"/>
    <mergeCell ref="F151:G151"/>
    <mergeCell ref="F138:G138"/>
    <mergeCell ref="F139:G139"/>
    <mergeCell ref="F104:G104"/>
    <mergeCell ref="F105:G105"/>
    <mergeCell ref="F102:G102"/>
    <mergeCell ref="F106:G106"/>
    <mergeCell ref="F107:G107"/>
    <mergeCell ref="F108:G108"/>
    <mergeCell ref="F149:G149"/>
    <mergeCell ref="F45:G45"/>
    <mergeCell ref="F46:G46"/>
    <mergeCell ref="F8:G8"/>
    <mergeCell ref="F7:G7"/>
    <mergeCell ref="F11:G11"/>
    <mergeCell ref="F12:G12"/>
    <mergeCell ref="F6:G6"/>
    <mergeCell ref="F244:G244"/>
    <mergeCell ref="F245:G245"/>
    <mergeCell ref="F237:G237"/>
    <mergeCell ref="F238:G238"/>
    <mergeCell ref="F239:G239"/>
    <mergeCell ref="F240:G240"/>
    <mergeCell ref="F241:G241"/>
    <mergeCell ref="F242:G242"/>
    <mergeCell ref="F236:G236"/>
    <mergeCell ref="F235:G235"/>
    <mergeCell ref="F256:G256"/>
    <mergeCell ref="F257:G257"/>
    <mergeCell ref="F258:G258"/>
    <mergeCell ref="F260:G260"/>
    <mergeCell ref="F261:G261"/>
    <mergeCell ref="F259:G259"/>
    <mergeCell ref="F248:G248"/>
    <mergeCell ref="F249:G249"/>
    <mergeCell ref="F250:G250"/>
    <mergeCell ref="F251:G251"/>
    <mergeCell ref="F252:G252"/>
    <mergeCell ref="F253:G253"/>
    <mergeCell ref="F255:G255"/>
    <mergeCell ref="F254:G254"/>
    <mergeCell ref="F208:G208"/>
    <mergeCell ref="F207:G207"/>
    <mergeCell ref="F74:G74"/>
    <mergeCell ref="F75:G75"/>
    <mergeCell ref="F22:G22"/>
    <mergeCell ref="F17:G17"/>
    <mergeCell ref="F18:G18"/>
    <mergeCell ref="F33:G33"/>
    <mergeCell ref="F21:G21"/>
    <mergeCell ref="F42:G42"/>
    <mergeCell ref="F58:G58"/>
    <mergeCell ref="F56:G56"/>
    <mergeCell ref="F57:G57"/>
    <mergeCell ref="F55:G55"/>
    <mergeCell ref="F54:G54"/>
    <mergeCell ref="F47:G47"/>
    <mergeCell ref="F69:G69"/>
    <mergeCell ref="F70:G70"/>
    <mergeCell ref="F71:G71"/>
    <mergeCell ref="F72:G72"/>
    <mergeCell ref="F73:G73"/>
    <mergeCell ref="F64:G64"/>
    <mergeCell ref="F65:G65"/>
    <mergeCell ref="F66:G66"/>
    <mergeCell ref="F67:G67"/>
    <mergeCell ref="F62:G62"/>
    <mergeCell ref="F63:G63"/>
    <mergeCell ref="F48:G48"/>
    <mergeCell ref="F51:G51"/>
    <mergeCell ref="F50:G50"/>
    <mergeCell ref="F52:G52"/>
    <mergeCell ref="F53:G53"/>
    <mergeCell ref="F524:G524"/>
    <mergeCell ref="F518:G518"/>
    <mergeCell ref="F519:G519"/>
    <mergeCell ref="F521:G521"/>
    <mergeCell ref="F522:G522"/>
    <mergeCell ref="F523:G523"/>
    <mergeCell ref="F520:G520"/>
    <mergeCell ref="F502:G502"/>
    <mergeCell ref="F500:G500"/>
    <mergeCell ref="F501:G501"/>
    <mergeCell ref="F488:G488"/>
    <mergeCell ref="F489:G489"/>
    <mergeCell ref="F525:G525"/>
    <mergeCell ref="F526:G526"/>
    <mergeCell ref="F527:G527"/>
    <mergeCell ref="F528:G528"/>
    <mergeCell ref="F529:G529"/>
    <mergeCell ref="F499:G499"/>
    <mergeCell ref="F511:G511"/>
    <mergeCell ref="F510:G510"/>
    <mergeCell ref="F516:G516"/>
    <mergeCell ref="F517:G517"/>
    <mergeCell ref="F514:G514"/>
    <mergeCell ref="F515:G515"/>
    <mergeCell ref="F508:G508"/>
    <mergeCell ref="F509:G509"/>
    <mergeCell ref="F507:G507"/>
    <mergeCell ref="F480:G480"/>
    <mergeCell ref="F481:G481"/>
    <mergeCell ref="F486:G486"/>
    <mergeCell ref="F490:G490"/>
    <mergeCell ref="F492:G492"/>
    <mergeCell ref="F493:G493"/>
    <mergeCell ref="F494:G494"/>
    <mergeCell ref="F495:G495"/>
    <mergeCell ref="F496:G496"/>
    <mergeCell ref="F497:G497"/>
    <mergeCell ref="F498:G498"/>
    <mergeCell ref="F491:G491"/>
    <mergeCell ref="F503:G503"/>
    <mergeCell ref="F504:G504"/>
    <mergeCell ref="F505:G505"/>
    <mergeCell ref="F506:G506"/>
    <mergeCell ref="F602:G602"/>
    <mergeCell ref="F601:G601"/>
    <mergeCell ref="F599:G599"/>
    <mergeCell ref="F600:G600"/>
    <mergeCell ref="F594:G594"/>
    <mergeCell ref="F596:G596"/>
    <mergeCell ref="F595:G595"/>
    <mergeCell ref="F539:G539"/>
    <mergeCell ref="F537:G537"/>
    <mergeCell ref="F538:G538"/>
    <mergeCell ref="F535:G535"/>
    <mergeCell ref="F536:G536"/>
    <mergeCell ref="F543:G543"/>
    <mergeCell ref="F532:G532"/>
    <mergeCell ref="F533:G533"/>
    <mergeCell ref="F534:G534"/>
    <mergeCell ref="F553:G553"/>
    <mergeCell ref="F572:G572"/>
    <mergeCell ref="F571:G571"/>
    <mergeCell ref="F549:G549"/>
    <mergeCell ref="F550:G550"/>
    <mergeCell ref="F551:G551"/>
    <mergeCell ref="F560:G560"/>
    <mergeCell ref="F559:G559"/>
    <mergeCell ref="F555:G555"/>
    <mergeCell ref="F556:G556"/>
    <mergeCell ref="F557:G557"/>
    <mergeCell ref="F558:G558"/>
    <mergeCell ref="F570:G570"/>
    <mergeCell ref="F569:G569"/>
    <mergeCell ref="F566:G566"/>
    <mergeCell ref="F565:G565"/>
    <mergeCell ref="F567:G567"/>
    <mergeCell ref="F568:G568"/>
    <mergeCell ref="F561:G561"/>
    <mergeCell ref="F562:G562"/>
    <mergeCell ref="F563:G563"/>
    <mergeCell ref="F564:G564"/>
    <mergeCell ref="F421:G421"/>
    <mergeCell ref="F540:G540"/>
    <mergeCell ref="F542:G542"/>
    <mergeCell ref="F541:G541"/>
    <mergeCell ref="F612:G612"/>
    <mergeCell ref="F613:G613"/>
    <mergeCell ref="F608:G608"/>
    <mergeCell ref="F609:G609"/>
    <mergeCell ref="F605:G605"/>
    <mergeCell ref="F611:G611"/>
    <mergeCell ref="F575:G575"/>
    <mergeCell ref="F576:G576"/>
    <mergeCell ref="F578:G578"/>
    <mergeCell ref="F579:G579"/>
    <mergeCell ref="F580:G580"/>
    <mergeCell ref="F487:G487"/>
    <mergeCell ref="F479:G479"/>
    <mergeCell ref="F482:G482"/>
    <mergeCell ref="F483:G483"/>
    <mergeCell ref="F484:G484"/>
    <mergeCell ref="F485:G485"/>
    <mergeCell ref="F512:G512"/>
    <mergeCell ref="F513:G513"/>
    <mergeCell ref="F582:G582"/>
    <mergeCell ref="F581:G581"/>
    <mergeCell ref="F587:G587"/>
    <mergeCell ref="F588:G588"/>
    <mergeCell ref="F589:G589"/>
    <mergeCell ref="F583:G583"/>
    <mergeCell ref="F586:G586"/>
    <mergeCell ref="F584:G584"/>
    <mergeCell ref="F585:G585"/>
    <mergeCell ref="F377:G377"/>
    <mergeCell ref="F408:G408"/>
    <mergeCell ref="F412:G412"/>
    <mergeCell ref="F393:G393"/>
    <mergeCell ref="F394:G394"/>
    <mergeCell ref="F397:G397"/>
    <mergeCell ref="F386:G386"/>
    <mergeCell ref="F409:G409"/>
    <mergeCell ref="F403:G403"/>
    <mergeCell ref="F402:G402"/>
    <mergeCell ref="F398:G398"/>
    <mergeCell ref="F399:G399"/>
    <mergeCell ref="F400:G400"/>
    <mergeCell ref="F401:G401"/>
    <mergeCell ref="F392:G392"/>
    <mergeCell ref="F391:G391"/>
    <mergeCell ref="F380:G380"/>
    <mergeCell ref="F379:G379"/>
    <mergeCell ref="F388:G388"/>
    <mergeCell ref="F387:G387"/>
    <mergeCell ref="F382:G382"/>
    <mergeCell ref="F383:G383"/>
    <mergeCell ref="F378:G378"/>
    <mergeCell ref="F381:G381"/>
    <mergeCell ref="F384:G384"/>
    <mergeCell ref="F385:G385"/>
    <mergeCell ref="F389:G389"/>
    <mergeCell ref="F390:G390"/>
    <mergeCell ref="F410:G410"/>
    <mergeCell ref="F411:G411"/>
    <mergeCell ref="F404:G404"/>
    <mergeCell ref="F405:G405"/>
    <mergeCell ref="F424:G424"/>
    <mergeCell ref="F422:G422"/>
    <mergeCell ref="F423:G423"/>
    <mergeCell ref="F453:G453"/>
    <mergeCell ref="F452:G452"/>
    <mergeCell ref="F447:G447"/>
    <mergeCell ref="F448:G448"/>
    <mergeCell ref="F449:G449"/>
    <mergeCell ref="F450:G450"/>
    <mergeCell ref="F442:G442"/>
    <mergeCell ref="F443:G443"/>
    <mergeCell ref="F416:G416"/>
    <mergeCell ref="F417:G417"/>
    <mergeCell ref="F418:G418"/>
    <mergeCell ref="F419:G419"/>
    <mergeCell ref="F420:G420"/>
    <mergeCell ref="F395:G395"/>
    <mergeCell ref="F396:G396"/>
    <mergeCell ref="F406:G406"/>
    <mergeCell ref="F407:G407"/>
    <mergeCell ref="F413:G413"/>
    <mergeCell ref="F414:G414"/>
    <mergeCell ref="F415:G415"/>
    <mergeCell ref="F435:G435"/>
    <mergeCell ref="F441:G441"/>
    <mergeCell ref="F434:G434"/>
    <mergeCell ref="F433:G433"/>
    <mergeCell ref="F432:G432"/>
    <mergeCell ref="F431:G431"/>
    <mergeCell ref="F451:G451"/>
    <mergeCell ref="F427:G427"/>
    <mergeCell ref="F428:G428"/>
    <mergeCell ref="F464:G464"/>
    <mergeCell ref="F465:G465"/>
    <mergeCell ref="F466:G466"/>
    <mergeCell ref="F461:G461"/>
    <mergeCell ref="F462:G462"/>
    <mergeCell ref="F463:G463"/>
    <mergeCell ref="F470:G470"/>
    <mergeCell ref="F471:G471"/>
    <mergeCell ref="F468:G468"/>
    <mergeCell ref="F469:G469"/>
    <mergeCell ref="F467:G467"/>
    <mergeCell ref="F472:G472"/>
    <mergeCell ref="F473:G473"/>
    <mergeCell ref="F425:G425"/>
    <mergeCell ref="F426:G426"/>
    <mergeCell ref="F444:G444"/>
    <mergeCell ref="F436:G436"/>
    <mergeCell ref="F437:G437"/>
    <mergeCell ref="F438:G438"/>
    <mergeCell ref="F439:G439"/>
    <mergeCell ref="F440:G440"/>
    <mergeCell ref="F459:G459"/>
    <mergeCell ref="F460:G460"/>
    <mergeCell ref="F456:G456"/>
    <mergeCell ref="F458:G458"/>
    <mergeCell ref="F457:G457"/>
    <mergeCell ref="F446:G446"/>
    <mergeCell ref="F445:G445"/>
    <mergeCell ref="F454:G454"/>
    <mergeCell ref="F455:G455"/>
    <mergeCell ref="F429:G429"/>
    <mergeCell ref="F430:G430"/>
    <mergeCell ref="F347:G347"/>
    <mergeCell ref="F348:G348"/>
    <mergeCell ref="F353:G353"/>
    <mergeCell ref="F354:G354"/>
    <mergeCell ref="F350:G350"/>
    <mergeCell ref="F351:G351"/>
    <mergeCell ref="F340:G340"/>
    <mergeCell ref="F341:G341"/>
    <mergeCell ref="F368:G368"/>
    <mergeCell ref="F369:G369"/>
    <mergeCell ref="F367:G367"/>
    <mergeCell ref="F370:G370"/>
    <mergeCell ref="F371:G371"/>
    <mergeCell ref="F372:G372"/>
    <mergeCell ref="F373:G373"/>
    <mergeCell ref="F374:G374"/>
    <mergeCell ref="F375:G375"/>
    <mergeCell ref="F359:G359"/>
    <mergeCell ref="F360:G360"/>
    <mergeCell ref="F361:G361"/>
    <mergeCell ref="F362:G362"/>
    <mergeCell ref="F363:G363"/>
    <mergeCell ref="F364:G364"/>
    <mergeCell ref="F376:G376"/>
    <mergeCell ref="F336:G336"/>
    <mergeCell ref="F335:G335"/>
    <mergeCell ref="F337:G337"/>
    <mergeCell ref="F332:G332"/>
    <mergeCell ref="F333:G333"/>
    <mergeCell ref="F352:G352"/>
    <mergeCell ref="F357:G357"/>
    <mergeCell ref="F349:G349"/>
    <mergeCell ref="F342:G342"/>
    <mergeCell ref="F315:G315"/>
    <mergeCell ref="F316:G316"/>
    <mergeCell ref="F317:G317"/>
    <mergeCell ref="F318:G318"/>
    <mergeCell ref="F310:G310"/>
    <mergeCell ref="F311:G311"/>
    <mergeCell ref="F312:G312"/>
    <mergeCell ref="F314:G314"/>
    <mergeCell ref="F313:G313"/>
    <mergeCell ref="F356:G356"/>
    <mergeCell ref="F355:G355"/>
    <mergeCell ref="F322:G322"/>
    <mergeCell ref="F323:G323"/>
    <mergeCell ref="F331:G331"/>
    <mergeCell ref="F344:G344"/>
    <mergeCell ref="F345:G345"/>
    <mergeCell ref="F324:G324"/>
    <mergeCell ref="F326:G326"/>
    <mergeCell ref="F325:G325"/>
    <mergeCell ref="F365:G365"/>
    <mergeCell ref="F366:G366"/>
    <mergeCell ref="F358:G358"/>
    <mergeCell ref="F652:G652"/>
    <mergeCell ref="F607:G607"/>
    <mergeCell ref="F577:G577"/>
    <mergeCell ref="F474:G474"/>
    <mergeCell ref="F475:G475"/>
    <mergeCell ref="F642:G642"/>
    <mergeCell ref="F644:G644"/>
    <mergeCell ref="F645:G645"/>
    <mergeCell ref="F646:G646"/>
    <mergeCell ref="F647:G647"/>
    <mergeCell ref="F648:G648"/>
    <mergeCell ref="F649:G649"/>
    <mergeCell ref="F640:G640"/>
    <mergeCell ref="F641:G641"/>
    <mergeCell ref="F634:G634"/>
    <mergeCell ref="F632:G632"/>
    <mergeCell ref="F633:G633"/>
    <mergeCell ref="F631:G631"/>
    <mergeCell ref="F630:G630"/>
    <mergeCell ref="F531:G531"/>
    <mergeCell ref="F573:G573"/>
    <mergeCell ref="F574:G574"/>
    <mergeCell ref="F548:G548"/>
    <mergeCell ref="F544:G544"/>
    <mergeCell ref="F547:G547"/>
    <mergeCell ref="F545:G545"/>
    <mergeCell ref="F546:G546"/>
    <mergeCell ref="F530:G530"/>
    <mergeCell ref="F603:G603"/>
    <mergeCell ref="F604:G604"/>
    <mergeCell ref="F552:G552"/>
    <mergeCell ref="F554:G554"/>
    <mergeCell ref="F266:G266"/>
    <mergeCell ref="F264:G264"/>
    <mergeCell ref="F265:G265"/>
    <mergeCell ref="F262:G262"/>
    <mergeCell ref="F263:G263"/>
    <mergeCell ref="F274:G274"/>
    <mergeCell ref="F275:G275"/>
    <mergeCell ref="F272:G272"/>
    <mergeCell ref="F273:G273"/>
    <mergeCell ref="F278:G278"/>
    <mergeCell ref="F279:G279"/>
    <mergeCell ref="F267:G267"/>
    <mergeCell ref="F268:G268"/>
    <mergeCell ref="F269:G269"/>
    <mergeCell ref="F294:G294"/>
    <mergeCell ref="F276:G276"/>
    <mergeCell ref="F293:G293"/>
    <mergeCell ref="F292:G292"/>
    <mergeCell ref="F291:G291"/>
    <mergeCell ref="F288:G288"/>
    <mergeCell ref="F277:G277"/>
    <mergeCell ref="F270:G270"/>
    <mergeCell ref="F271:G271"/>
    <mergeCell ref="F289:G289"/>
    <mergeCell ref="F290:G290"/>
    <mergeCell ref="F280:G280"/>
    <mergeCell ref="F281:G281"/>
    <mergeCell ref="F282:G282"/>
    <mergeCell ref="F283:G283"/>
    <mergeCell ref="F284:G284"/>
    <mergeCell ref="F285:G285"/>
    <mergeCell ref="F321:G321"/>
    <mergeCell ref="F320:G320"/>
    <mergeCell ref="F303:G303"/>
    <mergeCell ref="F309:G309"/>
    <mergeCell ref="F304:G304"/>
    <mergeCell ref="F305:G305"/>
    <mergeCell ref="F306:G306"/>
    <mergeCell ref="F307:G307"/>
    <mergeCell ref="F308:G308"/>
    <mergeCell ref="F302:G302"/>
    <mergeCell ref="F301:G301"/>
    <mergeCell ref="F300:G300"/>
    <mergeCell ref="F319:G319"/>
    <mergeCell ref="F286:G286"/>
    <mergeCell ref="F287:G287"/>
    <mergeCell ref="F295:G295"/>
    <mergeCell ref="F296:G296"/>
    <mergeCell ref="F297:G297"/>
    <mergeCell ref="F298:G298"/>
    <mergeCell ref="F299:G299"/>
    <mergeCell ref="F338:G338"/>
    <mergeCell ref="F334:G334"/>
    <mergeCell ref="F327:G327"/>
    <mergeCell ref="F328:G328"/>
    <mergeCell ref="F329:G329"/>
    <mergeCell ref="F330:G330"/>
    <mergeCell ref="F339:G339"/>
    <mergeCell ref="F346:G346"/>
    <mergeCell ref="F343:G343"/>
    <mergeCell ref="F727:G727"/>
    <mergeCell ref="F722:G722"/>
    <mergeCell ref="F710:G710"/>
    <mergeCell ref="F711:G711"/>
    <mergeCell ref="F712:G712"/>
    <mergeCell ref="F713:G713"/>
    <mergeCell ref="F672:G672"/>
    <mergeCell ref="F683:G683"/>
    <mergeCell ref="F681:G681"/>
    <mergeCell ref="F682:G682"/>
    <mergeCell ref="F688:G688"/>
    <mergeCell ref="F689:G689"/>
    <mergeCell ref="F690:G690"/>
    <mergeCell ref="F691:G691"/>
    <mergeCell ref="F663:G663"/>
    <mergeCell ref="F643:G643"/>
    <mergeCell ref="F635:G635"/>
    <mergeCell ref="F606:G606"/>
    <mergeCell ref="F590:G590"/>
    <mergeCell ref="F591:G591"/>
    <mergeCell ref="F592:G592"/>
    <mergeCell ref="F593:G593"/>
    <mergeCell ref="F597:G597"/>
    <mergeCell ref="F733:G733"/>
    <mergeCell ref="F729:G729"/>
    <mergeCell ref="F730:G730"/>
    <mergeCell ref="F671:G671"/>
    <mergeCell ref="F697:G697"/>
    <mergeCell ref="F478:G478"/>
    <mergeCell ref="F476:G476"/>
    <mergeCell ref="F477:G477"/>
    <mergeCell ref="F623:G623"/>
    <mergeCell ref="F624:G624"/>
    <mergeCell ref="F625:G625"/>
    <mergeCell ref="F626:G626"/>
    <mergeCell ref="F627:G627"/>
    <mergeCell ref="F628:G628"/>
    <mergeCell ref="F617:G617"/>
    <mergeCell ref="F618:G618"/>
    <mergeCell ref="F610:G610"/>
    <mergeCell ref="F622:G622"/>
    <mergeCell ref="F620:G620"/>
    <mergeCell ref="F621:G621"/>
    <mergeCell ref="F614:G614"/>
    <mergeCell ref="F615:G615"/>
    <mergeCell ref="F616:G616"/>
    <mergeCell ref="F629:G629"/>
    <mergeCell ref="F619:G619"/>
    <mergeCell ref="F598:G598"/>
    <mergeCell ref="F636:G636"/>
    <mergeCell ref="F637:G637"/>
    <mergeCell ref="F638:G638"/>
    <mergeCell ref="F639:G639"/>
    <mergeCell ref="F650:G650"/>
    <mergeCell ref="F651:G651"/>
    <mergeCell ref="F1692:G1692"/>
    <mergeCell ref="F1679:G1679"/>
    <mergeCell ref="F1680:G1680"/>
    <mergeCell ref="F1681:G1681"/>
    <mergeCell ref="F1652:G1652"/>
    <mergeCell ref="F1653:G1653"/>
    <mergeCell ref="F1651:G1651"/>
    <mergeCell ref="F1642:G1642"/>
    <mergeCell ref="F1643:G1643"/>
    <mergeCell ref="F1672:G1672"/>
    <mergeCell ref="F1673:G1673"/>
    <mergeCell ref="F1674:G1674"/>
    <mergeCell ref="F1676:G1676"/>
    <mergeCell ref="F1677:G1677"/>
    <mergeCell ref="F1678:G1678"/>
    <mergeCell ref="F1710:G1710"/>
    <mergeCell ref="F1711:G1711"/>
    <mergeCell ref="F1700:G1700"/>
    <mergeCell ref="F1701:G1701"/>
    <mergeCell ref="F1686:G1686"/>
    <mergeCell ref="F1694:G1694"/>
    <mergeCell ref="F1693:G1693"/>
    <mergeCell ref="F1695:G1695"/>
    <mergeCell ref="F1718:G1718"/>
    <mergeCell ref="F1717:G1717"/>
    <mergeCell ref="F1709:G1709"/>
    <mergeCell ref="F1716:G1716"/>
    <mergeCell ref="F1704:G1704"/>
    <mergeCell ref="F1671:G1671"/>
    <mergeCell ref="F1670:G1670"/>
    <mergeCell ref="F1665:G1665"/>
    <mergeCell ref="F1666:G1666"/>
    <mergeCell ref="F1667:G1667"/>
    <mergeCell ref="F1668:G1668"/>
    <mergeCell ref="F1669:G1669"/>
    <mergeCell ref="F1568:G1568"/>
    <mergeCell ref="F1569:G1569"/>
    <mergeCell ref="F1560:G1560"/>
    <mergeCell ref="F1574:G1574"/>
    <mergeCell ref="F1575:G1575"/>
    <mergeCell ref="F1565:G1565"/>
    <mergeCell ref="F1566:G1566"/>
    <mergeCell ref="F1567:G1567"/>
    <mergeCell ref="F1570:G1570"/>
    <mergeCell ref="F1639:G1639"/>
    <mergeCell ref="F1708:G1708"/>
    <mergeCell ref="F1706:G1706"/>
    <mergeCell ref="F1707:G1707"/>
    <mergeCell ref="F1702:G1702"/>
    <mergeCell ref="F1703:G1703"/>
    <mergeCell ref="F1705:G1705"/>
    <mergeCell ref="F1696:G1696"/>
    <mergeCell ref="F1697:G1697"/>
    <mergeCell ref="F1698:G1698"/>
    <mergeCell ref="F1699:G1699"/>
    <mergeCell ref="F1465:G1465"/>
    <mergeCell ref="F1456:G1456"/>
    <mergeCell ref="F1507:G1507"/>
    <mergeCell ref="F1508:G1508"/>
    <mergeCell ref="F1520:G1520"/>
    <mergeCell ref="F1521:G1521"/>
    <mergeCell ref="F1519:G1519"/>
    <mergeCell ref="F1511:G1511"/>
    <mergeCell ref="F1488:G1488"/>
    <mergeCell ref="F1518:G1518"/>
    <mergeCell ref="F1510:G1510"/>
    <mergeCell ref="F1505:G1505"/>
    <mergeCell ref="F1498:G1498"/>
    <mergeCell ref="F1499:G1499"/>
    <mergeCell ref="F1500:G1500"/>
    <mergeCell ref="F1501:G1501"/>
    <mergeCell ref="F1502:G1502"/>
    <mergeCell ref="F1503:G1503"/>
    <mergeCell ref="F1493:G1493"/>
    <mergeCell ref="F1494:G1494"/>
    <mergeCell ref="F1512:G1512"/>
    <mergeCell ref="F1513:G1513"/>
    <mergeCell ref="F1514:G1514"/>
    <mergeCell ref="F1515:G1515"/>
    <mergeCell ref="F1516:G1516"/>
    <mergeCell ref="F1517:G1517"/>
    <mergeCell ref="F1509:G1509"/>
    <mergeCell ref="F1504:G1504"/>
    <mergeCell ref="F1635:G1635"/>
    <mergeCell ref="F1638:G1638"/>
    <mergeCell ref="F1559:G1559"/>
    <mergeCell ref="F1545:G1545"/>
    <mergeCell ref="F1546:G1546"/>
    <mergeCell ref="F1547:G1547"/>
    <mergeCell ref="F1548:G1548"/>
    <mergeCell ref="F1549:G1549"/>
    <mergeCell ref="F1522:G1522"/>
    <mergeCell ref="F1341:G1341"/>
    <mergeCell ref="F1340:G1340"/>
    <mergeCell ref="F1325:G1325"/>
    <mergeCell ref="F1326:G1326"/>
    <mergeCell ref="F1327:G1327"/>
    <mergeCell ref="F1328:G1328"/>
    <mergeCell ref="F1367:G1367"/>
    <mergeCell ref="F1368:G1368"/>
    <mergeCell ref="F1369:G1369"/>
    <mergeCell ref="F1370:G1370"/>
    <mergeCell ref="F1371:G1371"/>
    <mergeCell ref="F1372:G1372"/>
    <mergeCell ref="F1401:G1401"/>
    <mergeCell ref="F1402:G1402"/>
    <mergeCell ref="F1459:G1459"/>
    <mergeCell ref="F1460:G1460"/>
    <mergeCell ref="F1489:G1489"/>
    <mergeCell ref="F1490:G1490"/>
    <mergeCell ref="F1491:G1491"/>
    <mergeCell ref="F1492:G1492"/>
    <mergeCell ref="F1463:G1463"/>
    <mergeCell ref="F1464:G1464"/>
    <mergeCell ref="F1466:G1466"/>
    <mergeCell ref="F1390:G1390"/>
    <mergeCell ref="F1391:G1391"/>
    <mergeCell ref="F1392:G1392"/>
    <mergeCell ref="F1343:G1343"/>
    <mergeCell ref="F1347:G1347"/>
    <mergeCell ref="F1348:G1348"/>
    <mergeCell ref="F1349:G1349"/>
    <mergeCell ref="F1350:G1350"/>
    <mergeCell ref="F1355:G1355"/>
    <mergeCell ref="F1356:G1356"/>
    <mergeCell ref="F1357:G1357"/>
    <mergeCell ref="F1829:G1829"/>
    <mergeCell ref="F1830:G1830"/>
    <mergeCell ref="F1804:G1804"/>
    <mergeCell ref="F1805:G1805"/>
    <mergeCell ref="F1813:G1813"/>
    <mergeCell ref="F1803:G1803"/>
    <mergeCell ref="F1802:G1802"/>
    <mergeCell ref="F1801:G1801"/>
    <mergeCell ref="F1484:G1484"/>
    <mergeCell ref="F1485:G1485"/>
    <mergeCell ref="F1636:G1636"/>
    <mergeCell ref="F1637:G1637"/>
    <mergeCell ref="F1645:G1645"/>
    <mergeCell ref="F1644:G1644"/>
    <mergeCell ref="F1640:G1640"/>
    <mergeCell ref="F1641:G1641"/>
    <mergeCell ref="F1648:G1648"/>
    <mergeCell ref="F1646:G1646"/>
    <mergeCell ref="F1647:G1647"/>
    <mergeCell ref="F1633:G1633"/>
    <mergeCell ref="F1634:G1634"/>
    <mergeCell ref="F1450:G1450"/>
    <mergeCell ref="F1451:G1451"/>
    <mergeCell ref="F1452:G1452"/>
    <mergeCell ref="F1433:G1433"/>
    <mergeCell ref="F1434:G1434"/>
    <mergeCell ref="F1441:G1441"/>
    <mergeCell ref="F1440:G1440"/>
    <mergeCell ref="F1436:G1436"/>
    <mergeCell ref="F1437:G1437"/>
    <mergeCell ref="F1438:G1438"/>
    <mergeCell ref="F1439:G1439"/>
    <mergeCell ref="F1442:G1442"/>
    <mergeCell ref="F1443:G1443"/>
    <mergeCell ref="F1435:G1435"/>
    <mergeCell ref="F1295:G1295"/>
    <mergeCell ref="F1305:G1305"/>
    <mergeCell ref="F1353:G1353"/>
    <mergeCell ref="F1354:G1354"/>
    <mergeCell ref="F1352:G1352"/>
    <mergeCell ref="F1351:G1351"/>
    <mergeCell ref="F1321:G1321"/>
    <mergeCell ref="F1312:G1312"/>
    <mergeCell ref="F1313:G1313"/>
    <mergeCell ref="F1314:G1314"/>
    <mergeCell ref="F1315:G1315"/>
    <mergeCell ref="F1316:G1316"/>
    <mergeCell ref="F1317:G1317"/>
    <mergeCell ref="F1393:G1393"/>
    <mergeCell ref="F1394:G1394"/>
    <mergeCell ref="F1395:G1395"/>
    <mergeCell ref="F1396:G1396"/>
    <mergeCell ref="F1364:G1364"/>
    <mergeCell ref="F1424:G1424"/>
    <mergeCell ref="F1425:G1425"/>
    <mergeCell ref="F1426:G1426"/>
    <mergeCell ref="F1427:G1427"/>
    <mergeCell ref="F1422:G1422"/>
    <mergeCell ref="F1418:G1418"/>
    <mergeCell ref="F1419:G1419"/>
    <mergeCell ref="F1910:G1910"/>
    <mergeCell ref="F1904:G1904"/>
    <mergeCell ref="F1905:G1905"/>
    <mergeCell ref="F1906:G1906"/>
    <mergeCell ref="F1907:G1907"/>
    <mergeCell ref="F1908:G1908"/>
    <mergeCell ref="F1909:G1909"/>
    <mergeCell ref="F1888:G1888"/>
    <mergeCell ref="F1889:G1889"/>
    <mergeCell ref="F1890:G1890"/>
    <mergeCell ref="F1858:G1858"/>
    <mergeCell ref="F1853:G1853"/>
    <mergeCell ref="F1854:G1854"/>
    <mergeCell ref="F1855:G1855"/>
    <mergeCell ref="F1856:G1856"/>
    <mergeCell ref="F1857:G1857"/>
    <mergeCell ref="F1859:G1859"/>
    <mergeCell ref="F1861:G1861"/>
    <mergeCell ref="F1860:G1860"/>
    <mergeCell ref="F1457:G1457"/>
    <mergeCell ref="F1458:G1458"/>
    <mergeCell ref="F1454:G1454"/>
    <mergeCell ref="F1455:G1455"/>
    <mergeCell ref="F1448:G1448"/>
    <mergeCell ref="F1449:G1449"/>
    <mergeCell ref="F1221:G1221"/>
    <mergeCell ref="F1222:G1222"/>
    <mergeCell ref="F1223:G1223"/>
    <mergeCell ref="F1224:G1224"/>
    <mergeCell ref="F1225:G1225"/>
    <mergeCell ref="F1226:G1226"/>
    <mergeCell ref="F1290:G1290"/>
    <mergeCell ref="F1291:G1291"/>
    <mergeCell ref="F1292:G1292"/>
    <mergeCell ref="F1293:G1293"/>
    <mergeCell ref="F1232:G1232"/>
    <mergeCell ref="F1233:G1233"/>
    <mergeCell ref="F1912:G1912"/>
    <mergeCell ref="F1913:G1913"/>
    <mergeCell ref="F1914:G1914"/>
    <mergeCell ref="F1903:G1903"/>
    <mergeCell ref="F1536:G1536"/>
    <mergeCell ref="F1537:G1537"/>
    <mergeCell ref="F1528:G1528"/>
    <mergeCell ref="F1529:G1529"/>
    <mergeCell ref="F1523:G1523"/>
    <mergeCell ref="F1524:G1524"/>
    <mergeCell ref="F1525:G1525"/>
    <mergeCell ref="F1526:G1526"/>
    <mergeCell ref="F1527:G1527"/>
    <mergeCell ref="F1531:G1531"/>
    <mergeCell ref="F1530:G1530"/>
    <mergeCell ref="F1539:G1539"/>
    <mergeCell ref="F1540:G1540"/>
    <mergeCell ref="F1538:G1538"/>
    <mergeCell ref="F1532:G1532"/>
    <mergeCell ref="F1533:G1533"/>
    <mergeCell ref="F1211:G1211"/>
    <mergeCell ref="F1273:G1273"/>
    <mergeCell ref="F1288:G1288"/>
    <mergeCell ref="F1289:G1289"/>
    <mergeCell ref="F1286:G1286"/>
    <mergeCell ref="F1287:G1287"/>
    <mergeCell ref="F1285:G1285"/>
    <mergeCell ref="F1278:G1278"/>
    <mergeCell ref="F1280:G1280"/>
    <mergeCell ref="F1281:G1281"/>
    <mergeCell ref="F1282:G1282"/>
    <mergeCell ref="F1283:G1283"/>
    <mergeCell ref="F1284:G1284"/>
    <mergeCell ref="F1279:G1279"/>
    <mergeCell ref="F1277:G1277"/>
    <mergeCell ref="F1274:G1274"/>
    <mergeCell ref="F1269:G1269"/>
    <mergeCell ref="F1270:G1270"/>
    <mergeCell ref="F1271:G1271"/>
    <mergeCell ref="F1272:G1272"/>
    <mergeCell ref="F1248:G1248"/>
    <mergeCell ref="F1249:G1249"/>
    <mergeCell ref="F1244:G1244"/>
    <mergeCell ref="F1245:G1245"/>
    <mergeCell ref="F1231:G1231"/>
    <mergeCell ref="F1246:G1246"/>
    <mergeCell ref="F1238:G1238"/>
    <mergeCell ref="F1239:G1239"/>
    <mergeCell ref="F1240:G1240"/>
    <mergeCell ref="F1241:G1241"/>
    <mergeCell ref="F1242:G1242"/>
    <mergeCell ref="F1247:G1247"/>
    <mergeCell ref="F1212:G1212"/>
    <mergeCell ref="F1214:G1214"/>
    <mergeCell ref="F1213:G1213"/>
    <mergeCell ref="F1215:G1215"/>
    <mergeCell ref="F1216:G1216"/>
    <mergeCell ref="F1217:G1217"/>
    <mergeCell ref="F1218:G1218"/>
    <mergeCell ref="F1219:G1219"/>
    <mergeCell ref="F1220:G1220"/>
    <mergeCell ref="F1266:G1266"/>
    <mergeCell ref="F1268:G1268"/>
    <mergeCell ref="F1250:G1250"/>
    <mergeCell ref="F1251:G1251"/>
    <mergeCell ref="F1252:G1252"/>
    <mergeCell ref="F1253:G1253"/>
    <mergeCell ref="F1254:G1254"/>
    <mergeCell ref="F1342:G1342"/>
    <mergeCell ref="F1227:G1227"/>
    <mergeCell ref="F1228:G1228"/>
    <mergeCell ref="F1229:G1229"/>
    <mergeCell ref="F1230:G1230"/>
    <mergeCell ref="F1311:G1311"/>
    <mergeCell ref="F1306:G1306"/>
    <mergeCell ref="F1307:G1307"/>
    <mergeCell ref="F1275:G1275"/>
    <mergeCell ref="F1276:G1276"/>
    <mergeCell ref="F1323:G1323"/>
    <mergeCell ref="F1324:G1324"/>
    <mergeCell ref="F1294:G1294"/>
    <mergeCell ref="F1265:G1265"/>
    <mergeCell ref="F1263:G1263"/>
    <mergeCell ref="F1264:G1264"/>
    <mergeCell ref="F1234:G1234"/>
    <mergeCell ref="F1235:G1235"/>
    <mergeCell ref="F1236:G1236"/>
    <mergeCell ref="F1237:G1237"/>
    <mergeCell ref="F1267:G1267"/>
    <mergeCell ref="F1258:G1258"/>
    <mergeCell ref="F1259:G1259"/>
    <mergeCell ref="F1260:G1260"/>
    <mergeCell ref="F1261:G1261"/>
    <mergeCell ref="F1262:G1262"/>
    <mergeCell ref="F1243:G1243"/>
    <mergeCell ref="F1309:G1309"/>
    <mergeCell ref="F1308:G1308"/>
    <mergeCell ref="F1318:G1318"/>
    <mergeCell ref="F1319:G1319"/>
    <mergeCell ref="F1322:G1322"/>
    <mergeCell ref="F1320:G1320"/>
    <mergeCell ref="F1310:G1310"/>
    <mergeCell ref="F1256:G1256"/>
    <mergeCell ref="F1257:G1257"/>
    <mergeCell ref="F1255:G1255"/>
    <mergeCell ref="F1301:G1301"/>
    <mergeCell ref="F1302:G1302"/>
    <mergeCell ref="F1303:G1303"/>
    <mergeCell ref="F1304:G1304"/>
    <mergeCell ref="F1296:G1296"/>
    <mergeCell ref="F1300:G1300"/>
    <mergeCell ref="F1298:G1298"/>
    <mergeCell ref="F1299:G1299"/>
    <mergeCell ref="F1297:G1297"/>
    <mergeCell ref="F1864:G1864"/>
    <mergeCell ref="F1865:G1865"/>
    <mergeCell ref="F1866:G1866"/>
    <mergeCell ref="F1867:G1867"/>
    <mergeCell ref="F1850:G1850"/>
    <mergeCell ref="F1851:G1851"/>
    <mergeCell ref="F1849:G1849"/>
    <mergeCell ref="F1848:G1848"/>
    <mergeCell ref="F1877:G1877"/>
    <mergeCell ref="F1878:G1878"/>
    <mergeCell ref="F1879:G1879"/>
    <mergeCell ref="F1920:G1920"/>
    <mergeCell ref="F1358:G1358"/>
    <mergeCell ref="F1359:G1359"/>
    <mergeCell ref="F1360:G1360"/>
    <mergeCell ref="F1361:G1361"/>
    <mergeCell ref="F1362:G1362"/>
    <mergeCell ref="F1534:G1534"/>
    <mergeCell ref="F1535:G1535"/>
    <mergeCell ref="F1572:G1572"/>
    <mergeCell ref="F1573:G1573"/>
    <mergeCell ref="F1558:G1558"/>
    <mergeCell ref="F1564:G1564"/>
    <mergeCell ref="F1562:G1562"/>
    <mergeCell ref="F1563:G1563"/>
    <mergeCell ref="F1561:G1561"/>
    <mergeCell ref="F1571:G1571"/>
    <mergeCell ref="F1557:G1557"/>
    <mergeCell ref="F1852:G1852"/>
    <mergeCell ref="F1408:G1408"/>
    <mergeCell ref="F1409:G1409"/>
    <mergeCell ref="F1413:G1413"/>
    <mergeCell ref="F1921:G1921"/>
    <mergeCell ref="F1915:G1915"/>
    <mergeCell ref="F1922:G1922"/>
    <mergeCell ref="F1923:G1923"/>
    <mergeCell ref="F1916:G1916"/>
    <mergeCell ref="F1917:G1917"/>
    <mergeCell ref="F1918:G1918"/>
    <mergeCell ref="F1919:G1919"/>
    <mergeCell ref="F1897:G1897"/>
    <mergeCell ref="F1898:G1898"/>
    <mergeCell ref="F1887:G1887"/>
    <mergeCell ref="F1892:G1892"/>
    <mergeCell ref="F1893:G1893"/>
    <mergeCell ref="F1891:G1891"/>
    <mergeCell ref="F1894:G1894"/>
    <mergeCell ref="F1895:G1895"/>
    <mergeCell ref="F1896:G1896"/>
    <mergeCell ref="F1831:G1831"/>
    <mergeCell ref="F1832:G1832"/>
    <mergeCell ref="F1874:G1874"/>
    <mergeCell ref="F1873:G1873"/>
    <mergeCell ref="F1871:G1871"/>
    <mergeCell ref="F1872:G1872"/>
    <mergeCell ref="F1875:G1875"/>
    <mergeCell ref="F1876:G1876"/>
    <mergeCell ref="F1842:G1842"/>
    <mergeCell ref="F1843:G1843"/>
    <mergeCell ref="F1844:G1844"/>
    <mergeCell ref="F1845:G1845"/>
    <mergeCell ref="F1846:G1846"/>
    <mergeCell ref="F1847:G1847"/>
    <mergeCell ref="F1911:G1911"/>
    <mergeCell ref="F1901:G1901"/>
    <mergeCell ref="F1902:G1902"/>
    <mergeCell ref="F1899:G1899"/>
    <mergeCell ref="F1900:G1900"/>
    <mergeCell ref="F1880:G1880"/>
    <mergeCell ref="F1881:G1881"/>
    <mergeCell ref="F1882:G1882"/>
    <mergeCell ref="F1884:G1884"/>
    <mergeCell ref="F1885:G1885"/>
    <mergeCell ref="F1886:G1886"/>
    <mergeCell ref="F1883:G1883"/>
    <mergeCell ref="F1841:G1841"/>
    <mergeCell ref="F1869:G1869"/>
    <mergeCell ref="F1870:G1870"/>
    <mergeCell ref="F1868:G1868"/>
    <mergeCell ref="F1862:G1862"/>
    <mergeCell ref="F1863:G1863"/>
    <mergeCell ref="F1759:G1759"/>
    <mergeCell ref="F1750:G1750"/>
    <mergeCell ref="F1751:G1751"/>
    <mergeCell ref="F1795:G1795"/>
    <mergeCell ref="F1786:G1786"/>
    <mergeCell ref="F1787:G1787"/>
    <mergeCell ref="F1788:G1788"/>
    <mergeCell ref="F1789:G1789"/>
    <mergeCell ref="F1790:G1790"/>
    <mergeCell ref="F1737:G1737"/>
    <mergeCell ref="F1837:G1837"/>
    <mergeCell ref="F1836:G1836"/>
    <mergeCell ref="F1840:G1840"/>
    <mergeCell ref="F1838:G1838"/>
    <mergeCell ref="F1839:G1839"/>
    <mergeCell ref="F1834:G1834"/>
    <mergeCell ref="F1835:G1835"/>
    <mergeCell ref="F1833:G1833"/>
    <mergeCell ref="F1742:G1742"/>
    <mergeCell ref="F1741:G1741"/>
    <mergeCell ref="F1762:G1762"/>
    <mergeCell ref="F1760:G1760"/>
    <mergeCell ref="F1761:G1761"/>
    <mergeCell ref="F1740:G1740"/>
    <mergeCell ref="F1747:G1747"/>
    <mergeCell ref="F1776:G1776"/>
    <mergeCell ref="F1777:G1777"/>
    <mergeCell ref="F1778:G1778"/>
    <mergeCell ref="F1779:G1779"/>
    <mergeCell ref="F1824:G1824"/>
    <mergeCell ref="F1809:G1809"/>
    <mergeCell ref="F1810:G1810"/>
    <mergeCell ref="F1765:G1765"/>
    <mergeCell ref="F1767:G1767"/>
    <mergeCell ref="F1768:G1768"/>
    <mergeCell ref="F1769:G1769"/>
    <mergeCell ref="F1772:G1772"/>
    <mergeCell ref="F1771:G1771"/>
    <mergeCell ref="F1770:G1770"/>
    <mergeCell ref="F1797:G1797"/>
    <mergeCell ref="F1796:G1796"/>
    <mergeCell ref="F1798:G1798"/>
    <mergeCell ref="F1799:G1799"/>
    <mergeCell ref="F1800:G1800"/>
    <mergeCell ref="F1791:G1791"/>
    <mergeCell ref="F1792:G1792"/>
    <mergeCell ref="F1793:G1793"/>
    <mergeCell ref="F1794:G1794"/>
    <mergeCell ref="F1783:G1783"/>
    <mergeCell ref="F1774:G1774"/>
    <mergeCell ref="F1775:G1775"/>
    <mergeCell ref="F1784:G1784"/>
    <mergeCell ref="F1785:G1785"/>
    <mergeCell ref="F1828:G1828"/>
    <mergeCell ref="F1826:G1826"/>
    <mergeCell ref="F1827:G1827"/>
    <mergeCell ref="F1825:G1825"/>
    <mergeCell ref="F1754:G1754"/>
    <mergeCell ref="F1755:G1755"/>
    <mergeCell ref="F1782:G1782"/>
    <mergeCell ref="F1773:G1773"/>
    <mergeCell ref="F1748:G1748"/>
    <mergeCell ref="F1738:G1738"/>
    <mergeCell ref="F1739:G1739"/>
    <mergeCell ref="F1743:G1743"/>
    <mergeCell ref="F1744:G1744"/>
    <mergeCell ref="F1745:G1745"/>
    <mergeCell ref="F1746:G1746"/>
    <mergeCell ref="F1712:G1712"/>
    <mergeCell ref="F1713:G1713"/>
    <mergeCell ref="F1714:G1714"/>
    <mergeCell ref="F1715:G1715"/>
    <mergeCell ref="F1730:G1730"/>
    <mergeCell ref="F1726:G1726"/>
    <mergeCell ref="F1719:G1719"/>
    <mergeCell ref="F1736:G1736"/>
    <mergeCell ref="F1731:G1731"/>
    <mergeCell ref="F1732:G1732"/>
    <mergeCell ref="F1733:G1733"/>
    <mergeCell ref="F1734:G1734"/>
    <mergeCell ref="F1735:G1735"/>
    <mergeCell ref="F1720:G1720"/>
    <mergeCell ref="F1727:G1727"/>
    <mergeCell ref="F1729:G1729"/>
    <mergeCell ref="F1728:G1728"/>
    <mergeCell ref="F1576:G1576"/>
    <mergeCell ref="F1577:G1577"/>
    <mergeCell ref="F1578:G1578"/>
    <mergeCell ref="F1585:G1585"/>
    <mergeCell ref="F1584:G1584"/>
    <mergeCell ref="F1580:G1580"/>
    <mergeCell ref="F1581:G1581"/>
    <mergeCell ref="F1582:G1582"/>
    <mergeCell ref="F1583:G1583"/>
    <mergeCell ref="F1586:G1586"/>
    <mergeCell ref="F1587:G1587"/>
    <mergeCell ref="F1579:G1579"/>
    <mergeCell ref="F1721:G1721"/>
    <mergeCell ref="F1722:G1722"/>
    <mergeCell ref="F1723:G1723"/>
    <mergeCell ref="F1724:G1724"/>
    <mergeCell ref="F1688:G1688"/>
    <mergeCell ref="F1689:G1689"/>
    <mergeCell ref="F1690:G1690"/>
    <mergeCell ref="F1691:G1691"/>
    <mergeCell ref="F1650:G1650"/>
    <mergeCell ref="F1654:G1654"/>
    <mergeCell ref="F1605:G1605"/>
    <mergeCell ref="F1604:G1604"/>
    <mergeCell ref="F1599:G1599"/>
    <mergeCell ref="F1600:G1600"/>
    <mergeCell ref="F1601:G1601"/>
    <mergeCell ref="F1602:G1602"/>
    <mergeCell ref="F1655:G1655"/>
    <mergeCell ref="F1656:G1656"/>
    <mergeCell ref="F1657:G1657"/>
    <mergeCell ref="F1658:G1658"/>
    <mergeCell ref="F1608:G1608"/>
    <mergeCell ref="F1611:G1611"/>
    <mergeCell ref="F1612:G1612"/>
    <mergeCell ref="F1613:G1613"/>
    <mergeCell ref="F1614:G1614"/>
    <mergeCell ref="F1598:G1598"/>
    <mergeCell ref="F1603:G1603"/>
    <mergeCell ref="F1594:G1594"/>
    <mergeCell ref="F1595:G1595"/>
    <mergeCell ref="F1597:G1597"/>
    <mergeCell ref="F1588:G1588"/>
    <mergeCell ref="F1589:G1589"/>
    <mergeCell ref="F1590:G1590"/>
    <mergeCell ref="F1591:G1591"/>
    <mergeCell ref="F1592:G1592"/>
    <mergeCell ref="F1593:G1593"/>
    <mergeCell ref="F1596:G1596"/>
    <mergeCell ref="F1610:G1610"/>
    <mergeCell ref="F1609:G1609"/>
    <mergeCell ref="F1428:G1428"/>
    <mergeCell ref="F1432:G1432"/>
    <mergeCell ref="F1430:G1430"/>
    <mergeCell ref="F1431:G1431"/>
    <mergeCell ref="F1429:G1429"/>
    <mergeCell ref="F1756:G1756"/>
    <mergeCell ref="F1757:G1757"/>
    <mergeCell ref="F1753:G1753"/>
    <mergeCell ref="F1752:G1752"/>
    <mergeCell ref="F1749:G1749"/>
    <mergeCell ref="F1606:G1606"/>
    <mergeCell ref="F1725:G1725"/>
    <mergeCell ref="F1687:G1687"/>
    <mergeCell ref="F1682:G1682"/>
    <mergeCell ref="F1683:G1683"/>
    <mergeCell ref="F1684:G1684"/>
    <mergeCell ref="F1685:G1685"/>
    <mergeCell ref="F1661:G1661"/>
    <mergeCell ref="F1662:G1662"/>
    <mergeCell ref="F1453:G1453"/>
    <mergeCell ref="F1461:G1461"/>
    <mergeCell ref="F1444:G1444"/>
    <mergeCell ref="F1445:G1445"/>
    <mergeCell ref="F1623:G1623"/>
    <mergeCell ref="F1624:G1624"/>
    <mergeCell ref="F1625:G1625"/>
    <mergeCell ref="F1626:G1626"/>
    <mergeCell ref="F1675:G1675"/>
    <mergeCell ref="F1616:G1616"/>
    <mergeCell ref="F1617:G1617"/>
    <mergeCell ref="F1620:G1620"/>
    <mergeCell ref="F1607:G1607"/>
    <mergeCell ref="F1329:G1329"/>
    <mergeCell ref="F1332:G1332"/>
    <mergeCell ref="F1344:G1344"/>
    <mergeCell ref="F1346:G1346"/>
    <mergeCell ref="F1345:G1345"/>
    <mergeCell ref="F1366:G1366"/>
    <mergeCell ref="F1363:G1363"/>
    <mergeCell ref="F1374:G1374"/>
    <mergeCell ref="F1373:G1373"/>
    <mergeCell ref="F1376:G1376"/>
    <mergeCell ref="F1377:G1377"/>
    <mergeCell ref="F1375:G1375"/>
    <mergeCell ref="F1378:G1378"/>
    <mergeCell ref="F1380:G1380"/>
    <mergeCell ref="F1381:G1381"/>
    <mergeCell ref="F1379:G1379"/>
    <mergeCell ref="F1423:G1423"/>
    <mergeCell ref="F1334:G1334"/>
    <mergeCell ref="F1333:G1333"/>
    <mergeCell ref="F1335:G1335"/>
    <mergeCell ref="F1336:G1336"/>
    <mergeCell ref="F1337:G1337"/>
    <mergeCell ref="F1338:G1338"/>
    <mergeCell ref="F1339:G1339"/>
    <mergeCell ref="F1330:G1330"/>
    <mergeCell ref="F1331:G1331"/>
    <mergeCell ref="F1414:G1414"/>
    <mergeCell ref="F1415:G1415"/>
    <mergeCell ref="F1416:G1416"/>
    <mergeCell ref="F1365:G1365"/>
    <mergeCell ref="F1388:G1388"/>
    <mergeCell ref="F1389:G1389"/>
    <mergeCell ref="F1386:G1386"/>
    <mergeCell ref="F1405:G1405"/>
    <mergeCell ref="F1387:G1387"/>
    <mergeCell ref="F1420:G1420"/>
    <mergeCell ref="F1421:G1421"/>
    <mergeCell ref="F1417:G1417"/>
    <mergeCell ref="F1446:G1446"/>
    <mergeCell ref="F1447:G1447"/>
    <mergeCell ref="F1482:G1482"/>
    <mergeCell ref="F1486:G1486"/>
    <mergeCell ref="F1483:G1483"/>
    <mergeCell ref="F1479:G1479"/>
    <mergeCell ref="F1480:G1480"/>
    <mergeCell ref="F1481:G1481"/>
    <mergeCell ref="F1506:G1506"/>
    <mergeCell ref="F1496:G1496"/>
    <mergeCell ref="F1497:G1497"/>
    <mergeCell ref="F1495:G1495"/>
    <mergeCell ref="F1487:G1487"/>
    <mergeCell ref="F1474:G1474"/>
    <mergeCell ref="F1475:G1475"/>
    <mergeCell ref="F1471:G1471"/>
    <mergeCell ref="F1462:G1462"/>
    <mergeCell ref="F1476:G1476"/>
    <mergeCell ref="F1478:G1478"/>
    <mergeCell ref="F1477:G1477"/>
    <mergeCell ref="F1473:G1473"/>
    <mergeCell ref="F1472:G1472"/>
    <mergeCell ref="F1467:G1467"/>
    <mergeCell ref="F1468:G1468"/>
    <mergeCell ref="F1469:G1469"/>
    <mergeCell ref="F1470:G1470"/>
    <mergeCell ref="F1821:G1821"/>
    <mergeCell ref="F1822:G1822"/>
    <mergeCell ref="F1823:G1823"/>
    <mergeCell ref="F1806:G1806"/>
    <mergeCell ref="F1808:G1808"/>
    <mergeCell ref="F1807:G1807"/>
    <mergeCell ref="F1816:G1816"/>
    <mergeCell ref="F1817:G1817"/>
    <mergeCell ref="F1621:G1621"/>
    <mergeCell ref="F1622:G1622"/>
    <mergeCell ref="F1615:G1615"/>
    <mergeCell ref="F1618:G1618"/>
    <mergeCell ref="F1649:G1649"/>
    <mergeCell ref="F1631:G1631"/>
    <mergeCell ref="F1632:G1632"/>
    <mergeCell ref="F1627:G1627"/>
    <mergeCell ref="F1619:G1619"/>
    <mergeCell ref="F1630:G1630"/>
    <mergeCell ref="F1628:G1628"/>
    <mergeCell ref="F1629:G1629"/>
    <mergeCell ref="F1659:G1659"/>
    <mergeCell ref="F1660:G1660"/>
    <mergeCell ref="F1811:G1811"/>
    <mergeCell ref="F1812:G1812"/>
    <mergeCell ref="F1814:G1814"/>
    <mergeCell ref="F1815:G1815"/>
    <mergeCell ref="F1780:G1780"/>
    <mergeCell ref="F1781:G1781"/>
    <mergeCell ref="F1758:G1758"/>
    <mergeCell ref="F1766:G1766"/>
    <mergeCell ref="F1763:G1763"/>
    <mergeCell ref="F1764:G1764"/>
    <mergeCell ref="F1542:G1542"/>
    <mergeCell ref="F1544:G1544"/>
    <mergeCell ref="F1543:G1543"/>
    <mergeCell ref="F1550:G1550"/>
    <mergeCell ref="F1551:G1551"/>
    <mergeCell ref="F1552:G1552"/>
    <mergeCell ref="F1541:G1541"/>
    <mergeCell ref="F1664:G1664"/>
    <mergeCell ref="F1663:G1663"/>
    <mergeCell ref="F1553:G1553"/>
    <mergeCell ref="F1554:G1554"/>
    <mergeCell ref="F1555:G1555"/>
    <mergeCell ref="F1556:G1556"/>
    <mergeCell ref="A1:C1"/>
    <mergeCell ref="F1818:G1818"/>
    <mergeCell ref="F1819:G1819"/>
    <mergeCell ref="F1820:G1820"/>
    <mergeCell ref="F1403:G1403"/>
    <mergeCell ref="F1404:G1404"/>
    <mergeCell ref="F1400:G1400"/>
    <mergeCell ref="F1399:G1399"/>
    <mergeCell ref="F1397:G1397"/>
    <mergeCell ref="F1398:G1398"/>
    <mergeCell ref="F1406:G1406"/>
    <mergeCell ref="F1410:G1410"/>
    <mergeCell ref="F1412:G1412"/>
    <mergeCell ref="F1411:G1411"/>
    <mergeCell ref="F1407:G1407"/>
    <mergeCell ref="F1382:G1382"/>
    <mergeCell ref="F1383:G1383"/>
    <mergeCell ref="F1384:G1384"/>
    <mergeCell ref="F1385:G138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74"/>
  <sheetViews>
    <sheetView workbookViewId="0">
      <selection activeCell="Q20" sqref="Q20"/>
    </sheetView>
  </sheetViews>
  <sheetFormatPr defaultColWidth="17.33203125" defaultRowHeight="15" customHeight="1" x14ac:dyDescent="0.2"/>
  <cols>
    <col min="1" max="1" width="12.83203125" customWidth="1"/>
    <col min="2" max="2" width="20.83203125" customWidth="1"/>
    <col min="3" max="3" width="10" customWidth="1"/>
    <col min="4" max="4" width="21.5" customWidth="1"/>
    <col min="5" max="5" width="7.6640625" customWidth="1"/>
    <col min="6" max="6" width="17" customWidth="1"/>
    <col min="7" max="7" width="5.1640625" customWidth="1"/>
    <col min="8" max="8" width="12.33203125" customWidth="1"/>
    <col min="9" max="9" width="4.83203125" customWidth="1"/>
    <col min="10" max="10" width="9.33203125" customWidth="1"/>
    <col min="11" max="11" width="9.83203125" customWidth="1"/>
    <col min="12" max="12" width="12.6640625" customWidth="1"/>
    <col min="13" max="13" width="9.33203125" customWidth="1"/>
    <col min="14" max="14" width="12.83203125" customWidth="1"/>
    <col min="15" max="26" width="9.33203125" customWidth="1"/>
  </cols>
  <sheetData>
    <row r="1" spans="1:26" ht="15.75" customHeight="1" x14ac:dyDescent="0.2">
      <c r="A1" s="200" t="s">
        <v>0</v>
      </c>
      <c r="B1" s="200"/>
      <c r="C1" s="200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0.75" customHeight="1" x14ac:dyDescent="0.2">
      <c r="A2" s="3" t="s">
        <v>1</v>
      </c>
      <c r="B2" s="173" t="s">
        <v>4920</v>
      </c>
      <c r="C2" s="3" t="s">
        <v>2</v>
      </c>
      <c r="D2" s="3" t="s">
        <v>3</v>
      </c>
      <c r="E2" s="174" t="s">
        <v>4921</v>
      </c>
      <c r="F2" s="3" t="s">
        <v>4</v>
      </c>
      <c r="G2" s="173" t="s">
        <v>4919</v>
      </c>
      <c r="H2" s="3" t="s">
        <v>5</v>
      </c>
      <c r="I2" s="3" t="s">
        <v>6</v>
      </c>
      <c r="J2" s="4" t="s">
        <v>7</v>
      </c>
      <c r="K2" s="5" t="s">
        <v>8</v>
      </c>
      <c r="L2" s="175" t="s">
        <v>9</v>
      </c>
      <c r="M2" s="176" t="s">
        <v>4922</v>
      </c>
      <c r="N2" s="177" t="s">
        <v>4923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6.75" customHeight="1" x14ac:dyDescent="0.2">
      <c r="A3" s="6" t="s">
        <v>10</v>
      </c>
      <c r="B3" s="6" t="s">
        <v>11</v>
      </c>
      <c r="C3" s="6" t="s">
        <v>12</v>
      </c>
      <c r="D3" s="6" t="s">
        <v>13</v>
      </c>
      <c r="E3" s="7" t="s">
        <v>14</v>
      </c>
      <c r="F3" s="6" t="s">
        <v>15</v>
      </c>
      <c r="G3" s="6" t="s">
        <v>16</v>
      </c>
      <c r="H3" s="6" t="s">
        <v>17</v>
      </c>
      <c r="I3" s="8">
        <v>2015</v>
      </c>
      <c r="J3" s="9">
        <v>38851</v>
      </c>
      <c r="K3" s="10"/>
      <c r="L3" s="11" t="s">
        <v>18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6.75" customHeight="1" x14ac:dyDescent="0.2">
      <c r="A4" s="6" t="s">
        <v>10</v>
      </c>
      <c r="B4" s="6" t="s">
        <v>11</v>
      </c>
      <c r="C4" s="6" t="s">
        <v>12</v>
      </c>
      <c r="D4" s="6" t="s">
        <v>13</v>
      </c>
      <c r="E4" s="7" t="s">
        <v>14</v>
      </c>
      <c r="F4" s="6" t="s">
        <v>15</v>
      </c>
      <c r="G4" s="6" t="s">
        <v>16</v>
      </c>
      <c r="H4" s="6" t="s">
        <v>17</v>
      </c>
      <c r="I4" s="8">
        <v>2015</v>
      </c>
      <c r="J4" s="9">
        <v>261238</v>
      </c>
      <c r="K4" s="10"/>
      <c r="L4" s="1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6.75" customHeight="1" x14ac:dyDescent="0.2">
      <c r="A5" s="6" t="s">
        <v>19</v>
      </c>
      <c r="B5" s="6" t="s">
        <v>20</v>
      </c>
      <c r="C5" s="6" t="s">
        <v>21</v>
      </c>
      <c r="D5" s="6" t="s">
        <v>13</v>
      </c>
      <c r="E5" s="7" t="s">
        <v>14</v>
      </c>
      <c r="F5" s="6" t="s">
        <v>15</v>
      </c>
      <c r="G5" s="6" t="s">
        <v>16</v>
      </c>
      <c r="H5" s="6" t="s">
        <v>17</v>
      </c>
      <c r="I5" s="8">
        <v>2015</v>
      </c>
      <c r="J5" s="9">
        <v>692442</v>
      </c>
      <c r="K5" s="10"/>
      <c r="L5" s="1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6.75" customHeight="1" x14ac:dyDescent="0.2">
      <c r="A6" s="6" t="s">
        <v>22</v>
      </c>
      <c r="B6" s="6" t="s">
        <v>23</v>
      </c>
      <c r="C6" s="6"/>
      <c r="D6" s="6" t="s">
        <v>13</v>
      </c>
      <c r="E6" s="7" t="s">
        <v>14</v>
      </c>
      <c r="F6" s="6" t="s">
        <v>15</v>
      </c>
      <c r="G6" s="6" t="s">
        <v>16</v>
      </c>
      <c r="H6" s="6" t="s">
        <v>17</v>
      </c>
      <c r="I6" s="8">
        <v>2015</v>
      </c>
      <c r="J6" s="9">
        <v>719643</v>
      </c>
      <c r="K6" s="10"/>
      <c r="L6" s="11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6.75" customHeight="1" x14ac:dyDescent="0.2">
      <c r="A7" s="6" t="s">
        <v>24</v>
      </c>
      <c r="B7" s="6" t="s">
        <v>25</v>
      </c>
      <c r="C7" s="6"/>
      <c r="D7" s="6" t="s">
        <v>13</v>
      </c>
      <c r="E7" s="7" t="s">
        <v>14</v>
      </c>
      <c r="F7" s="6" t="s">
        <v>15</v>
      </c>
      <c r="G7" s="6" t="s">
        <v>16</v>
      </c>
      <c r="H7" s="6" t="s">
        <v>17</v>
      </c>
      <c r="I7" s="8">
        <v>2015</v>
      </c>
      <c r="J7" s="9">
        <v>45493</v>
      </c>
      <c r="K7" s="10"/>
      <c r="L7" s="11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6.75" customHeight="1" x14ac:dyDescent="0.2">
      <c r="A8" s="6" t="s">
        <v>26</v>
      </c>
      <c r="B8" s="6" t="s">
        <v>27</v>
      </c>
      <c r="C8" s="6" t="s">
        <v>12</v>
      </c>
      <c r="D8" s="6" t="s">
        <v>28</v>
      </c>
      <c r="E8" s="7" t="s">
        <v>14</v>
      </c>
      <c r="F8" s="6" t="s">
        <v>15</v>
      </c>
      <c r="G8" s="6" t="s">
        <v>16</v>
      </c>
      <c r="H8" s="6" t="s">
        <v>17</v>
      </c>
      <c r="I8" s="8">
        <v>2015</v>
      </c>
      <c r="J8" s="9">
        <v>357243</v>
      </c>
      <c r="K8" s="10"/>
      <c r="L8" s="11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6.75" customHeight="1" x14ac:dyDescent="0.2">
      <c r="A9" s="6" t="s">
        <v>29</v>
      </c>
      <c r="B9" s="6" t="s">
        <v>30</v>
      </c>
      <c r="C9" s="6"/>
      <c r="D9" s="6" t="s">
        <v>28</v>
      </c>
      <c r="E9" s="7" t="s">
        <v>14</v>
      </c>
      <c r="F9" s="6" t="s">
        <v>15</v>
      </c>
      <c r="G9" s="6" t="s">
        <v>16</v>
      </c>
      <c r="H9" s="6" t="s">
        <v>17</v>
      </c>
      <c r="I9" s="8">
        <v>2015</v>
      </c>
      <c r="J9" s="9">
        <v>561109</v>
      </c>
      <c r="K9" s="10"/>
      <c r="L9" s="11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6.75" customHeight="1" x14ac:dyDescent="0.2">
      <c r="A10" s="6" t="s">
        <v>31</v>
      </c>
      <c r="B10" s="6" t="s">
        <v>11</v>
      </c>
      <c r="C10" s="6" t="s">
        <v>12</v>
      </c>
      <c r="D10" s="6" t="s">
        <v>28</v>
      </c>
      <c r="E10" s="7" t="s">
        <v>14</v>
      </c>
      <c r="F10" s="6" t="s">
        <v>15</v>
      </c>
      <c r="G10" s="6" t="s">
        <v>16</v>
      </c>
      <c r="H10" s="6" t="s">
        <v>17</v>
      </c>
      <c r="I10" s="8">
        <v>2015</v>
      </c>
      <c r="J10" s="12">
        <v>8771476</v>
      </c>
      <c r="K10" s="10"/>
      <c r="L10" s="11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6.75" customHeight="1" x14ac:dyDescent="0.2">
      <c r="A11" s="13" t="s">
        <v>32</v>
      </c>
      <c r="B11" s="13" t="s">
        <v>33</v>
      </c>
      <c r="C11" s="13" t="s">
        <v>34</v>
      </c>
      <c r="D11" s="13" t="s">
        <v>13</v>
      </c>
      <c r="E11" s="14" t="s">
        <v>35</v>
      </c>
      <c r="F11" s="13" t="s">
        <v>36</v>
      </c>
      <c r="G11" s="13" t="s">
        <v>37</v>
      </c>
      <c r="H11" s="13" t="s">
        <v>38</v>
      </c>
      <c r="I11" s="15">
        <v>2015</v>
      </c>
      <c r="J11" s="16">
        <v>356000</v>
      </c>
      <c r="K11" s="17"/>
      <c r="L11" s="18">
        <f>J29/SUM(J11:J30)</f>
        <v>1.0056130389519349E-2</v>
      </c>
      <c r="M11" s="19">
        <f>SUM(J11:J30)</f>
        <v>14322010</v>
      </c>
      <c r="N11" s="19">
        <f>J29</f>
        <v>144024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6.75" customHeight="1" x14ac:dyDescent="0.2">
      <c r="A12" s="13" t="s">
        <v>39</v>
      </c>
      <c r="B12" s="13" t="s">
        <v>40</v>
      </c>
      <c r="C12" s="13"/>
      <c r="D12" s="13" t="s">
        <v>13</v>
      </c>
      <c r="E12" s="14" t="s">
        <v>35</v>
      </c>
      <c r="F12" s="13" t="s">
        <v>36</v>
      </c>
      <c r="G12" s="13" t="s">
        <v>37</v>
      </c>
      <c r="H12" s="13" t="s">
        <v>38</v>
      </c>
      <c r="I12" s="15">
        <v>2015</v>
      </c>
      <c r="J12" s="16">
        <v>200000</v>
      </c>
      <c r="K12" s="17"/>
      <c r="L12" s="20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6.75" customHeight="1" x14ac:dyDescent="0.2">
      <c r="A13" s="13" t="s">
        <v>41</v>
      </c>
      <c r="B13" s="13" t="s">
        <v>42</v>
      </c>
      <c r="C13" s="13" t="s">
        <v>12</v>
      </c>
      <c r="D13" s="13" t="s">
        <v>13</v>
      </c>
      <c r="E13" s="14" t="s">
        <v>35</v>
      </c>
      <c r="F13" s="13" t="s">
        <v>36</v>
      </c>
      <c r="G13" s="13" t="s">
        <v>37</v>
      </c>
      <c r="H13" s="13" t="s">
        <v>38</v>
      </c>
      <c r="I13" s="15">
        <v>2015</v>
      </c>
      <c r="J13" s="16">
        <v>100000</v>
      </c>
      <c r="K13" s="17"/>
      <c r="L13" s="20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6.75" customHeight="1" x14ac:dyDescent="0.2">
      <c r="A14" s="13" t="s">
        <v>43</v>
      </c>
      <c r="B14" s="13" t="s">
        <v>44</v>
      </c>
      <c r="C14" s="13" t="s">
        <v>34</v>
      </c>
      <c r="D14" s="13" t="s">
        <v>13</v>
      </c>
      <c r="E14" s="14" t="s">
        <v>35</v>
      </c>
      <c r="F14" s="13" t="s">
        <v>36</v>
      </c>
      <c r="G14" s="13" t="s">
        <v>37</v>
      </c>
      <c r="H14" s="13" t="s">
        <v>38</v>
      </c>
      <c r="I14" s="15">
        <v>2015</v>
      </c>
      <c r="J14" s="16">
        <v>99576</v>
      </c>
      <c r="K14" s="17"/>
      <c r="L14" s="20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6.75" customHeight="1" x14ac:dyDescent="0.2">
      <c r="A15" s="13" t="s">
        <v>45</v>
      </c>
      <c r="B15" s="13" t="s">
        <v>46</v>
      </c>
      <c r="C15" s="13" t="s">
        <v>34</v>
      </c>
      <c r="D15" s="13" t="s">
        <v>13</v>
      </c>
      <c r="E15" s="14" t="s">
        <v>35</v>
      </c>
      <c r="F15" s="13" t="s">
        <v>36</v>
      </c>
      <c r="G15" s="13" t="s">
        <v>37</v>
      </c>
      <c r="H15" s="13" t="s">
        <v>38</v>
      </c>
      <c r="I15" s="15">
        <v>2015</v>
      </c>
      <c r="J15" s="16">
        <v>48931</v>
      </c>
      <c r="K15" s="17"/>
      <c r="L15" s="20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6.75" customHeight="1" x14ac:dyDescent="0.2">
      <c r="A16" s="13" t="s">
        <v>47</v>
      </c>
      <c r="B16" s="13" t="s">
        <v>48</v>
      </c>
      <c r="C16" s="13"/>
      <c r="D16" s="13" t="s">
        <v>13</v>
      </c>
      <c r="E16" s="14" t="s">
        <v>35</v>
      </c>
      <c r="F16" s="13" t="s">
        <v>36</v>
      </c>
      <c r="G16" s="13" t="s">
        <v>37</v>
      </c>
      <c r="H16" s="13" t="s">
        <v>38</v>
      </c>
      <c r="I16" s="15">
        <v>2015</v>
      </c>
      <c r="J16" s="16">
        <v>200000</v>
      </c>
      <c r="K16" s="17"/>
      <c r="L16" s="20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6.75" customHeight="1" x14ac:dyDescent="0.2">
      <c r="A17" s="13" t="s">
        <v>49</v>
      </c>
      <c r="B17" s="13" t="s">
        <v>50</v>
      </c>
      <c r="C17" s="13" t="s">
        <v>34</v>
      </c>
      <c r="D17" s="13" t="s">
        <v>28</v>
      </c>
      <c r="E17" s="14" t="s">
        <v>35</v>
      </c>
      <c r="F17" s="13" t="s">
        <v>36</v>
      </c>
      <c r="G17" s="13" t="s">
        <v>37</v>
      </c>
      <c r="H17" s="13" t="s">
        <v>38</v>
      </c>
      <c r="I17" s="15">
        <v>2015</v>
      </c>
      <c r="J17" s="16">
        <v>341511</v>
      </c>
      <c r="K17" s="17"/>
      <c r="L17" s="20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6.75" customHeight="1" x14ac:dyDescent="0.2">
      <c r="A18" s="13" t="s">
        <v>51</v>
      </c>
      <c r="B18" s="13" t="s">
        <v>50</v>
      </c>
      <c r="C18" s="13" t="s">
        <v>34</v>
      </c>
      <c r="D18" s="13" t="s">
        <v>28</v>
      </c>
      <c r="E18" s="14" t="s">
        <v>35</v>
      </c>
      <c r="F18" s="13" t="s">
        <v>36</v>
      </c>
      <c r="G18" s="13" t="s">
        <v>37</v>
      </c>
      <c r="H18" s="13" t="s">
        <v>38</v>
      </c>
      <c r="I18" s="15">
        <v>2015</v>
      </c>
      <c r="J18" s="16">
        <v>700000</v>
      </c>
      <c r="K18" s="17"/>
      <c r="L18" s="20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6.75" customHeight="1" x14ac:dyDescent="0.2">
      <c r="A19" s="13" t="s">
        <v>52</v>
      </c>
      <c r="B19" s="13" t="s">
        <v>53</v>
      </c>
      <c r="C19" s="13" t="s">
        <v>34</v>
      </c>
      <c r="D19" s="13" t="s">
        <v>28</v>
      </c>
      <c r="E19" s="14" t="s">
        <v>35</v>
      </c>
      <c r="F19" s="13" t="s">
        <v>36</v>
      </c>
      <c r="G19" s="13" t="s">
        <v>37</v>
      </c>
      <c r="H19" s="13" t="s">
        <v>38</v>
      </c>
      <c r="I19" s="15">
        <v>2015</v>
      </c>
      <c r="J19" s="16">
        <v>183548</v>
      </c>
      <c r="K19" s="17"/>
      <c r="L19" s="20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6.75" customHeight="1" x14ac:dyDescent="0.2">
      <c r="A20" s="13" t="s">
        <v>54</v>
      </c>
      <c r="B20" s="13" t="s">
        <v>55</v>
      </c>
      <c r="C20" s="13" t="s">
        <v>34</v>
      </c>
      <c r="D20" s="13" t="s">
        <v>28</v>
      </c>
      <c r="E20" s="14" t="s">
        <v>35</v>
      </c>
      <c r="F20" s="13" t="s">
        <v>36</v>
      </c>
      <c r="G20" s="13" t="s">
        <v>37</v>
      </c>
      <c r="H20" s="13" t="s">
        <v>38</v>
      </c>
      <c r="I20" s="15">
        <v>2015</v>
      </c>
      <c r="J20" s="16">
        <v>583089</v>
      </c>
      <c r="K20" s="17"/>
      <c r="L20" s="20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6.75" customHeight="1" x14ac:dyDescent="0.2">
      <c r="A21" s="13" t="s">
        <v>56</v>
      </c>
      <c r="B21" s="13" t="s">
        <v>57</v>
      </c>
      <c r="C21" s="13" t="s">
        <v>12</v>
      </c>
      <c r="D21" s="13" t="s">
        <v>28</v>
      </c>
      <c r="E21" s="14" t="s">
        <v>35</v>
      </c>
      <c r="F21" s="13" t="s">
        <v>36</v>
      </c>
      <c r="G21" s="13" t="s">
        <v>37</v>
      </c>
      <c r="H21" s="13" t="s">
        <v>38</v>
      </c>
      <c r="I21" s="15">
        <v>2015</v>
      </c>
      <c r="J21" s="21">
        <v>1113308</v>
      </c>
      <c r="K21" s="17"/>
      <c r="L21" s="20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6.75" customHeight="1" x14ac:dyDescent="0.2">
      <c r="A22" s="13" t="s">
        <v>58</v>
      </c>
      <c r="B22" s="13" t="s">
        <v>59</v>
      </c>
      <c r="C22" s="13" t="s">
        <v>12</v>
      </c>
      <c r="D22" s="13" t="s">
        <v>28</v>
      </c>
      <c r="E22" s="14" t="s">
        <v>35</v>
      </c>
      <c r="F22" s="13" t="s">
        <v>36</v>
      </c>
      <c r="G22" s="13" t="s">
        <v>37</v>
      </c>
      <c r="H22" s="13" t="s">
        <v>38</v>
      </c>
      <c r="I22" s="15">
        <v>2015</v>
      </c>
      <c r="J22" s="21">
        <v>3520766</v>
      </c>
      <c r="K22" s="17"/>
      <c r="L22" s="20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6.75" customHeight="1" x14ac:dyDescent="0.2">
      <c r="A23" s="13" t="s">
        <v>60</v>
      </c>
      <c r="B23" s="13" t="s">
        <v>27</v>
      </c>
      <c r="C23" s="13" t="s">
        <v>12</v>
      </c>
      <c r="D23" s="13" t="s">
        <v>28</v>
      </c>
      <c r="E23" s="14" t="s">
        <v>35</v>
      </c>
      <c r="F23" s="13" t="s">
        <v>36</v>
      </c>
      <c r="G23" s="13" t="s">
        <v>37</v>
      </c>
      <c r="H23" s="13" t="s">
        <v>38</v>
      </c>
      <c r="I23" s="15">
        <v>2015</v>
      </c>
      <c r="J23" s="16">
        <v>869346</v>
      </c>
      <c r="K23" s="17"/>
      <c r="L23" s="20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6.75" customHeight="1" x14ac:dyDescent="0.2">
      <c r="A24" s="13" t="s">
        <v>61</v>
      </c>
      <c r="B24" s="13" t="s">
        <v>62</v>
      </c>
      <c r="C24" s="13"/>
      <c r="D24" s="13" t="s">
        <v>28</v>
      </c>
      <c r="E24" s="14" t="s">
        <v>35</v>
      </c>
      <c r="F24" s="13" t="s">
        <v>36</v>
      </c>
      <c r="G24" s="13" t="s">
        <v>37</v>
      </c>
      <c r="H24" s="13" t="s">
        <v>38</v>
      </c>
      <c r="I24" s="15">
        <v>2015</v>
      </c>
      <c r="J24" s="21">
        <v>1910660</v>
      </c>
      <c r="K24" s="17"/>
      <c r="L24" s="20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6.75" customHeight="1" x14ac:dyDescent="0.2">
      <c r="A25" s="13" t="s">
        <v>63</v>
      </c>
      <c r="B25" s="13" t="s">
        <v>64</v>
      </c>
      <c r="C25" s="13" t="s">
        <v>34</v>
      </c>
      <c r="D25" s="13" t="s">
        <v>28</v>
      </c>
      <c r="E25" s="14" t="s">
        <v>35</v>
      </c>
      <c r="F25" s="13" t="s">
        <v>36</v>
      </c>
      <c r="G25" s="13" t="s">
        <v>37</v>
      </c>
      <c r="H25" s="13" t="s">
        <v>38</v>
      </c>
      <c r="I25" s="15">
        <v>2015</v>
      </c>
      <c r="J25" s="21">
        <v>1328758</v>
      </c>
      <c r="K25" s="17"/>
      <c r="L25" s="20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6.75" customHeight="1" x14ac:dyDescent="0.2">
      <c r="A26" s="13" t="s">
        <v>65</v>
      </c>
      <c r="B26" s="13" t="s">
        <v>27</v>
      </c>
      <c r="C26" s="13" t="s">
        <v>12</v>
      </c>
      <c r="D26" s="13" t="s">
        <v>28</v>
      </c>
      <c r="E26" s="14" t="s">
        <v>35</v>
      </c>
      <c r="F26" s="13" t="s">
        <v>36</v>
      </c>
      <c r="G26" s="13" t="s">
        <v>37</v>
      </c>
      <c r="H26" s="13" t="s">
        <v>38</v>
      </c>
      <c r="I26" s="15">
        <v>2015</v>
      </c>
      <c r="J26" s="16">
        <v>926038</v>
      </c>
      <c r="K26" s="17"/>
      <c r="L26" s="20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6.75" customHeight="1" x14ac:dyDescent="0.2">
      <c r="A27" s="13" t="s">
        <v>66</v>
      </c>
      <c r="B27" s="13" t="s">
        <v>67</v>
      </c>
      <c r="C27" s="13" t="s">
        <v>12</v>
      </c>
      <c r="D27" s="13" t="s">
        <v>28</v>
      </c>
      <c r="E27" s="14" t="s">
        <v>35</v>
      </c>
      <c r="F27" s="13" t="s">
        <v>36</v>
      </c>
      <c r="G27" s="13" t="s">
        <v>37</v>
      </c>
      <c r="H27" s="13" t="s">
        <v>38</v>
      </c>
      <c r="I27" s="15">
        <v>2015</v>
      </c>
      <c r="J27" s="21">
        <v>1021455</v>
      </c>
      <c r="K27" s="17"/>
      <c r="L27" s="20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6.75" customHeight="1" x14ac:dyDescent="0.2">
      <c r="A28" s="13" t="s">
        <v>66</v>
      </c>
      <c r="B28" s="13" t="s">
        <v>67</v>
      </c>
      <c r="C28" s="13" t="s">
        <v>12</v>
      </c>
      <c r="D28" s="13" t="s">
        <v>28</v>
      </c>
      <c r="E28" s="14" t="s">
        <v>35</v>
      </c>
      <c r="F28" s="13" t="s">
        <v>36</v>
      </c>
      <c r="G28" s="13" t="s">
        <v>37</v>
      </c>
      <c r="H28" s="13" t="s">
        <v>38</v>
      </c>
      <c r="I28" s="15">
        <v>2015</v>
      </c>
      <c r="J28" s="16">
        <v>500000</v>
      </c>
      <c r="K28" s="17"/>
      <c r="L28" s="20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6.75" customHeight="1" x14ac:dyDescent="0.2">
      <c r="A29" s="13" t="s">
        <v>68</v>
      </c>
      <c r="B29" s="13" t="s">
        <v>69</v>
      </c>
      <c r="C29" s="13" t="s">
        <v>70</v>
      </c>
      <c r="D29" s="13" t="s">
        <v>71</v>
      </c>
      <c r="E29" s="14" t="s">
        <v>35</v>
      </c>
      <c r="F29" s="13" t="s">
        <v>36</v>
      </c>
      <c r="G29" s="13" t="s">
        <v>37</v>
      </c>
      <c r="H29" s="13" t="s">
        <v>38</v>
      </c>
      <c r="I29" s="15">
        <v>2015</v>
      </c>
      <c r="J29" s="16">
        <v>144024</v>
      </c>
      <c r="K29" s="17" t="s">
        <v>72</v>
      </c>
      <c r="L29" s="20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6.75" customHeight="1" x14ac:dyDescent="0.2">
      <c r="A30" s="13" t="s">
        <v>43</v>
      </c>
      <c r="B30" s="13" t="s">
        <v>44</v>
      </c>
      <c r="C30" s="13" t="s">
        <v>34</v>
      </c>
      <c r="D30" s="13" t="s">
        <v>73</v>
      </c>
      <c r="E30" s="14" t="s">
        <v>35</v>
      </c>
      <c r="F30" s="13" t="s">
        <v>36</v>
      </c>
      <c r="G30" s="13" t="s">
        <v>37</v>
      </c>
      <c r="H30" s="13" t="s">
        <v>38</v>
      </c>
      <c r="I30" s="15">
        <v>2015</v>
      </c>
      <c r="J30" s="16">
        <v>175000</v>
      </c>
      <c r="K30" s="17"/>
      <c r="L30" s="20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6.75" customHeight="1" x14ac:dyDescent="0.2">
      <c r="A31" s="22" t="s">
        <v>74</v>
      </c>
      <c r="B31" s="22" t="s">
        <v>75</v>
      </c>
      <c r="C31" s="22" t="s">
        <v>70</v>
      </c>
      <c r="D31" s="22" t="s">
        <v>76</v>
      </c>
      <c r="E31" s="23" t="s">
        <v>35</v>
      </c>
      <c r="F31" s="22" t="s">
        <v>77</v>
      </c>
      <c r="G31" s="22" t="s">
        <v>78</v>
      </c>
      <c r="H31" s="22" t="s">
        <v>79</v>
      </c>
      <c r="I31" s="24">
        <v>2015</v>
      </c>
      <c r="J31" s="25">
        <v>355520</v>
      </c>
      <c r="K31" s="26" t="s">
        <v>72</v>
      </c>
      <c r="L31" s="27">
        <f>(J31+J35+J37)/SUM(J31:J38)</f>
        <v>0.24207976723380181</v>
      </c>
      <c r="M31" s="19">
        <f>SUM(J31:J38)</f>
        <v>5816975.1899999995</v>
      </c>
      <c r="N31" s="19">
        <f>J31+J35+J37</f>
        <v>1408172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6.75" customHeight="1" x14ac:dyDescent="0.2">
      <c r="A32" s="22" t="s">
        <v>80</v>
      </c>
      <c r="B32" s="22" t="s">
        <v>81</v>
      </c>
      <c r="C32" s="22" t="s">
        <v>34</v>
      </c>
      <c r="D32" s="22" t="s">
        <v>76</v>
      </c>
      <c r="E32" s="23" t="s">
        <v>35</v>
      </c>
      <c r="F32" s="22" t="s">
        <v>77</v>
      </c>
      <c r="G32" s="22" t="s">
        <v>78</v>
      </c>
      <c r="H32" s="22" t="s">
        <v>79</v>
      </c>
      <c r="I32" s="24">
        <v>2015</v>
      </c>
      <c r="J32" s="25">
        <v>364920</v>
      </c>
      <c r="K32" s="26"/>
      <c r="L32" s="28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6.75" customHeight="1" x14ac:dyDescent="0.2">
      <c r="A33" s="22" t="s">
        <v>82</v>
      </c>
      <c r="B33" s="22" t="s">
        <v>83</v>
      </c>
      <c r="C33" s="22" t="s">
        <v>34</v>
      </c>
      <c r="D33" s="22" t="s">
        <v>76</v>
      </c>
      <c r="E33" s="23" t="s">
        <v>35</v>
      </c>
      <c r="F33" s="22" t="s">
        <v>77</v>
      </c>
      <c r="G33" s="22" t="s">
        <v>78</v>
      </c>
      <c r="H33" s="22" t="s">
        <v>79</v>
      </c>
      <c r="I33" s="24">
        <v>2015</v>
      </c>
      <c r="J33" s="25">
        <v>960000</v>
      </c>
      <c r="K33" s="26"/>
      <c r="L33" s="28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6.75" customHeight="1" x14ac:dyDescent="0.2">
      <c r="A34" s="22" t="s">
        <v>84</v>
      </c>
      <c r="B34" s="22" t="s">
        <v>85</v>
      </c>
      <c r="C34" s="22"/>
      <c r="D34" s="22" t="s">
        <v>76</v>
      </c>
      <c r="E34" s="23" t="s">
        <v>35</v>
      </c>
      <c r="F34" s="22" t="s">
        <v>77</v>
      </c>
      <c r="G34" s="22" t="s">
        <v>78</v>
      </c>
      <c r="H34" s="22" t="s">
        <v>79</v>
      </c>
      <c r="I34" s="24">
        <v>2015</v>
      </c>
      <c r="J34" s="25">
        <v>959506</v>
      </c>
      <c r="K34" s="26"/>
      <c r="L34" s="28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6.75" customHeight="1" x14ac:dyDescent="0.2">
      <c r="A35" s="22" t="s">
        <v>86</v>
      </c>
      <c r="B35" s="22" t="s">
        <v>87</v>
      </c>
      <c r="C35" s="22" t="s">
        <v>70</v>
      </c>
      <c r="D35" s="22" t="s">
        <v>28</v>
      </c>
      <c r="E35" s="23" t="s">
        <v>35</v>
      </c>
      <c r="F35" s="22" t="s">
        <v>77</v>
      </c>
      <c r="G35" s="22" t="s">
        <v>78</v>
      </c>
      <c r="H35" s="22" t="s">
        <v>79</v>
      </c>
      <c r="I35" s="24">
        <v>2015</v>
      </c>
      <c r="J35" s="25">
        <v>561002</v>
      </c>
      <c r="K35" s="26" t="s">
        <v>72</v>
      </c>
      <c r="L35" s="28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6.75" customHeight="1" x14ac:dyDescent="0.2">
      <c r="A36" s="22" t="s">
        <v>88</v>
      </c>
      <c r="B36" s="22" t="s">
        <v>89</v>
      </c>
      <c r="C36" s="22"/>
      <c r="D36" s="22" t="s">
        <v>90</v>
      </c>
      <c r="E36" s="23" t="s">
        <v>35</v>
      </c>
      <c r="F36" s="22" t="s">
        <v>77</v>
      </c>
      <c r="G36" s="22" t="s">
        <v>78</v>
      </c>
      <c r="H36" s="22" t="s">
        <v>79</v>
      </c>
      <c r="I36" s="24">
        <v>2015</v>
      </c>
      <c r="J36" s="25">
        <v>420633</v>
      </c>
      <c r="K36" s="26"/>
      <c r="L36" s="28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6.75" customHeight="1" x14ac:dyDescent="0.2">
      <c r="A37" s="22" t="s">
        <v>91</v>
      </c>
      <c r="B37" s="22" t="s">
        <v>92</v>
      </c>
      <c r="C37" s="22" t="s">
        <v>70</v>
      </c>
      <c r="D37" s="22" t="s">
        <v>93</v>
      </c>
      <c r="E37" s="23" t="s">
        <v>35</v>
      </c>
      <c r="F37" s="22" t="s">
        <v>77</v>
      </c>
      <c r="G37" s="22" t="s">
        <v>78</v>
      </c>
      <c r="H37" s="22" t="s">
        <v>79</v>
      </c>
      <c r="I37" s="24">
        <v>2015</v>
      </c>
      <c r="J37" s="25">
        <v>491650</v>
      </c>
      <c r="K37" s="26" t="s">
        <v>72</v>
      </c>
      <c r="L37" s="28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6.75" customHeight="1" x14ac:dyDescent="0.2">
      <c r="A38" s="22" t="s">
        <v>94</v>
      </c>
      <c r="B38" s="22" t="s">
        <v>89</v>
      </c>
      <c r="C38" s="22"/>
      <c r="D38" s="22" t="s">
        <v>95</v>
      </c>
      <c r="E38" s="23" t="s">
        <v>35</v>
      </c>
      <c r="F38" s="22" t="s">
        <v>77</v>
      </c>
      <c r="G38" s="22" t="s">
        <v>78</v>
      </c>
      <c r="H38" s="22" t="s">
        <v>79</v>
      </c>
      <c r="I38" s="24">
        <v>2015</v>
      </c>
      <c r="J38" s="29">
        <v>1703744.19</v>
      </c>
      <c r="K38" s="26"/>
      <c r="L38" s="28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6.75" customHeight="1" x14ac:dyDescent="0.2">
      <c r="A39" s="13" t="s">
        <v>96</v>
      </c>
      <c r="B39" s="13" t="s">
        <v>97</v>
      </c>
      <c r="C39" s="13" t="s">
        <v>21</v>
      </c>
      <c r="D39" s="13" t="s">
        <v>98</v>
      </c>
      <c r="E39" s="14" t="s">
        <v>35</v>
      </c>
      <c r="F39" s="13" t="s">
        <v>99</v>
      </c>
      <c r="G39" s="13" t="s">
        <v>78</v>
      </c>
      <c r="H39" s="13" t="s">
        <v>79</v>
      </c>
      <c r="I39" s="15">
        <v>2015</v>
      </c>
      <c r="J39" s="16">
        <v>330000</v>
      </c>
      <c r="K39" s="17"/>
      <c r="L39" s="18">
        <f>J47/SUM(J39:J47)</f>
        <v>5.4385462852498942E-2</v>
      </c>
      <c r="M39" s="19">
        <f>SUM(J39:J47)</f>
        <v>8072010</v>
      </c>
      <c r="N39" s="19">
        <f>J47</f>
        <v>439000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6.75" customHeight="1" x14ac:dyDescent="0.2">
      <c r="A40" s="13" t="s">
        <v>100</v>
      </c>
      <c r="B40" s="13" t="s">
        <v>55</v>
      </c>
      <c r="C40" s="13" t="s">
        <v>34</v>
      </c>
      <c r="D40" s="13" t="s">
        <v>101</v>
      </c>
      <c r="E40" s="14" t="s">
        <v>35</v>
      </c>
      <c r="F40" s="13" t="s">
        <v>99</v>
      </c>
      <c r="G40" s="13" t="s">
        <v>78</v>
      </c>
      <c r="H40" s="13" t="s">
        <v>79</v>
      </c>
      <c r="I40" s="15">
        <v>2015</v>
      </c>
      <c r="J40" s="16">
        <v>235000</v>
      </c>
      <c r="K40" s="17"/>
      <c r="L40" s="20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6.75" customHeight="1" x14ac:dyDescent="0.2">
      <c r="A41" s="13" t="s">
        <v>102</v>
      </c>
      <c r="B41" s="13" t="s">
        <v>103</v>
      </c>
      <c r="C41" s="13" t="s">
        <v>12</v>
      </c>
      <c r="D41" s="13" t="s">
        <v>76</v>
      </c>
      <c r="E41" s="14" t="s">
        <v>35</v>
      </c>
      <c r="F41" s="13" t="s">
        <v>99</v>
      </c>
      <c r="G41" s="13" t="s">
        <v>78</v>
      </c>
      <c r="H41" s="13" t="s">
        <v>79</v>
      </c>
      <c r="I41" s="15">
        <v>2015</v>
      </c>
      <c r="J41" s="21">
        <v>1430137</v>
      </c>
      <c r="K41" s="17"/>
      <c r="L41" s="20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6.75" customHeight="1" x14ac:dyDescent="0.2">
      <c r="A42" s="13" t="s">
        <v>104</v>
      </c>
      <c r="B42" s="13" t="s">
        <v>105</v>
      </c>
      <c r="C42" s="13" t="s">
        <v>12</v>
      </c>
      <c r="D42" s="13" t="s">
        <v>76</v>
      </c>
      <c r="E42" s="14" t="s">
        <v>35</v>
      </c>
      <c r="F42" s="13" t="s">
        <v>99</v>
      </c>
      <c r="G42" s="13" t="s">
        <v>78</v>
      </c>
      <c r="H42" s="13" t="s">
        <v>79</v>
      </c>
      <c r="I42" s="15">
        <v>2015</v>
      </c>
      <c r="J42" s="21">
        <v>1928564</v>
      </c>
      <c r="K42" s="17"/>
      <c r="L42" s="20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6.75" customHeight="1" x14ac:dyDescent="0.2">
      <c r="A43" s="13" t="s">
        <v>106</v>
      </c>
      <c r="B43" s="13" t="s">
        <v>107</v>
      </c>
      <c r="C43" s="13" t="s">
        <v>12</v>
      </c>
      <c r="D43" s="13" t="s">
        <v>76</v>
      </c>
      <c r="E43" s="14" t="s">
        <v>35</v>
      </c>
      <c r="F43" s="13" t="s">
        <v>99</v>
      </c>
      <c r="G43" s="13" t="s">
        <v>78</v>
      </c>
      <c r="H43" s="13" t="s">
        <v>79</v>
      </c>
      <c r="I43" s="15">
        <v>2015</v>
      </c>
      <c r="J43" s="21">
        <v>1677347</v>
      </c>
      <c r="K43" s="17"/>
      <c r="L43" s="20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6.75" customHeight="1" x14ac:dyDescent="0.2">
      <c r="A44" s="13" t="s">
        <v>108</v>
      </c>
      <c r="B44" s="13" t="s">
        <v>103</v>
      </c>
      <c r="C44" s="13" t="s">
        <v>12</v>
      </c>
      <c r="D44" s="13" t="s">
        <v>76</v>
      </c>
      <c r="E44" s="14" t="s">
        <v>35</v>
      </c>
      <c r="F44" s="13" t="s">
        <v>99</v>
      </c>
      <c r="G44" s="13" t="s">
        <v>78</v>
      </c>
      <c r="H44" s="13" t="s">
        <v>79</v>
      </c>
      <c r="I44" s="15">
        <v>2015</v>
      </c>
      <c r="J44" s="16">
        <v>943313</v>
      </c>
      <c r="K44" s="17"/>
      <c r="L44" s="20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6.75" customHeight="1" x14ac:dyDescent="0.2">
      <c r="A45" s="13" t="s">
        <v>109</v>
      </c>
      <c r="B45" s="13" t="s">
        <v>110</v>
      </c>
      <c r="C45" s="13"/>
      <c r="D45" s="13" t="s">
        <v>76</v>
      </c>
      <c r="E45" s="14" t="s">
        <v>35</v>
      </c>
      <c r="F45" s="13" t="s">
        <v>99</v>
      </c>
      <c r="G45" s="13" t="s">
        <v>78</v>
      </c>
      <c r="H45" s="13" t="s">
        <v>79</v>
      </c>
      <c r="I45" s="15">
        <v>2015</v>
      </c>
      <c r="J45" s="21">
        <v>1006655</v>
      </c>
      <c r="K45" s="17"/>
      <c r="L45" s="20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6.75" customHeight="1" x14ac:dyDescent="0.2">
      <c r="A46" s="13" t="s">
        <v>111</v>
      </c>
      <c r="B46" s="13" t="s">
        <v>112</v>
      </c>
      <c r="C46" s="13"/>
      <c r="D46" s="13" t="s">
        <v>76</v>
      </c>
      <c r="E46" s="14" t="s">
        <v>35</v>
      </c>
      <c r="F46" s="13" t="s">
        <v>99</v>
      </c>
      <c r="G46" s="13" t="s">
        <v>78</v>
      </c>
      <c r="H46" s="13" t="s">
        <v>79</v>
      </c>
      <c r="I46" s="15">
        <v>2015</v>
      </c>
      <c r="J46" s="16">
        <v>81994</v>
      </c>
      <c r="K46" s="17"/>
      <c r="L46" s="20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6.75" customHeight="1" x14ac:dyDescent="0.2">
      <c r="A47" s="13" t="s">
        <v>91</v>
      </c>
      <c r="B47" s="13" t="s">
        <v>92</v>
      </c>
      <c r="C47" s="13" t="s">
        <v>70</v>
      </c>
      <c r="D47" s="13" t="s">
        <v>93</v>
      </c>
      <c r="E47" s="14" t="s">
        <v>35</v>
      </c>
      <c r="F47" s="13" t="s">
        <v>99</v>
      </c>
      <c r="G47" s="13" t="s">
        <v>78</v>
      </c>
      <c r="H47" s="13" t="s">
        <v>79</v>
      </c>
      <c r="I47" s="15">
        <v>2015</v>
      </c>
      <c r="J47" s="16">
        <v>439000</v>
      </c>
      <c r="K47" s="17" t="s">
        <v>72</v>
      </c>
      <c r="L47" s="20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6.75" customHeight="1" x14ac:dyDescent="0.2">
      <c r="A48" s="30" t="s">
        <v>113</v>
      </c>
      <c r="B48" s="30" t="s">
        <v>114</v>
      </c>
      <c r="C48" s="30" t="s">
        <v>115</v>
      </c>
      <c r="D48" s="30" t="s">
        <v>28</v>
      </c>
      <c r="E48" s="31" t="s">
        <v>35</v>
      </c>
      <c r="F48" s="30" t="s">
        <v>116</v>
      </c>
      <c r="G48" s="30" t="s">
        <v>117</v>
      </c>
      <c r="H48" s="30" t="s">
        <v>118</v>
      </c>
      <c r="I48" s="32">
        <v>2015</v>
      </c>
      <c r="J48" s="33">
        <v>11883742</v>
      </c>
      <c r="K48" s="34"/>
      <c r="L48" s="35">
        <f>SUM(J51:J53)/SUM(J48:J53)</f>
        <v>9.6744222621946055E-2</v>
      </c>
      <c r="M48" s="19">
        <f>SUM(J48:J53)</f>
        <v>20756847.030000001</v>
      </c>
      <c r="N48" s="19">
        <f>SUM(J51:J53)</f>
        <v>2008105.03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6.75" customHeight="1" x14ac:dyDescent="0.2">
      <c r="A49" s="30" t="s">
        <v>113</v>
      </c>
      <c r="B49" s="30" t="s">
        <v>114</v>
      </c>
      <c r="C49" s="30" t="s">
        <v>115</v>
      </c>
      <c r="D49" s="30" t="s">
        <v>28</v>
      </c>
      <c r="E49" s="31" t="s">
        <v>35</v>
      </c>
      <c r="F49" s="30" t="s">
        <v>116</v>
      </c>
      <c r="G49" s="30" t="s">
        <v>117</v>
      </c>
      <c r="H49" s="30" t="s">
        <v>118</v>
      </c>
      <c r="I49" s="32">
        <v>2015</v>
      </c>
      <c r="J49" s="33">
        <v>6100000</v>
      </c>
      <c r="K49" s="34"/>
      <c r="L49" s="36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6.75" customHeight="1" x14ac:dyDescent="0.2">
      <c r="A50" s="30" t="s">
        <v>119</v>
      </c>
      <c r="B50" s="30" t="s">
        <v>50</v>
      </c>
      <c r="C50" s="30" t="s">
        <v>34</v>
      </c>
      <c r="D50" s="30" t="s">
        <v>28</v>
      </c>
      <c r="E50" s="31" t="s">
        <v>35</v>
      </c>
      <c r="F50" s="30" t="s">
        <v>116</v>
      </c>
      <c r="G50" s="30" t="s">
        <v>117</v>
      </c>
      <c r="H50" s="30" t="s">
        <v>118</v>
      </c>
      <c r="I50" s="32">
        <v>2015</v>
      </c>
      <c r="J50" s="37">
        <v>765000</v>
      </c>
      <c r="K50" s="34"/>
      <c r="L50" s="36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6.75" customHeight="1" x14ac:dyDescent="0.2">
      <c r="A51" s="30" t="s">
        <v>120</v>
      </c>
      <c r="B51" s="30" t="s">
        <v>121</v>
      </c>
      <c r="C51" s="30" t="s">
        <v>70</v>
      </c>
      <c r="D51" s="30" t="s">
        <v>93</v>
      </c>
      <c r="E51" s="31" t="s">
        <v>35</v>
      </c>
      <c r="F51" s="30" t="s">
        <v>116</v>
      </c>
      <c r="G51" s="30" t="s">
        <v>117</v>
      </c>
      <c r="H51" s="30" t="s">
        <v>118</v>
      </c>
      <c r="I51" s="32">
        <v>2015</v>
      </c>
      <c r="J51" s="37">
        <v>621302.05000000005</v>
      </c>
      <c r="K51" s="34" t="s">
        <v>72</v>
      </c>
      <c r="L51" s="36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6.75" customHeight="1" x14ac:dyDescent="0.2">
      <c r="A52" s="30" t="s">
        <v>122</v>
      </c>
      <c r="B52" s="30" t="s">
        <v>64</v>
      </c>
      <c r="C52" s="30" t="s">
        <v>70</v>
      </c>
      <c r="D52" s="30" t="s">
        <v>93</v>
      </c>
      <c r="E52" s="31" t="s">
        <v>35</v>
      </c>
      <c r="F52" s="30" t="s">
        <v>116</v>
      </c>
      <c r="G52" s="30" t="s">
        <v>117</v>
      </c>
      <c r="H52" s="30" t="s">
        <v>118</v>
      </c>
      <c r="I52" s="32">
        <v>2015</v>
      </c>
      <c r="J52" s="37">
        <v>485936</v>
      </c>
      <c r="K52" s="34" t="s">
        <v>72</v>
      </c>
      <c r="L52" s="36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6.75" customHeight="1" x14ac:dyDescent="0.2">
      <c r="A53" s="30" t="s">
        <v>123</v>
      </c>
      <c r="B53" s="30" t="s">
        <v>124</v>
      </c>
      <c r="C53" s="30" t="s">
        <v>70</v>
      </c>
      <c r="D53" s="30" t="s">
        <v>93</v>
      </c>
      <c r="E53" s="31" t="s">
        <v>35</v>
      </c>
      <c r="F53" s="30" t="s">
        <v>116</v>
      </c>
      <c r="G53" s="30" t="s">
        <v>117</v>
      </c>
      <c r="H53" s="30" t="s">
        <v>118</v>
      </c>
      <c r="I53" s="32">
        <v>2015</v>
      </c>
      <c r="J53" s="37">
        <v>900866.98</v>
      </c>
      <c r="K53" s="34" t="s">
        <v>72</v>
      </c>
      <c r="L53" s="36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6.75" customHeight="1" x14ac:dyDescent="0.2">
      <c r="A54" s="38" t="s">
        <v>125</v>
      </c>
      <c r="B54" s="38" t="s">
        <v>114</v>
      </c>
      <c r="C54" s="38" t="s">
        <v>115</v>
      </c>
      <c r="D54" s="38" t="s">
        <v>126</v>
      </c>
      <c r="E54" s="39" t="s">
        <v>35</v>
      </c>
      <c r="F54" s="38" t="s">
        <v>127</v>
      </c>
      <c r="G54" s="38" t="s">
        <v>78</v>
      </c>
      <c r="H54" s="38" t="s">
        <v>79</v>
      </c>
      <c r="I54" s="40">
        <v>2015</v>
      </c>
      <c r="J54" s="41">
        <v>3024087</v>
      </c>
      <c r="K54" s="42"/>
      <c r="L54" s="43">
        <f>J59/SUM(J54:J59)</f>
        <v>4.3105566309485244E-3</v>
      </c>
      <c r="M54" s="19">
        <f>SUM(J54:J59)</f>
        <v>5799947</v>
      </c>
      <c r="N54" s="19">
        <f>J59</f>
        <v>25001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6.75" customHeight="1" x14ac:dyDescent="0.2">
      <c r="A55" s="38" t="s">
        <v>128</v>
      </c>
      <c r="B55" s="38" t="s">
        <v>129</v>
      </c>
      <c r="C55" s="38" t="s">
        <v>12</v>
      </c>
      <c r="D55" s="38" t="s">
        <v>126</v>
      </c>
      <c r="E55" s="39" t="s">
        <v>35</v>
      </c>
      <c r="F55" s="38" t="s">
        <v>127</v>
      </c>
      <c r="G55" s="38" t="s">
        <v>78</v>
      </c>
      <c r="H55" s="38" t="s">
        <v>79</v>
      </c>
      <c r="I55" s="40">
        <v>2015</v>
      </c>
      <c r="J55" s="44">
        <v>478534</v>
      </c>
      <c r="K55" s="42"/>
      <c r="L55" s="45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6.75" customHeight="1" x14ac:dyDescent="0.2">
      <c r="A56" s="38" t="s">
        <v>130</v>
      </c>
      <c r="B56" s="38" t="s">
        <v>131</v>
      </c>
      <c r="C56" s="38" t="s">
        <v>12</v>
      </c>
      <c r="D56" s="38" t="s">
        <v>126</v>
      </c>
      <c r="E56" s="39" t="s">
        <v>35</v>
      </c>
      <c r="F56" s="38" t="s">
        <v>127</v>
      </c>
      <c r="G56" s="38" t="s">
        <v>78</v>
      </c>
      <c r="H56" s="38" t="s">
        <v>79</v>
      </c>
      <c r="I56" s="40">
        <v>2015</v>
      </c>
      <c r="J56" s="44">
        <v>947369</v>
      </c>
      <c r="K56" s="42"/>
      <c r="L56" s="45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6.75" customHeight="1" x14ac:dyDescent="0.2">
      <c r="A57" s="38" t="s">
        <v>132</v>
      </c>
      <c r="B57" s="38" t="s">
        <v>133</v>
      </c>
      <c r="C57" s="38" t="s">
        <v>115</v>
      </c>
      <c r="D57" s="38" t="s">
        <v>126</v>
      </c>
      <c r="E57" s="39" t="s">
        <v>35</v>
      </c>
      <c r="F57" s="38" t="s">
        <v>127</v>
      </c>
      <c r="G57" s="38" t="s">
        <v>78</v>
      </c>
      <c r="H57" s="38" t="s">
        <v>79</v>
      </c>
      <c r="I57" s="40">
        <v>2015</v>
      </c>
      <c r="J57" s="44">
        <v>699956</v>
      </c>
      <c r="K57" s="42"/>
      <c r="L57" s="45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6.75" customHeight="1" x14ac:dyDescent="0.2">
      <c r="A58" s="38" t="s">
        <v>100</v>
      </c>
      <c r="B58" s="38" t="s">
        <v>55</v>
      </c>
      <c r="C58" s="38" t="s">
        <v>34</v>
      </c>
      <c r="D58" s="38" t="s">
        <v>134</v>
      </c>
      <c r="E58" s="39" t="s">
        <v>35</v>
      </c>
      <c r="F58" s="38" t="s">
        <v>127</v>
      </c>
      <c r="G58" s="38" t="s">
        <v>78</v>
      </c>
      <c r="H58" s="38" t="s">
        <v>79</v>
      </c>
      <c r="I58" s="40">
        <v>2015</v>
      </c>
      <c r="J58" s="44">
        <v>625000</v>
      </c>
      <c r="K58" s="42"/>
      <c r="L58" s="45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6.75" customHeight="1" x14ac:dyDescent="0.2">
      <c r="A59" s="38" t="s">
        <v>91</v>
      </c>
      <c r="B59" s="38" t="s">
        <v>92</v>
      </c>
      <c r="C59" s="38" t="s">
        <v>70</v>
      </c>
      <c r="D59" s="38" t="s">
        <v>93</v>
      </c>
      <c r="E59" s="39" t="s">
        <v>35</v>
      </c>
      <c r="F59" s="38" t="s">
        <v>127</v>
      </c>
      <c r="G59" s="38" t="s">
        <v>78</v>
      </c>
      <c r="H59" s="38" t="s">
        <v>79</v>
      </c>
      <c r="I59" s="40">
        <v>2015</v>
      </c>
      <c r="J59" s="44">
        <v>25001</v>
      </c>
      <c r="K59" s="42" t="s">
        <v>72</v>
      </c>
      <c r="L59" s="45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6.75" customHeight="1" x14ac:dyDescent="0.2">
      <c r="A60" s="22" t="s">
        <v>135</v>
      </c>
      <c r="B60" s="22" t="s">
        <v>136</v>
      </c>
      <c r="C60" s="22"/>
      <c r="D60" s="22" t="s">
        <v>76</v>
      </c>
      <c r="E60" s="23"/>
      <c r="F60" s="22" t="s">
        <v>137</v>
      </c>
      <c r="G60" s="22" t="s">
        <v>16</v>
      </c>
      <c r="H60" s="22" t="s">
        <v>138</v>
      </c>
      <c r="I60" s="24">
        <v>2015</v>
      </c>
      <c r="J60" s="25">
        <v>385821</v>
      </c>
      <c r="K60" s="26"/>
      <c r="L60" s="27">
        <f>J62/SUM(J60:J64)</f>
        <v>0.20568956808417804</v>
      </c>
      <c r="M60" s="19">
        <f>SUM(J60:J64)</f>
        <v>2209412</v>
      </c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6.75" customHeight="1" x14ac:dyDescent="0.2">
      <c r="A61" s="22" t="s">
        <v>139</v>
      </c>
      <c r="B61" s="22" t="s">
        <v>140</v>
      </c>
      <c r="C61" s="22"/>
      <c r="D61" s="22" t="s">
        <v>28</v>
      </c>
      <c r="E61" s="23"/>
      <c r="F61" s="22" t="s">
        <v>137</v>
      </c>
      <c r="G61" s="22" t="s">
        <v>16</v>
      </c>
      <c r="H61" s="22" t="s">
        <v>138</v>
      </c>
      <c r="I61" s="24">
        <v>2015</v>
      </c>
      <c r="J61" s="25">
        <v>748889</v>
      </c>
      <c r="K61" s="26"/>
      <c r="L61" s="28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6.75" customHeight="1" x14ac:dyDescent="0.2">
      <c r="A62" s="22" t="s">
        <v>141</v>
      </c>
      <c r="B62" s="22" t="s">
        <v>142</v>
      </c>
      <c r="C62" s="22" t="s">
        <v>70</v>
      </c>
      <c r="D62" s="22" t="s">
        <v>143</v>
      </c>
      <c r="E62" s="23"/>
      <c r="F62" s="22" t="s">
        <v>137</v>
      </c>
      <c r="G62" s="22" t="s">
        <v>16</v>
      </c>
      <c r="H62" s="22" t="s">
        <v>138</v>
      </c>
      <c r="I62" s="24">
        <v>2015</v>
      </c>
      <c r="J62" s="25">
        <v>454453</v>
      </c>
      <c r="K62" s="26" t="s">
        <v>72</v>
      </c>
      <c r="L62" s="28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6.75" customHeight="1" x14ac:dyDescent="0.2">
      <c r="A63" s="22" t="s">
        <v>144</v>
      </c>
      <c r="B63" s="22" t="s">
        <v>145</v>
      </c>
      <c r="C63" s="22"/>
      <c r="D63" s="22" t="s">
        <v>93</v>
      </c>
      <c r="E63" s="23"/>
      <c r="F63" s="22" t="s">
        <v>137</v>
      </c>
      <c r="G63" s="22" t="s">
        <v>16</v>
      </c>
      <c r="H63" s="22" t="s">
        <v>138</v>
      </c>
      <c r="I63" s="24">
        <v>2015</v>
      </c>
      <c r="J63" s="25">
        <v>324916</v>
      </c>
      <c r="K63" s="26"/>
      <c r="L63" s="28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6.75" customHeight="1" x14ac:dyDescent="0.2">
      <c r="A64" s="22" t="s">
        <v>146</v>
      </c>
      <c r="B64" s="22" t="s">
        <v>147</v>
      </c>
      <c r="C64" s="22"/>
      <c r="D64" s="22" t="s">
        <v>93</v>
      </c>
      <c r="E64" s="23"/>
      <c r="F64" s="22" t="s">
        <v>137</v>
      </c>
      <c r="G64" s="22" t="s">
        <v>16</v>
      </c>
      <c r="H64" s="22" t="s">
        <v>138</v>
      </c>
      <c r="I64" s="24">
        <v>2015</v>
      </c>
      <c r="J64" s="25">
        <v>295333</v>
      </c>
      <c r="K64" s="26"/>
      <c r="L64" s="28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6.75" customHeight="1" x14ac:dyDescent="0.2">
      <c r="A65" s="46" t="s">
        <v>96</v>
      </c>
      <c r="B65" s="46" t="s">
        <v>97</v>
      </c>
      <c r="C65" s="46" t="s">
        <v>21</v>
      </c>
      <c r="D65" s="46" t="s">
        <v>98</v>
      </c>
      <c r="E65" s="47" t="s">
        <v>14</v>
      </c>
      <c r="F65" s="46" t="s">
        <v>148</v>
      </c>
      <c r="G65" s="46" t="s">
        <v>16</v>
      </c>
      <c r="H65" s="46" t="s">
        <v>149</v>
      </c>
      <c r="I65" s="48">
        <v>2015</v>
      </c>
      <c r="J65" s="49">
        <v>405700</v>
      </c>
      <c r="K65" s="50" t="s">
        <v>72</v>
      </c>
      <c r="L65" s="51">
        <f>(J65+J73)/SUM(J65:J73)</f>
        <v>0.15885692566439011</v>
      </c>
      <c r="M65" s="19">
        <f>SUM(J65:J73)</f>
        <v>9145267</v>
      </c>
      <c r="N65" s="19">
        <f>J65+J73</f>
        <v>1452789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6.75" customHeight="1" x14ac:dyDescent="0.2">
      <c r="A66" s="46" t="s">
        <v>150</v>
      </c>
      <c r="B66" s="46" t="s">
        <v>151</v>
      </c>
      <c r="C66" s="46"/>
      <c r="D66" s="46" t="s">
        <v>152</v>
      </c>
      <c r="E66" s="47" t="s">
        <v>14</v>
      </c>
      <c r="F66" s="46" t="s">
        <v>148</v>
      </c>
      <c r="G66" s="46" t="s">
        <v>16</v>
      </c>
      <c r="H66" s="46" t="s">
        <v>149</v>
      </c>
      <c r="I66" s="48">
        <v>2015</v>
      </c>
      <c r="J66" s="49">
        <v>2200</v>
      </c>
      <c r="K66" s="50"/>
      <c r="L66" s="5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6.75" customHeight="1" x14ac:dyDescent="0.2">
      <c r="A67" s="46" t="s">
        <v>153</v>
      </c>
      <c r="B67" s="46" t="s">
        <v>114</v>
      </c>
      <c r="C67" s="46" t="s">
        <v>115</v>
      </c>
      <c r="D67" s="46" t="s">
        <v>13</v>
      </c>
      <c r="E67" s="47" t="s">
        <v>14</v>
      </c>
      <c r="F67" s="46" t="s">
        <v>148</v>
      </c>
      <c r="G67" s="46" t="s">
        <v>16</v>
      </c>
      <c r="H67" s="46" t="s">
        <v>149</v>
      </c>
      <c r="I67" s="48">
        <v>2015</v>
      </c>
      <c r="J67" s="53">
        <v>1239027</v>
      </c>
      <c r="K67" s="50"/>
      <c r="L67" s="5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9.75" customHeight="1" x14ac:dyDescent="0.2">
      <c r="A68" s="46" t="s">
        <v>154</v>
      </c>
      <c r="B68" s="46" t="s">
        <v>155</v>
      </c>
      <c r="C68" s="46" t="s">
        <v>21</v>
      </c>
      <c r="D68" s="46" t="s">
        <v>13</v>
      </c>
      <c r="E68" s="47" t="s">
        <v>14</v>
      </c>
      <c r="F68" s="46" t="s">
        <v>148</v>
      </c>
      <c r="G68" s="46" t="s">
        <v>16</v>
      </c>
      <c r="H68" s="46" t="s">
        <v>149</v>
      </c>
      <c r="I68" s="48">
        <v>2015</v>
      </c>
      <c r="J68" s="53">
        <v>1072060</v>
      </c>
      <c r="K68" s="50"/>
      <c r="L68" s="5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6.75" customHeight="1" x14ac:dyDescent="0.2">
      <c r="A69" s="46" t="s">
        <v>156</v>
      </c>
      <c r="B69" s="46" t="s">
        <v>157</v>
      </c>
      <c r="C69" s="46"/>
      <c r="D69" s="46" t="s">
        <v>13</v>
      </c>
      <c r="E69" s="47" t="s">
        <v>14</v>
      </c>
      <c r="F69" s="46" t="s">
        <v>148</v>
      </c>
      <c r="G69" s="46" t="s">
        <v>16</v>
      </c>
      <c r="H69" s="46" t="s">
        <v>149</v>
      </c>
      <c r="I69" s="48">
        <v>2015</v>
      </c>
      <c r="J69" s="49">
        <v>92423</v>
      </c>
      <c r="K69" s="50"/>
      <c r="L69" s="5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6.75" customHeight="1" x14ac:dyDescent="0.2">
      <c r="A70" s="46" t="s">
        <v>158</v>
      </c>
      <c r="B70" s="46" t="s">
        <v>159</v>
      </c>
      <c r="C70" s="46"/>
      <c r="D70" s="46" t="s">
        <v>13</v>
      </c>
      <c r="E70" s="47" t="s">
        <v>14</v>
      </c>
      <c r="F70" s="46" t="s">
        <v>148</v>
      </c>
      <c r="G70" s="46" t="s">
        <v>16</v>
      </c>
      <c r="H70" s="46" t="s">
        <v>149</v>
      </c>
      <c r="I70" s="48">
        <v>2015</v>
      </c>
      <c r="J70" s="53">
        <v>2684274</v>
      </c>
      <c r="K70" s="50"/>
      <c r="L70" s="5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6.75" customHeight="1" x14ac:dyDescent="0.2">
      <c r="A71" s="46" t="s">
        <v>160</v>
      </c>
      <c r="B71" s="46" t="s">
        <v>155</v>
      </c>
      <c r="C71" s="46" t="s">
        <v>21</v>
      </c>
      <c r="D71" s="46" t="s">
        <v>13</v>
      </c>
      <c r="E71" s="47" t="s">
        <v>14</v>
      </c>
      <c r="F71" s="46" t="s">
        <v>148</v>
      </c>
      <c r="G71" s="46" t="s">
        <v>16</v>
      </c>
      <c r="H71" s="46" t="s">
        <v>149</v>
      </c>
      <c r="I71" s="48">
        <v>2015</v>
      </c>
      <c r="J71" s="49">
        <v>497609</v>
      </c>
      <c r="K71" s="50"/>
      <c r="L71" s="5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6.75" customHeight="1" x14ac:dyDescent="0.2">
      <c r="A72" s="46" t="s">
        <v>161</v>
      </c>
      <c r="B72" s="46" t="s">
        <v>162</v>
      </c>
      <c r="C72" s="46"/>
      <c r="D72" s="46" t="s">
        <v>28</v>
      </c>
      <c r="E72" s="47" t="s">
        <v>14</v>
      </c>
      <c r="F72" s="46" t="s">
        <v>148</v>
      </c>
      <c r="G72" s="46" t="s">
        <v>16</v>
      </c>
      <c r="H72" s="46" t="s">
        <v>149</v>
      </c>
      <c r="I72" s="48">
        <v>2015</v>
      </c>
      <c r="J72" s="53">
        <v>2104885</v>
      </c>
      <c r="K72" s="50"/>
      <c r="L72" s="5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6.75" customHeight="1" x14ac:dyDescent="0.2">
      <c r="A73" s="46" t="s">
        <v>141</v>
      </c>
      <c r="B73" s="46" t="s">
        <v>142</v>
      </c>
      <c r="C73" s="46" t="s">
        <v>70</v>
      </c>
      <c r="D73" s="46" t="s">
        <v>143</v>
      </c>
      <c r="E73" s="47" t="s">
        <v>14</v>
      </c>
      <c r="F73" s="46" t="s">
        <v>148</v>
      </c>
      <c r="G73" s="46" t="s">
        <v>16</v>
      </c>
      <c r="H73" s="46" t="s">
        <v>149</v>
      </c>
      <c r="I73" s="48">
        <v>2015</v>
      </c>
      <c r="J73" s="53">
        <v>1047089</v>
      </c>
      <c r="K73" s="50" t="s">
        <v>72</v>
      </c>
      <c r="L73" s="5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6.75" customHeight="1" x14ac:dyDescent="0.2">
      <c r="A74" s="54" t="s">
        <v>163</v>
      </c>
      <c r="B74" s="54" t="s">
        <v>164</v>
      </c>
      <c r="C74" s="54" t="s">
        <v>34</v>
      </c>
      <c r="D74" s="54" t="s">
        <v>165</v>
      </c>
      <c r="E74" s="55" t="s">
        <v>166</v>
      </c>
      <c r="F74" s="54" t="s">
        <v>167</v>
      </c>
      <c r="G74" s="54" t="s">
        <v>168</v>
      </c>
      <c r="H74" s="54" t="s">
        <v>169</v>
      </c>
      <c r="I74" s="56">
        <v>2015</v>
      </c>
      <c r="J74" s="57">
        <v>7311243.2699999996</v>
      </c>
      <c r="K74" s="58"/>
      <c r="L74" s="59">
        <f>J97/(SUM(J74:J85)+J97)</f>
        <v>1.6514593182505983E-3</v>
      </c>
      <c r="M74" s="60">
        <f>SUM(J74:J85)+J97</f>
        <v>30109128</v>
      </c>
      <c r="N74" s="19">
        <f>J97</f>
        <v>49724</v>
      </c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6.75" customHeight="1" x14ac:dyDescent="0.2">
      <c r="A75" s="54" t="s">
        <v>170</v>
      </c>
      <c r="B75" s="54" t="s">
        <v>171</v>
      </c>
      <c r="C75" s="54" t="s">
        <v>172</v>
      </c>
      <c r="D75" s="54" t="s">
        <v>165</v>
      </c>
      <c r="E75" s="55" t="s">
        <v>166</v>
      </c>
      <c r="F75" s="54" t="s">
        <v>167</v>
      </c>
      <c r="G75" s="54" t="s">
        <v>168</v>
      </c>
      <c r="H75" s="54" t="s">
        <v>169</v>
      </c>
      <c r="I75" s="56">
        <v>2015</v>
      </c>
      <c r="J75" s="57">
        <v>1972163</v>
      </c>
      <c r="K75" s="58"/>
      <c r="L75" s="61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6.75" customHeight="1" x14ac:dyDescent="0.2">
      <c r="A76" s="54" t="s">
        <v>173</v>
      </c>
      <c r="B76" s="54" t="s">
        <v>174</v>
      </c>
      <c r="C76" s="54" t="s">
        <v>34</v>
      </c>
      <c r="D76" s="54" t="s">
        <v>165</v>
      </c>
      <c r="E76" s="55" t="s">
        <v>166</v>
      </c>
      <c r="F76" s="54" t="s">
        <v>167</v>
      </c>
      <c r="G76" s="54" t="s">
        <v>168</v>
      </c>
      <c r="H76" s="54" t="s">
        <v>169</v>
      </c>
      <c r="I76" s="56">
        <v>2015</v>
      </c>
      <c r="J76" s="57">
        <v>3890831</v>
      </c>
      <c r="K76" s="58"/>
      <c r="L76" s="61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6.75" customHeight="1" x14ac:dyDescent="0.2">
      <c r="A77" s="54" t="s">
        <v>175</v>
      </c>
      <c r="B77" s="54" t="s">
        <v>133</v>
      </c>
      <c r="C77" s="54" t="s">
        <v>115</v>
      </c>
      <c r="D77" s="54" t="s">
        <v>165</v>
      </c>
      <c r="E77" s="55" t="s">
        <v>166</v>
      </c>
      <c r="F77" s="54" t="s">
        <v>167</v>
      </c>
      <c r="G77" s="54" t="s">
        <v>168</v>
      </c>
      <c r="H77" s="54" t="s">
        <v>169</v>
      </c>
      <c r="I77" s="56">
        <v>2015</v>
      </c>
      <c r="J77" s="62">
        <v>866068</v>
      </c>
      <c r="K77" s="58"/>
      <c r="L77" s="61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6.75" customHeight="1" x14ac:dyDescent="0.2">
      <c r="A78" s="54" t="s">
        <v>176</v>
      </c>
      <c r="B78" s="54" t="s">
        <v>177</v>
      </c>
      <c r="C78" s="54" t="s">
        <v>34</v>
      </c>
      <c r="D78" s="54" t="s">
        <v>126</v>
      </c>
      <c r="E78" s="55" t="s">
        <v>166</v>
      </c>
      <c r="F78" s="54" t="s">
        <v>167</v>
      </c>
      <c r="G78" s="54" t="s">
        <v>168</v>
      </c>
      <c r="H78" s="54" t="s">
        <v>169</v>
      </c>
      <c r="I78" s="56">
        <v>2015</v>
      </c>
      <c r="J78" s="57">
        <v>1054072.73</v>
      </c>
      <c r="K78" s="58"/>
      <c r="L78" s="61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6.75" customHeight="1" x14ac:dyDescent="0.2">
      <c r="A79" s="54" t="s">
        <v>178</v>
      </c>
      <c r="B79" s="54" t="s">
        <v>179</v>
      </c>
      <c r="C79" s="54" t="s">
        <v>34</v>
      </c>
      <c r="D79" s="54" t="s">
        <v>126</v>
      </c>
      <c r="E79" s="55" t="s">
        <v>166</v>
      </c>
      <c r="F79" s="54" t="s">
        <v>167</v>
      </c>
      <c r="G79" s="54" t="s">
        <v>168</v>
      </c>
      <c r="H79" s="54" t="s">
        <v>169</v>
      </c>
      <c r="I79" s="56">
        <v>2015</v>
      </c>
      <c r="J79" s="57">
        <v>1401183</v>
      </c>
      <c r="K79" s="58"/>
      <c r="L79" s="61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6.75" customHeight="1" x14ac:dyDescent="0.2">
      <c r="A80" s="54" t="s">
        <v>180</v>
      </c>
      <c r="B80" s="54" t="s">
        <v>181</v>
      </c>
      <c r="C80" s="54" t="s">
        <v>34</v>
      </c>
      <c r="D80" s="54" t="s">
        <v>126</v>
      </c>
      <c r="E80" s="55" t="s">
        <v>166</v>
      </c>
      <c r="F80" s="54" t="s">
        <v>167</v>
      </c>
      <c r="G80" s="54" t="s">
        <v>168</v>
      </c>
      <c r="H80" s="54" t="s">
        <v>169</v>
      </c>
      <c r="I80" s="56">
        <v>2015</v>
      </c>
      <c r="J80" s="62">
        <v>200000</v>
      </c>
      <c r="K80" s="58"/>
      <c r="L80" s="61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6.75" customHeight="1" x14ac:dyDescent="0.2">
      <c r="A81" s="54" t="s">
        <v>182</v>
      </c>
      <c r="B81" s="54" t="s">
        <v>183</v>
      </c>
      <c r="C81" s="54" t="s">
        <v>34</v>
      </c>
      <c r="D81" s="54" t="s">
        <v>126</v>
      </c>
      <c r="E81" s="55" t="s">
        <v>166</v>
      </c>
      <c r="F81" s="54" t="s">
        <v>167</v>
      </c>
      <c r="G81" s="54" t="s">
        <v>168</v>
      </c>
      <c r="H81" s="54" t="s">
        <v>169</v>
      </c>
      <c r="I81" s="56">
        <v>2015</v>
      </c>
      <c r="J81" s="57">
        <v>1621711</v>
      </c>
      <c r="K81" s="58"/>
      <c r="L81" s="61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6.75" customHeight="1" x14ac:dyDescent="0.2">
      <c r="A82" s="54" t="s">
        <v>184</v>
      </c>
      <c r="B82" s="54" t="s">
        <v>185</v>
      </c>
      <c r="C82" s="54"/>
      <c r="D82" s="54" t="s">
        <v>126</v>
      </c>
      <c r="E82" s="55" t="s">
        <v>166</v>
      </c>
      <c r="F82" s="54" t="s">
        <v>167</v>
      </c>
      <c r="G82" s="54" t="s">
        <v>168</v>
      </c>
      <c r="H82" s="54" t="s">
        <v>169</v>
      </c>
      <c r="I82" s="56">
        <v>2015</v>
      </c>
      <c r="J82" s="57">
        <v>3016588</v>
      </c>
      <c r="K82" s="58"/>
      <c r="L82" s="61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6.75" customHeight="1" x14ac:dyDescent="0.2">
      <c r="A83" s="54" t="s">
        <v>186</v>
      </c>
      <c r="B83" s="54" t="s">
        <v>164</v>
      </c>
      <c r="C83" s="54" t="s">
        <v>34</v>
      </c>
      <c r="D83" s="54" t="s">
        <v>126</v>
      </c>
      <c r="E83" s="55" t="s">
        <v>166</v>
      </c>
      <c r="F83" s="54" t="s">
        <v>167</v>
      </c>
      <c r="G83" s="54" t="s">
        <v>168</v>
      </c>
      <c r="H83" s="54" t="s">
        <v>169</v>
      </c>
      <c r="I83" s="56">
        <v>2015</v>
      </c>
      <c r="J83" s="57">
        <v>5157555</v>
      </c>
      <c r="K83" s="58"/>
      <c r="L83" s="61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6.75" customHeight="1" x14ac:dyDescent="0.2">
      <c r="A84" s="54" t="s">
        <v>187</v>
      </c>
      <c r="B84" s="54" t="s">
        <v>188</v>
      </c>
      <c r="C84" s="54"/>
      <c r="D84" s="54" t="s">
        <v>126</v>
      </c>
      <c r="E84" s="55" t="s">
        <v>166</v>
      </c>
      <c r="F84" s="54" t="s">
        <v>167</v>
      </c>
      <c r="G84" s="54" t="s">
        <v>168</v>
      </c>
      <c r="H84" s="54" t="s">
        <v>169</v>
      </c>
      <c r="I84" s="56">
        <v>2015</v>
      </c>
      <c r="J84" s="57">
        <v>3026886</v>
      </c>
      <c r="K84" s="58"/>
      <c r="L84" s="61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6.75" customHeight="1" x14ac:dyDescent="0.2">
      <c r="A85" s="54" t="s">
        <v>189</v>
      </c>
      <c r="B85" s="54" t="s">
        <v>190</v>
      </c>
      <c r="C85" s="54" t="s">
        <v>34</v>
      </c>
      <c r="D85" s="54" t="s">
        <v>126</v>
      </c>
      <c r="E85" s="55" t="s">
        <v>166</v>
      </c>
      <c r="F85" s="54" t="s">
        <v>167</v>
      </c>
      <c r="G85" s="54" t="s">
        <v>168</v>
      </c>
      <c r="H85" s="54" t="s">
        <v>169</v>
      </c>
      <c r="I85" s="56">
        <v>2015</v>
      </c>
      <c r="J85" s="62">
        <v>541103</v>
      </c>
      <c r="K85" s="58"/>
      <c r="L85" s="61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6.75" customHeight="1" x14ac:dyDescent="0.2">
      <c r="A86" s="54" t="s">
        <v>191</v>
      </c>
      <c r="B86" s="54" t="s">
        <v>192</v>
      </c>
      <c r="C86" s="54" t="s">
        <v>34</v>
      </c>
      <c r="D86" s="54" t="s">
        <v>28</v>
      </c>
      <c r="E86" s="55" t="s">
        <v>35</v>
      </c>
      <c r="F86" s="54" t="s">
        <v>193</v>
      </c>
      <c r="G86" s="54" t="s">
        <v>168</v>
      </c>
      <c r="H86" s="54" t="s">
        <v>169</v>
      </c>
      <c r="I86" s="56">
        <v>2015</v>
      </c>
      <c r="J86" s="62">
        <v>675526</v>
      </c>
      <c r="K86" s="58"/>
      <c r="L86" s="63">
        <f>(J98+J99)/(SUM(J86:J96)+J98+J99)</f>
        <v>1.0201727614450151E-2</v>
      </c>
      <c r="M86" s="60">
        <f>SUM(J86:J96)+J98+J99</f>
        <v>31171191</v>
      </c>
      <c r="N86" s="19">
        <f>SUM(J98:J99)</f>
        <v>318000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6.75" customHeight="1" x14ac:dyDescent="0.2">
      <c r="A87" s="54" t="s">
        <v>194</v>
      </c>
      <c r="B87" s="54" t="s">
        <v>181</v>
      </c>
      <c r="C87" s="54" t="s">
        <v>34</v>
      </c>
      <c r="D87" s="54" t="s">
        <v>28</v>
      </c>
      <c r="E87" s="55" t="s">
        <v>35</v>
      </c>
      <c r="F87" s="54" t="s">
        <v>193</v>
      </c>
      <c r="G87" s="54" t="s">
        <v>168</v>
      </c>
      <c r="H87" s="54" t="s">
        <v>169</v>
      </c>
      <c r="I87" s="56">
        <v>2015</v>
      </c>
      <c r="J87" s="57">
        <v>3432119</v>
      </c>
      <c r="K87" s="58"/>
      <c r="L87" s="61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6.75" customHeight="1" x14ac:dyDescent="0.2">
      <c r="A88" s="54" t="s">
        <v>195</v>
      </c>
      <c r="B88" s="54" t="s">
        <v>196</v>
      </c>
      <c r="C88" s="54"/>
      <c r="D88" s="54" t="s">
        <v>28</v>
      </c>
      <c r="E88" s="55" t="s">
        <v>35</v>
      </c>
      <c r="F88" s="54" t="s">
        <v>193</v>
      </c>
      <c r="G88" s="54" t="s">
        <v>168</v>
      </c>
      <c r="H88" s="54" t="s">
        <v>169</v>
      </c>
      <c r="I88" s="56">
        <v>2015</v>
      </c>
      <c r="J88" s="57">
        <v>1923532</v>
      </c>
      <c r="K88" s="58"/>
      <c r="L88" s="61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6.75" customHeight="1" x14ac:dyDescent="0.2">
      <c r="A89" s="54" t="s">
        <v>197</v>
      </c>
      <c r="B89" s="54" t="s">
        <v>198</v>
      </c>
      <c r="C89" s="54" t="s">
        <v>34</v>
      </c>
      <c r="D89" s="54" t="s">
        <v>28</v>
      </c>
      <c r="E89" s="55" t="s">
        <v>35</v>
      </c>
      <c r="F89" s="54" t="s">
        <v>193</v>
      </c>
      <c r="G89" s="54" t="s">
        <v>168</v>
      </c>
      <c r="H89" s="54" t="s">
        <v>169</v>
      </c>
      <c r="I89" s="56">
        <v>2015</v>
      </c>
      <c r="J89" s="57">
        <v>6493917</v>
      </c>
      <c r="K89" s="58"/>
      <c r="L89" s="61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6.75" customHeight="1" x14ac:dyDescent="0.2">
      <c r="A90" s="54" t="s">
        <v>199</v>
      </c>
      <c r="B90" s="54" t="s">
        <v>200</v>
      </c>
      <c r="C90" s="54" t="s">
        <v>12</v>
      </c>
      <c r="D90" s="54" t="s">
        <v>28</v>
      </c>
      <c r="E90" s="55" t="s">
        <v>35</v>
      </c>
      <c r="F90" s="54" t="s">
        <v>193</v>
      </c>
      <c r="G90" s="54" t="s">
        <v>168</v>
      </c>
      <c r="H90" s="54" t="s">
        <v>169</v>
      </c>
      <c r="I90" s="56">
        <v>2015</v>
      </c>
      <c r="J90" s="57">
        <v>2473202</v>
      </c>
      <c r="K90" s="58"/>
      <c r="L90" s="61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6.75" customHeight="1" x14ac:dyDescent="0.2">
      <c r="A91" s="54" t="s">
        <v>201</v>
      </c>
      <c r="B91" s="54" t="s">
        <v>202</v>
      </c>
      <c r="C91" s="54" t="s">
        <v>12</v>
      </c>
      <c r="D91" s="54" t="s">
        <v>28</v>
      </c>
      <c r="E91" s="55" t="s">
        <v>35</v>
      </c>
      <c r="F91" s="54" t="s">
        <v>193</v>
      </c>
      <c r="G91" s="54" t="s">
        <v>168</v>
      </c>
      <c r="H91" s="54" t="s">
        <v>169</v>
      </c>
      <c r="I91" s="56">
        <v>2015</v>
      </c>
      <c r="J91" s="62">
        <v>664225</v>
      </c>
      <c r="K91" s="58"/>
      <c r="L91" s="61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6.75" customHeight="1" x14ac:dyDescent="0.2">
      <c r="A92" s="54" t="s">
        <v>203</v>
      </c>
      <c r="B92" s="54" t="s">
        <v>204</v>
      </c>
      <c r="C92" s="54" t="s">
        <v>34</v>
      </c>
      <c r="D92" s="54" t="s">
        <v>28</v>
      </c>
      <c r="E92" s="55" t="s">
        <v>35</v>
      </c>
      <c r="F92" s="54" t="s">
        <v>193</v>
      </c>
      <c r="G92" s="54" t="s">
        <v>168</v>
      </c>
      <c r="H92" s="54" t="s">
        <v>169</v>
      </c>
      <c r="I92" s="56">
        <v>2015</v>
      </c>
      <c r="J92" s="57">
        <v>4666018</v>
      </c>
      <c r="K92" s="58"/>
      <c r="L92" s="61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6.75" customHeight="1" x14ac:dyDescent="0.2">
      <c r="A93" s="54" t="s">
        <v>205</v>
      </c>
      <c r="B93" s="54" t="s">
        <v>206</v>
      </c>
      <c r="C93" s="54" t="s">
        <v>12</v>
      </c>
      <c r="D93" s="54" t="s">
        <v>28</v>
      </c>
      <c r="E93" s="55" t="s">
        <v>35</v>
      </c>
      <c r="F93" s="54" t="s">
        <v>193</v>
      </c>
      <c r="G93" s="54" t="s">
        <v>168</v>
      </c>
      <c r="H93" s="54" t="s">
        <v>169</v>
      </c>
      <c r="I93" s="56">
        <v>2015</v>
      </c>
      <c r="J93" s="57">
        <v>1717293</v>
      </c>
      <c r="K93" s="58"/>
      <c r="L93" s="61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6.75" customHeight="1" x14ac:dyDescent="0.2">
      <c r="A94" s="54" t="s">
        <v>207</v>
      </c>
      <c r="B94" s="54" t="s">
        <v>208</v>
      </c>
      <c r="C94" s="54" t="s">
        <v>12</v>
      </c>
      <c r="D94" s="54" t="s">
        <v>28</v>
      </c>
      <c r="E94" s="55" t="s">
        <v>35</v>
      </c>
      <c r="F94" s="54" t="s">
        <v>193</v>
      </c>
      <c r="G94" s="54" t="s">
        <v>168</v>
      </c>
      <c r="H94" s="54" t="s">
        <v>169</v>
      </c>
      <c r="I94" s="56">
        <v>2015</v>
      </c>
      <c r="J94" s="57">
        <v>3343365</v>
      </c>
      <c r="K94" s="58"/>
      <c r="L94" s="61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6.75" customHeight="1" x14ac:dyDescent="0.2">
      <c r="A95" s="54" t="s">
        <v>209</v>
      </c>
      <c r="B95" s="54" t="s">
        <v>210</v>
      </c>
      <c r="C95" s="54"/>
      <c r="D95" s="54" t="s">
        <v>28</v>
      </c>
      <c r="E95" s="55" t="s">
        <v>35</v>
      </c>
      <c r="F95" s="54" t="s">
        <v>193</v>
      </c>
      <c r="G95" s="54" t="s">
        <v>168</v>
      </c>
      <c r="H95" s="54" t="s">
        <v>169</v>
      </c>
      <c r="I95" s="56">
        <v>2015</v>
      </c>
      <c r="J95" s="57">
        <v>4569273</v>
      </c>
      <c r="K95" s="58"/>
      <c r="L95" s="61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6.75" customHeight="1" x14ac:dyDescent="0.2">
      <c r="A96" s="54" t="s">
        <v>211</v>
      </c>
      <c r="B96" s="54" t="s">
        <v>212</v>
      </c>
      <c r="C96" s="54"/>
      <c r="D96" s="54" t="s">
        <v>28</v>
      </c>
      <c r="E96" s="55" t="s">
        <v>35</v>
      </c>
      <c r="F96" s="54" t="s">
        <v>193</v>
      </c>
      <c r="G96" s="54" t="s">
        <v>168</v>
      </c>
      <c r="H96" s="54" t="s">
        <v>169</v>
      </c>
      <c r="I96" s="56">
        <v>2015</v>
      </c>
      <c r="J96" s="62">
        <v>894721</v>
      </c>
      <c r="K96" s="58"/>
      <c r="L96" s="61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6.75" customHeight="1" x14ac:dyDescent="0.2">
      <c r="A97" s="54" t="s">
        <v>213</v>
      </c>
      <c r="B97" s="54" t="s">
        <v>214</v>
      </c>
      <c r="C97" s="54" t="s">
        <v>70</v>
      </c>
      <c r="D97" s="54" t="s">
        <v>143</v>
      </c>
      <c r="E97" s="55" t="s">
        <v>166</v>
      </c>
      <c r="F97" s="54" t="s">
        <v>215</v>
      </c>
      <c r="G97" s="54" t="s">
        <v>168</v>
      </c>
      <c r="H97" s="54" t="s">
        <v>169</v>
      </c>
      <c r="I97" s="56">
        <v>2015</v>
      </c>
      <c r="J97" s="62">
        <v>49724</v>
      </c>
      <c r="K97" s="58" t="s">
        <v>72</v>
      </c>
      <c r="L97" s="61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6.75" customHeight="1" x14ac:dyDescent="0.2">
      <c r="A98" s="54" t="s">
        <v>216</v>
      </c>
      <c r="B98" s="54" t="s">
        <v>124</v>
      </c>
      <c r="C98" s="54" t="s">
        <v>70</v>
      </c>
      <c r="D98" s="54" t="s">
        <v>143</v>
      </c>
      <c r="E98" s="55" t="s">
        <v>35</v>
      </c>
      <c r="F98" s="54" t="s">
        <v>215</v>
      </c>
      <c r="G98" s="54" t="s">
        <v>168</v>
      </c>
      <c r="H98" s="54" t="s">
        <v>169</v>
      </c>
      <c r="I98" s="56">
        <v>2015</v>
      </c>
      <c r="J98" s="62">
        <v>300000</v>
      </c>
      <c r="K98" s="58" t="s">
        <v>72</v>
      </c>
      <c r="L98" s="61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6.75" customHeight="1" x14ac:dyDescent="0.2">
      <c r="A99" s="54" t="s">
        <v>217</v>
      </c>
      <c r="B99" s="54" t="s">
        <v>142</v>
      </c>
      <c r="C99" s="54" t="s">
        <v>70</v>
      </c>
      <c r="D99" s="54" t="s">
        <v>143</v>
      </c>
      <c r="E99" s="55" t="s">
        <v>35</v>
      </c>
      <c r="F99" s="54" t="s">
        <v>215</v>
      </c>
      <c r="G99" s="54" t="s">
        <v>168</v>
      </c>
      <c r="H99" s="54" t="s">
        <v>169</v>
      </c>
      <c r="I99" s="56">
        <v>2015</v>
      </c>
      <c r="J99" s="62">
        <v>18000</v>
      </c>
      <c r="K99" s="58" t="s">
        <v>72</v>
      </c>
      <c r="L99" s="61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6.75" customHeight="1" x14ac:dyDescent="0.2">
      <c r="A100" s="38" t="s">
        <v>218</v>
      </c>
      <c r="B100" s="38" t="s">
        <v>159</v>
      </c>
      <c r="C100" s="38"/>
      <c r="D100" s="38" t="s">
        <v>76</v>
      </c>
      <c r="E100" s="39" t="s">
        <v>14</v>
      </c>
      <c r="F100" s="38" t="s">
        <v>219</v>
      </c>
      <c r="G100" s="38" t="s">
        <v>16</v>
      </c>
      <c r="H100" s="38" t="s">
        <v>220</v>
      </c>
      <c r="I100" s="40">
        <v>2015</v>
      </c>
      <c r="J100" s="44">
        <v>372624</v>
      </c>
      <c r="K100" s="42"/>
      <c r="L100" s="43">
        <f>J108/SUM(J100:J109)</f>
        <v>3.4385687232774856E-3</v>
      </c>
      <c r="M100" s="19">
        <f>SUM(J100:J109)</f>
        <v>11632747</v>
      </c>
      <c r="N100" s="19">
        <f>J108</f>
        <v>40000</v>
      </c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6.75" customHeight="1" x14ac:dyDescent="0.2">
      <c r="A101" s="38" t="s">
        <v>221</v>
      </c>
      <c r="B101" s="38" t="s">
        <v>103</v>
      </c>
      <c r="C101" s="38" t="s">
        <v>12</v>
      </c>
      <c r="D101" s="38" t="s">
        <v>76</v>
      </c>
      <c r="E101" s="39" t="s">
        <v>14</v>
      </c>
      <c r="F101" s="38" t="s">
        <v>219</v>
      </c>
      <c r="G101" s="38" t="s">
        <v>16</v>
      </c>
      <c r="H101" s="38" t="s">
        <v>220</v>
      </c>
      <c r="I101" s="40">
        <v>2015</v>
      </c>
      <c r="J101" s="44">
        <v>830842</v>
      </c>
      <c r="K101" s="42"/>
      <c r="L101" s="45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6.75" customHeight="1" x14ac:dyDescent="0.2">
      <c r="A102" s="38" t="s">
        <v>222</v>
      </c>
      <c r="B102" s="38" t="s">
        <v>30</v>
      </c>
      <c r="C102" s="38"/>
      <c r="D102" s="38" t="s">
        <v>76</v>
      </c>
      <c r="E102" s="39" t="s">
        <v>14</v>
      </c>
      <c r="F102" s="38" t="s">
        <v>219</v>
      </c>
      <c r="G102" s="38" t="s">
        <v>16</v>
      </c>
      <c r="H102" s="38" t="s">
        <v>220</v>
      </c>
      <c r="I102" s="40">
        <v>2015</v>
      </c>
      <c r="J102" s="44">
        <v>920465</v>
      </c>
      <c r="K102" s="42"/>
      <c r="L102" s="45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6.75" customHeight="1" x14ac:dyDescent="0.2">
      <c r="A103" s="38" t="s">
        <v>223</v>
      </c>
      <c r="B103" s="38" t="s">
        <v>224</v>
      </c>
      <c r="C103" s="38"/>
      <c r="D103" s="38" t="s">
        <v>76</v>
      </c>
      <c r="E103" s="39" t="s">
        <v>14</v>
      </c>
      <c r="F103" s="38" t="s">
        <v>219</v>
      </c>
      <c r="G103" s="38" t="s">
        <v>16</v>
      </c>
      <c r="H103" s="38" t="s">
        <v>220</v>
      </c>
      <c r="I103" s="40">
        <v>2015</v>
      </c>
      <c r="J103" s="44">
        <v>99174</v>
      </c>
      <c r="K103" s="42"/>
      <c r="L103" s="45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6.75" customHeight="1" x14ac:dyDescent="0.2">
      <c r="A104" s="38" t="s">
        <v>225</v>
      </c>
      <c r="B104" s="38" t="s">
        <v>107</v>
      </c>
      <c r="C104" s="38" t="s">
        <v>12</v>
      </c>
      <c r="D104" s="38" t="s">
        <v>76</v>
      </c>
      <c r="E104" s="39" t="s">
        <v>14</v>
      </c>
      <c r="F104" s="38" t="s">
        <v>219</v>
      </c>
      <c r="G104" s="38" t="s">
        <v>16</v>
      </c>
      <c r="H104" s="38" t="s">
        <v>220</v>
      </c>
      <c r="I104" s="40">
        <v>2015</v>
      </c>
      <c r="J104" s="44">
        <v>424538</v>
      </c>
      <c r="K104" s="42"/>
      <c r="L104" s="45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6.75" customHeight="1" x14ac:dyDescent="0.2">
      <c r="A105" s="38" t="s">
        <v>226</v>
      </c>
      <c r="B105" s="38" t="s">
        <v>105</v>
      </c>
      <c r="C105" s="38" t="s">
        <v>12</v>
      </c>
      <c r="D105" s="38" t="s">
        <v>76</v>
      </c>
      <c r="E105" s="39" t="s">
        <v>14</v>
      </c>
      <c r="F105" s="38" t="s">
        <v>219</v>
      </c>
      <c r="G105" s="38" t="s">
        <v>16</v>
      </c>
      <c r="H105" s="38" t="s">
        <v>220</v>
      </c>
      <c r="I105" s="40">
        <v>2015</v>
      </c>
      <c r="J105" s="41">
        <v>8311104</v>
      </c>
      <c r="K105" s="42"/>
      <c r="L105" s="45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6.75" customHeight="1" x14ac:dyDescent="0.2">
      <c r="A106" s="38" t="s">
        <v>227</v>
      </c>
      <c r="B106" s="38" t="s">
        <v>50</v>
      </c>
      <c r="C106" s="38" t="s">
        <v>34</v>
      </c>
      <c r="D106" s="38" t="s">
        <v>28</v>
      </c>
      <c r="E106" s="39" t="s">
        <v>14</v>
      </c>
      <c r="F106" s="38" t="s">
        <v>219</v>
      </c>
      <c r="G106" s="38" t="s">
        <v>16</v>
      </c>
      <c r="H106" s="38" t="s">
        <v>220</v>
      </c>
      <c r="I106" s="40">
        <v>2015</v>
      </c>
      <c r="J106" s="44">
        <v>73000</v>
      </c>
      <c r="K106" s="42"/>
      <c r="L106" s="45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6.75" customHeight="1" x14ac:dyDescent="0.2">
      <c r="A107" s="38" t="s">
        <v>228</v>
      </c>
      <c r="B107" s="38" t="s">
        <v>50</v>
      </c>
      <c r="C107" s="38" t="s">
        <v>34</v>
      </c>
      <c r="D107" s="38" t="s">
        <v>28</v>
      </c>
      <c r="E107" s="39" t="s">
        <v>14</v>
      </c>
      <c r="F107" s="38" t="s">
        <v>219</v>
      </c>
      <c r="G107" s="38" t="s">
        <v>16</v>
      </c>
      <c r="H107" s="38" t="s">
        <v>220</v>
      </c>
      <c r="I107" s="40">
        <v>2015</v>
      </c>
      <c r="J107" s="44">
        <v>357000</v>
      </c>
      <c r="K107" s="42"/>
      <c r="L107" s="45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6.75" customHeight="1" x14ac:dyDescent="0.2">
      <c r="A108" s="38" t="s">
        <v>229</v>
      </c>
      <c r="B108" s="38" t="s">
        <v>230</v>
      </c>
      <c r="C108" s="38" t="s">
        <v>70</v>
      </c>
      <c r="D108" s="38" t="s">
        <v>231</v>
      </c>
      <c r="E108" s="39" t="s">
        <v>14</v>
      </c>
      <c r="F108" s="38" t="s">
        <v>219</v>
      </c>
      <c r="G108" s="38" t="s">
        <v>16</v>
      </c>
      <c r="H108" s="38" t="s">
        <v>220</v>
      </c>
      <c r="I108" s="40">
        <v>2015</v>
      </c>
      <c r="J108" s="44">
        <v>40000</v>
      </c>
      <c r="K108" s="42" t="s">
        <v>72</v>
      </c>
      <c r="L108" s="45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6.75" customHeight="1" x14ac:dyDescent="0.2">
      <c r="A109" s="38" t="s">
        <v>232</v>
      </c>
      <c r="B109" s="38" t="s">
        <v>233</v>
      </c>
      <c r="C109" s="38"/>
      <c r="D109" s="38" t="s">
        <v>234</v>
      </c>
      <c r="E109" s="39" t="s">
        <v>14</v>
      </c>
      <c r="F109" s="38" t="s">
        <v>219</v>
      </c>
      <c r="G109" s="38" t="s">
        <v>16</v>
      </c>
      <c r="H109" s="38" t="s">
        <v>220</v>
      </c>
      <c r="I109" s="40">
        <v>2015</v>
      </c>
      <c r="J109" s="44">
        <v>204000</v>
      </c>
      <c r="K109" s="42"/>
      <c r="L109" s="45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6.75" customHeight="1" x14ac:dyDescent="0.2">
      <c r="A110" s="64" t="s">
        <v>235</v>
      </c>
      <c r="B110" s="64" t="s">
        <v>179</v>
      </c>
      <c r="C110" s="64" t="s">
        <v>34</v>
      </c>
      <c r="D110" s="64" t="s">
        <v>101</v>
      </c>
      <c r="E110" s="65"/>
      <c r="F110" s="64" t="s">
        <v>236</v>
      </c>
      <c r="G110" s="64" t="s">
        <v>16</v>
      </c>
      <c r="H110" s="64" t="s">
        <v>237</v>
      </c>
      <c r="I110" s="66">
        <v>2015</v>
      </c>
      <c r="J110" s="67">
        <v>320000</v>
      </c>
      <c r="K110" s="68"/>
      <c r="L110" s="69">
        <f>J119/(SUM(J110:J120))</f>
        <v>1.8349584569023719E-2</v>
      </c>
      <c r="M110" s="19">
        <f>SUM(J110:J120)</f>
        <v>5035427.3499999996</v>
      </c>
      <c r="N110" s="19">
        <f>J119</f>
        <v>92398</v>
      </c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6.75" customHeight="1" x14ac:dyDescent="0.2">
      <c r="A111" s="64" t="s">
        <v>238</v>
      </c>
      <c r="B111" s="64" t="s">
        <v>239</v>
      </c>
      <c r="C111" s="64" t="s">
        <v>70</v>
      </c>
      <c r="D111" s="64" t="s">
        <v>13</v>
      </c>
      <c r="E111" s="65"/>
      <c r="F111" s="64" t="s">
        <v>236</v>
      </c>
      <c r="G111" s="64" t="s">
        <v>16</v>
      </c>
      <c r="H111" s="64" t="s">
        <v>237</v>
      </c>
      <c r="I111" s="66">
        <v>2015</v>
      </c>
      <c r="J111" s="67">
        <v>751656</v>
      </c>
      <c r="K111" s="68"/>
      <c r="L111" s="70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6.75" customHeight="1" x14ac:dyDescent="0.2">
      <c r="A112" s="64" t="s">
        <v>240</v>
      </c>
      <c r="B112" s="64" t="s">
        <v>11</v>
      </c>
      <c r="C112" s="64" t="s">
        <v>12</v>
      </c>
      <c r="D112" s="64" t="s">
        <v>13</v>
      </c>
      <c r="E112" s="65"/>
      <c r="F112" s="64" t="s">
        <v>236</v>
      </c>
      <c r="G112" s="64" t="s">
        <v>16</v>
      </c>
      <c r="H112" s="64" t="s">
        <v>237</v>
      </c>
      <c r="I112" s="66">
        <v>2015</v>
      </c>
      <c r="J112" s="67">
        <v>453586</v>
      </c>
      <c r="K112" s="68"/>
      <c r="L112" s="70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6.75" customHeight="1" x14ac:dyDescent="0.2">
      <c r="A113" s="64" t="s">
        <v>241</v>
      </c>
      <c r="B113" s="64" t="s">
        <v>242</v>
      </c>
      <c r="C113" s="64"/>
      <c r="D113" s="64" t="s">
        <v>243</v>
      </c>
      <c r="E113" s="65"/>
      <c r="F113" s="64" t="s">
        <v>236</v>
      </c>
      <c r="G113" s="64" t="s">
        <v>16</v>
      </c>
      <c r="H113" s="64" t="s">
        <v>237</v>
      </c>
      <c r="I113" s="66">
        <v>2015</v>
      </c>
      <c r="J113" s="67">
        <v>525900.35</v>
      </c>
      <c r="K113" s="68"/>
      <c r="L113" s="70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6.75" customHeight="1" x14ac:dyDescent="0.2">
      <c r="A114" s="64" t="s">
        <v>244</v>
      </c>
      <c r="B114" s="64" t="s">
        <v>245</v>
      </c>
      <c r="C114" s="64"/>
      <c r="D114" s="64" t="s">
        <v>28</v>
      </c>
      <c r="E114" s="65"/>
      <c r="F114" s="64" t="s">
        <v>236</v>
      </c>
      <c r="G114" s="64" t="s">
        <v>16</v>
      </c>
      <c r="H114" s="64" t="s">
        <v>237</v>
      </c>
      <c r="I114" s="66">
        <v>2015</v>
      </c>
      <c r="J114" s="67">
        <v>913734</v>
      </c>
      <c r="K114" s="68"/>
      <c r="L114" s="70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6.75" customHeight="1" x14ac:dyDescent="0.2">
      <c r="A115" s="64" t="s">
        <v>246</v>
      </c>
      <c r="B115" s="64" t="s">
        <v>11</v>
      </c>
      <c r="C115" s="64" t="s">
        <v>12</v>
      </c>
      <c r="D115" s="64" t="s">
        <v>28</v>
      </c>
      <c r="E115" s="65"/>
      <c r="F115" s="64" t="s">
        <v>236</v>
      </c>
      <c r="G115" s="64" t="s">
        <v>16</v>
      </c>
      <c r="H115" s="64" t="s">
        <v>237</v>
      </c>
      <c r="I115" s="66">
        <v>2015</v>
      </c>
      <c r="J115" s="67">
        <v>599303</v>
      </c>
      <c r="K115" s="68"/>
      <c r="L115" s="70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6.75" customHeight="1" x14ac:dyDescent="0.2">
      <c r="A116" s="64" t="s">
        <v>247</v>
      </c>
      <c r="B116" s="64" t="s">
        <v>11</v>
      </c>
      <c r="C116" s="64" t="s">
        <v>12</v>
      </c>
      <c r="D116" s="64" t="s">
        <v>28</v>
      </c>
      <c r="E116" s="65"/>
      <c r="F116" s="64" t="s">
        <v>236</v>
      </c>
      <c r="G116" s="64" t="s">
        <v>16</v>
      </c>
      <c r="H116" s="64" t="s">
        <v>237</v>
      </c>
      <c r="I116" s="66">
        <v>2015</v>
      </c>
      <c r="J116" s="67">
        <v>395781</v>
      </c>
      <c r="K116" s="68"/>
      <c r="L116" s="70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6.75" customHeight="1" x14ac:dyDescent="0.2">
      <c r="A117" s="64" t="s">
        <v>248</v>
      </c>
      <c r="B117" s="64" t="s">
        <v>249</v>
      </c>
      <c r="C117" s="64"/>
      <c r="D117" s="64" t="s">
        <v>28</v>
      </c>
      <c r="E117" s="65"/>
      <c r="F117" s="64" t="s">
        <v>236</v>
      </c>
      <c r="G117" s="64" t="s">
        <v>16</v>
      </c>
      <c r="H117" s="64" t="s">
        <v>237</v>
      </c>
      <c r="I117" s="66">
        <v>2015</v>
      </c>
      <c r="J117" s="67">
        <v>364141</v>
      </c>
      <c r="K117" s="68"/>
      <c r="L117" s="70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6.75" customHeight="1" x14ac:dyDescent="0.2">
      <c r="A118" s="64" t="s">
        <v>250</v>
      </c>
      <c r="B118" s="64" t="s">
        <v>251</v>
      </c>
      <c r="C118" s="64"/>
      <c r="D118" s="64" t="s">
        <v>28</v>
      </c>
      <c r="E118" s="65"/>
      <c r="F118" s="64" t="s">
        <v>236</v>
      </c>
      <c r="G118" s="64" t="s">
        <v>16</v>
      </c>
      <c r="H118" s="64" t="s">
        <v>237</v>
      </c>
      <c r="I118" s="66">
        <v>2015</v>
      </c>
      <c r="J118" s="67">
        <v>499237</v>
      </c>
      <c r="K118" s="68"/>
      <c r="L118" s="70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6.75" customHeight="1" x14ac:dyDescent="0.2">
      <c r="A119" s="64" t="s">
        <v>252</v>
      </c>
      <c r="B119" s="64" t="s">
        <v>253</v>
      </c>
      <c r="C119" s="64" t="s">
        <v>70</v>
      </c>
      <c r="D119" s="64" t="s">
        <v>143</v>
      </c>
      <c r="E119" s="65"/>
      <c r="F119" s="64" t="s">
        <v>236</v>
      </c>
      <c r="G119" s="64" t="s">
        <v>16</v>
      </c>
      <c r="H119" s="64" t="s">
        <v>237</v>
      </c>
      <c r="I119" s="66">
        <v>2015</v>
      </c>
      <c r="J119" s="67">
        <v>92398</v>
      </c>
      <c r="K119" s="68" t="s">
        <v>72</v>
      </c>
      <c r="L119" s="70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6.75" customHeight="1" x14ac:dyDescent="0.2">
      <c r="A120" s="64" t="s">
        <v>254</v>
      </c>
      <c r="B120" s="64" t="s">
        <v>233</v>
      </c>
      <c r="C120" s="64" t="s">
        <v>21</v>
      </c>
      <c r="D120" s="64" t="s">
        <v>234</v>
      </c>
      <c r="E120" s="65"/>
      <c r="F120" s="64" t="s">
        <v>236</v>
      </c>
      <c r="G120" s="64" t="s">
        <v>16</v>
      </c>
      <c r="H120" s="64" t="s">
        <v>237</v>
      </c>
      <c r="I120" s="66">
        <v>2015</v>
      </c>
      <c r="J120" s="67">
        <v>119691</v>
      </c>
      <c r="K120" s="68"/>
      <c r="L120" s="70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6.75" customHeight="1" x14ac:dyDescent="0.2">
      <c r="A121" s="71" t="s">
        <v>255</v>
      </c>
      <c r="B121" s="71" t="s">
        <v>256</v>
      </c>
      <c r="C121" s="71" t="s">
        <v>21</v>
      </c>
      <c r="D121" s="71" t="s">
        <v>257</v>
      </c>
      <c r="E121" s="72"/>
      <c r="F121" s="71" t="s">
        <v>258</v>
      </c>
      <c r="G121" s="71" t="s">
        <v>259</v>
      </c>
      <c r="H121" s="71" t="s">
        <v>260</v>
      </c>
      <c r="I121" s="73">
        <v>2015</v>
      </c>
      <c r="J121" s="74">
        <v>367500</v>
      </c>
      <c r="K121" s="75" t="s">
        <v>72</v>
      </c>
      <c r="L121" s="76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6.75" customHeight="1" x14ac:dyDescent="0.2">
      <c r="A122" s="71" t="s">
        <v>261</v>
      </c>
      <c r="B122" s="71" t="s">
        <v>214</v>
      </c>
      <c r="C122" s="71" t="s">
        <v>70</v>
      </c>
      <c r="D122" s="71" t="s">
        <v>143</v>
      </c>
      <c r="E122" s="72"/>
      <c r="F122" s="71" t="s">
        <v>262</v>
      </c>
      <c r="G122" s="71" t="s">
        <v>259</v>
      </c>
      <c r="H122" s="71" t="s">
        <v>260</v>
      </c>
      <c r="I122" s="73">
        <v>2015</v>
      </c>
      <c r="J122" s="77">
        <v>1900000</v>
      </c>
      <c r="K122" s="75" t="s">
        <v>72</v>
      </c>
      <c r="L122" s="76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6.75" customHeight="1" x14ac:dyDescent="0.2">
      <c r="A123" s="71" t="s">
        <v>263</v>
      </c>
      <c r="B123" s="71" t="s">
        <v>253</v>
      </c>
      <c r="C123" s="71" t="s">
        <v>70</v>
      </c>
      <c r="D123" s="71" t="s">
        <v>143</v>
      </c>
      <c r="E123" s="72"/>
      <c r="F123" s="71" t="s">
        <v>262</v>
      </c>
      <c r="G123" s="71" t="s">
        <v>259</v>
      </c>
      <c r="H123" s="71" t="s">
        <v>260</v>
      </c>
      <c r="I123" s="73">
        <v>2015</v>
      </c>
      <c r="J123" s="77">
        <v>1843288</v>
      </c>
      <c r="K123" s="75" t="s">
        <v>72</v>
      </c>
      <c r="L123" s="76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6.75" customHeight="1" x14ac:dyDescent="0.2">
      <c r="A124" s="71" t="s">
        <v>264</v>
      </c>
      <c r="B124" s="71" t="s">
        <v>214</v>
      </c>
      <c r="C124" s="71" t="s">
        <v>70</v>
      </c>
      <c r="D124" s="71" t="s">
        <v>143</v>
      </c>
      <c r="E124" s="72"/>
      <c r="F124" s="71" t="s">
        <v>262</v>
      </c>
      <c r="G124" s="71" t="s">
        <v>259</v>
      </c>
      <c r="H124" s="71" t="s">
        <v>260</v>
      </c>
      <c r="I124" s="73">
        <v>2015</v>
      </c>
      <c r="J124" s="77">
        <v>2300000</v>
      </c>
      <c r="K124" s="75" t="s">
        <v>72</v>
      </c>
      <c r="L124" s="76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6.75" customHeight="1" x14ac:dyDescent="0.2">
      <c r="A125" s="71" t="s">
        <v>265</v>
      </c>
      <c r="B125" s="71" t="s">
        <v>266</v>
      </c>
      <c r="C125" s="71" t="s">
        <v>70</v>
      </c>
      <c r="D125" s="71" t="s">
        <v>267</v>
      </c>
      <c r="E125" s="72"/>
      <c r="F125" s="71" t="s">
        <v>262</v>
      </c>
      <c r="G125" s="71" t="s">
        <v>259</v>
      </c>
      <c r="H125" s="71" t="s">
        <v>260</v>
      </c>
      <c r="I125" s="73">
        <v>2015</v>
      </c>
      <c r="J125" s="74">
        <v>212086</v>
      </c>
      <c r="K125" s="75" t="s">
        <v>72</v>
      </c>
      <c r="L125" s="76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6.75" customHeight="1" x14ac:dyDescent="0.2">
      <c r="A126" s="71" t="s">
        <v>268</v>
      </c>
      <c r="B126" s="71" t="s">
        <v>107</v>
      </c>
      <c r="C126" s="71" t="s">
        <v>12</v>
      </c>
      <c r="D126" s="71" t="s">
        <v>13</v>
      </c>
      <c r="E126" s="72"/>
      <c r="F126" s="71" t="s">
        <v>269</v>
      </c>
      <c r="G126" s="71" t="s">
        <v>259</v>
      </c>
      <c r="H126" s="71" t="s">
        <v>260</v>
      </c>
      <c r="I126" s="73">
        <v>2015</v>
      </c>
      <c r="J126" s="74">
        <v>170000</v>
      </c>
      <c r="K126" s="75" t="s">
        <v>72</v>
      </c>
      <c r="L126" s="76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6.75" customHeight="1" x14ac:dyDescent="0.2">
      <c r="A127" s="71" t="s">
        <v>270</v>
      </c>
      <c r="B127" s="71" t="s">
        <v>271</v>
      </c>
      <c r="C127" s="71" t="s">
        <v>70</v>
      </c>
      <c r="D127" s="71" t="s">
        <v>272</v>
      </c>
      <c r="E127" s="72"/>
      <c r="F127" s="71" t="s">
        <v>269</v>
      </c>
      <c r="G127" s="71" t="s">
        <v>259</v>
      </c>
      <c r="H127" s="71" t="s">
        <v>260</v>
      </c>
      <c r="I127" s="73">
        <v>2015</v>
      </c>
      <c r="J127" s="74">
        <v>502000</v>
      </c>
      <c r="K127" s="75" t="s">
        <v>72</v>
      </c>
      <c r="L127" s="76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6.75" customHeight="1" x14ac:dyDescent="0.2">
      <c r="A128" s="78" t="s">
        <v>273</v>
      </c>
      <c r="B128" s="78" t="s">
        <v>274</v>
      </c>
      <c r="C128" s="78"/>
      <c r="D128" s="78" t="s">
        <v>126</v>
      </c>
      <c r="E128" s="79"/>
      <c r="F128" s="78" t="s">
        <v>275</v>
      </c>
      <c r="G128" s="78" t="s">
        <v>276</v>
      </c>
      <c r="H128" s="78" t="s">
        <v>277</v>
      </c>
      <c r="I128" s="80">
        <v>2015</v>
      </c>
      <c r="J128" s="81">
        <v>1228153</v>
      </c>
      <c r="K128" s="8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6.75" customHeight="1" x14ac:dyDescent="0.2">
      <c r="A129" s="78" t="s">
        <v>278</v>
      </c>
      <c r="B129" s="78" t="s">
        <v>155</v>
      </c>
      <c r="C129" s="78" t="s">
        <v>21</v>
      </c>
      <c r="D129" s="78" t="s">
        <v>126</v>
      </c>
      <c r="E129" s="79"/>
      <c r="F129" s="78" t="s">
        <v>275</v>
      </c>
      <c r="G129" s="78" t="s">
        <v>276</v>
      </c>
      <c r="H129" s="78" t="s">
        <v>277</v>
      </c>
      <c r="I129" s="80">
        <v>2015</v>
      </c>
      <c r="J129" s="81">
        <v>1368735</v>
      </c>
      <c r="K129" s="8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6.75" customHeight="1" x14ac:dyDescent="0.2">
      <c r="A130" s="6" t="s">
        <v>279</v>
      </c>
      <c r="B130" s="6" t="s">
        <v>280</v>
      </c>
      <c r="C130" s="6" t="s">
        <v>70</v>
      </c>
      <c r="D130" s="6" t="s">
        <v>281</v>
      </c>
      <c r="E130" s="7"/>
      <c r="F130" s="6" t="s">
        <v>282</v>
      </c>
      <c r="G130" s="6" t="s">
        <v>117</v>
      </c>
      <c r="H130" s="6" t="s">
        <v>283</v>
      </c>
      <c r="I130" s="8">
        <v>2015</v>
      </c>
      <c r="J130" s="9">
        <v>99191</v>
      </c>
      <c r="K130" s="10" t="s">
        <v>72</v>
      </c>
      <c r="L130" s="83">
        <f>J130/SUM(J130:J135)</f>
        <v>3.344000043152303E-2</v>
      </c>
      <c r="M130" s="19">
        <f>SUM(J130:J135)</f>
        <v>2966238</v>
      </c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6.75" customHeight="1" x14ac:dyDescent="0.2">
      <c r="A131" s="6" t="s">
        <v>284</v>
      </c>
      <c r="B131" s="6" t="s">
        <v>50</v>
      </c>
      <c r="C131" s="6" t="s">
        <v>34</v>
      </c>
      <c r="D131" s="6" t="s">
        <v>28</v>
      </c>
      <c r="E131" s="7"/>
      <c r="F131" s="6" t="s">
        <v>282</v>
      </c>
      <c r="G131" s="6" t="s">
        <v>117</v>
      </c>
      <c r="H131" s="6" t="s">
        <v>283</v>
      </c>
      <c r="I131" s="8">
        <v>2015</v>
      </c>
      <c r="J131" s="9">
        <v>250000</v>
      </c>
      <c r="K131" s="10"/>
      <c r="L131" s="11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6.75" customHeight="1" x14ac:dyDescent="0.2">
      <c r="A132" s="6" t="s">
        <v>285</v>
      </c>
      <c r="B132" s="6" t="s">
        <v>50</v>
      </c>
      <c r="C132" s="6" t="s">
        <v>34</v>
      </c>
      <c r="D132" s="6" t="s">
        <v>28</v>
      </c>
      <c r="E132" s="7"/>
      <c r="F132" s="6" t="s">
        <v>282</v>
      </c>
      <c r="G132" s="6" t="s">
        <v>117</v>
      </c>
      <c r="H132" s="6" t="s">
        <v>283</v>
      </c>
      <c r="I132" s="8">
        <v>2015</v>
      </c>
      <c r="J132" s="9">
        <v>985259</v>
      </c>
      <c r="K132" s="10"/>
      <c r="L132" s="11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6" customHeight="1" x14ac:dyDescent="0.2">
      <c r="A133" s="6" t="s">
        <v>286</v>
      </c>
      <c r="B133" s="6" t="s">
        <v>287</v>
      </c>
      <c r="C133" s="6"/>
      <c r="D133" s="6" t="s">
        <v>28</v>
      </c>
      <c r="E133" s="7"/>
      <c r="F133" s="6" t="s">
        <v>282</v>
      </c>
      <c r="G133" s="6" t="s">
        <v>117</v>
      </c>
      <c r="H133" s="6" t="s">
        <v>283</v>
      </c>
      <c r="I133" s="8">
        <v>2015</v>
      </c>
      <c r="J133" s="9">
        <v>505176</v>
      </c>
      <c r="K133" s="10"/>
      <c r="L133" s="11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7.5" customHeight="1" x14ac:dyDescent="0.2">
      <c r="A134" s="84" t="s">
        <v>288</v>
      </c>
      <c r="B134" s="10" t="s">
        <v>289</v>
      </c>
      <c r="C134" s="10"/>
      <c r="D134" s="10" t="s">
        <v>290</v>
      </c>
      <c r="E134" s="7"/>
      <c r="F134" s="10" t="s">
        <v>291</v>
      </c>
      <c r="G134" s="10" t="s">
        <v>292</v>
      </c>
      <c r="H134" s="10" t="s">
        <v>293</v>
      </c>
      <c r="I134" s="10">
        <v>2015</v>
      </c>
      <c r="J134" s="9">
        <v>965750</v>
      </c>
      <c r="K134" s="10"/>
      <c r="L134" s="11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6.75" customHeight="1" x14ac:dyDescent="0.2">
      <c r="A135" s="6" t="s">
        <v>294</v>
      </c>
      <c r="B135" s="6" t="s">
        <v>295</v>
      </c>
      <c r="C135" s="6" t="s">
        <v>12</v>
      </c>
      <c r="D135" s="6" t="s">
        <v>296</v>
      </c>
      <c r="E135" s="7"/>
      <c r="F135" s="6" t="s">
        <v>282</v>
      </c>
      <c r="G135" s="6" t="s">
        <v>117</v>
      </c>
      <c r="H135" s="6" t="s">
        <v>283</v>
      </c>
      <c r="I135" s="8">
        <v>2015</v>
      </c>
      <c r="J135" s="9">
        <v>160862</v>
      </c>
      <c r="K135" s="10"/>
      <c r="L135" s="11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6.75" customHeight="1" x14ac:dyDescent="0.2">
      <c r="A136" s="22" t="s">
        <v>297</v>
      </c>
      <c r="B136" s="22" t="s">
        <v>298</v>
      </c>
      <c r="C136" s="22"/>
      <c r="D136" s="22" t="s">
        <v>281</v>
      </c>
      <c r="E136" s="23" t="s">
        <v>14</v>
      </c>
      <c r="F136" s="22" t="s">
        <v>299</v>
      </c>
      <c r="G136" s="22" t="s">
        <v>117</v>
      </c>
      <c r="H136" s="22" t="s">
        <v>300</v>
      </c>
      <c r="I136" s="24">
        <v>2015</v>
      </c>
      <c r="J136" s="25">
        <v>724067</v>
      </c>
      <c r="K136" s="26"/>
      <c r="L136" s="27">
        <f>SUM(J138:J139)/SUM(J136:J139)</f>
        <v>1.555177009101256E-2</v>
      </c>
      <c r="M136" s="19">
        <f>SUM(J136:J139)</f>
        <v>61086294</v>
      </c>
      <c r="N136" s="19">
        <f>J138+J139</f>
        <v>950000</v>
      </c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6.75" customHeight="1" x14ac:dyDescent="0.2">
      <c r="A137" s="22" t="s">
        <v>301</v>
      </c>
      <c r="B137" s="22" t="s">
        <v>57</v>
      </c>
      <c r="C137" s="22" t="s">
        <v>12</v>
      </c>
      <c r="D137" s="22" t="s">
        <v>28</v>
      </c>
      <c r="E137" s="23" t="s">
        <v>14</v>
      </c>
      <c r="F137" s="22" t="s">
        <v>299</v>
      </c>
      <c r="G137" s="22" t="s">
        <v>117</v>
      </c>
      <c r="H137" s="22" t="s">
        <v>300</v>
      </c>
      <c r="I137" s="24">
        <v>2015</v>
      </c>
      <c r="J137" s="29">
        <v>59412227</v>
      </c>
      <c r="K137" s="26"/>
      <c r="L137" s="28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6.75" customHeight="1" x14ac:dyDescent="0.2">
      <c r="A138" s="22" t="s">
        <v>302</v>
      </c>
      <c r="B138" s="22" t="s">
        <v>253</v>
      </c>
      <c r="C138" s="22" t="s">
        <v>70</v>
      </c>
      <c r="D138" s="22" t="s">
        <v>93</v>
      </c>
      <c r="E138" s="23" t="s">
        <v>14</v>
      </c>
      <c r="F138" s="22" t="s">
        <v>299</v>
      </c>
      <c r="G138" s="22" t="s">
        <v>117</v>
      </c>
      <c r="H138" s="22" t="s">
        <v>300</v>
      </c>
      <c r="I138" s="24">
        <v>2015</v>
      </c>
      <c r="J138" s="25">
        <v>750000</v>
      </c>
      <c r="K138" s="26" t="s">
        <v>72</v>
      </c>
      <c r="L138" s="28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6.75" customHeight="1" x14ac:dyDescent="0.2">
      <c r="A139" s="22" t="s">
        <v>303</v>
      </c>
      <c r="B139" s="22" t="s">
        <v>253</v>
      </c>
      <c r="C139" s="22" t="s">
        <v>70</v>
      </c>
      <c r="D139" s="22" t="s">
        <v>93</v>
      </c>
      <c r="E139" s="23" t="s">
        <v>14</v>
      </c>
      <c r="F139" s="22" t="s">
        <v>299</v>
      </c>
      <c r="G139" s="22" t="s">
        <v>117</v>
      </c>
      <c r="H139" s="22" t="s">
        <v>300</v>
      </c>
      <c r="I139" s="24">
        <v>2015</v>
      </c>
      <c r="J139" s="25">
        <v>200000</v>
      </c>
      <c r="K139" s="26" t="s">
        <v>72</v>
      </c>
      <c r="L139" s="28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6.75" customHeight="1" x14ac:dyDescent="0.2">
      <c r="A140" s="22" t="s">
        <v>304</v>
      </c>
      <c r="B140" s="22" t="s">
        <v>305</v>
      </c>
      <c r="C140" s="22" t="s">
        <v>12</v>
      </c>
      <c r="D140" s="22" t="s">
        <v>28</v>
      </c>
      <c r="E140" s="23" t="s">
        <v>35</v>
      </c>
      <c r="F140" s="22" t="s">
        <v>306</v>
      </c>
      <c r="G140" s="22" t="s">
        <v>117</v>
      </c>
      <c r="H140" s="22" t="s">
        <v>307</v>
      </c>
      <c r="I140" s="24">
        <v>2015</v>
      </c>
      <c r="J140" s="29">
        <v>14429478</v>
      </c>
      <c r="K140" s="26"/>
      <c r="L140" s="27">
        <f>J143/SUM(J140:J143)</f>
        <v>2.0902110511973188E-2</v>
      </c>
      <c r="M140" s="19">
        <f>SUM(J140:J143)</f>
        <v>33502419.27</v>
      </c>
      <c r="N140" s="19">
        <f>J143</f>
        <v>700271.27</v>
      </c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6.75" customHeight="1" x14ac:dyDescent="0.2">
      <c r="A141" s="22" t="s">
        <v>308</v>
      </c>
      <c r="B141" s="22" t="s">
        <v>105</v>
      </c>
      <c r="C141" s="22" t="s">
        <v>12</v>
      </c>
      <c r="D141" s="22" t="s">
        <v>28</v>
      </c>
      <c r="E141" s="23" t="s">
        <v>35</v>
      </c>
      <c r="F141" s="22" t="s">
        <v>306</v>
      </c>
      <c r="G141" s="22" t="s">
        <v>117</v>
      </c>
      <c r="H141" s="22" t="s">
        <v>307</v>
      </c>
      <c r="I141" s="24">
        <v>2015</v>
      </c>
      <c r="J141" s="29">
        <v>2346021</v>
      </c>
      <c r="K141" s="26"/>
      <c r="L141" s="28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6.75" customHeight="1" x14ac:dyDescent="0.2">
      <c r="A142" s="22" t="s">
        <v>309</v>
      </c>
      <c r="B142" s="22" t="s">
        <v>147</v>
      </c>
      <c r="C142" s="22"/>
      <c r="D142" s="22" t="s">
        <v>28</v>
      </c>
      <c r="E142" s="23" t="s">
        <v>35</v>
      </c>
      <c r="F142" s="22" t="s">
        <v>306</v>
      </c>
      <c r="G142" s="22" t="s">
        <v>117</v>
      </c>
      <c r="H142" s="22" t="s">
        <v>307</v>
      </c>
      <c r="I142" s="24">
        <v>2015</v>
      </c>
      <c r="J142" s="29">
        <v>16026649</v>
      </c>
      <c r="K142" s="26"/>
      <c r="L142" s="28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6.75" customHeight="1" x14ac:dyDescent="0.2">
      <c r="A143" s="22" t="s">
        <v>310</v>
      </c>
      <c r="B143" s="22" t="s">
        <v>92</v>
      </c>
      <c r="C143" s="22" t="s">
        <v>70</v>
      </c>
      <c r="D143" s="22" t="s">
        <v>93</v>
      </c>
      <c r="E143" s="23" t="s">
        <v>35</v>
      </c>
      <c r="F143" s="22" t="s">
        <v>306</v>
      </c>
      <c r="G143" s="22" t="s">
        <v>117</v>
      </c>
      <c r="H143" s="22" t="s">
        <v>307</v>
      </c>
      <c r="I143" s="24">
        <v>2015</v>
      </c>
      <c r="J143" s="25">
        <v>700271.27</v>
      </c>
      <c r="K143" s="26" t="s">
        <v>72</v>
      </c>
      <c r="L143" s="28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6.75" customHeight="1" x14ac:dyDescent="0.2">
      <c r="A144" s="13" t="s">
        <v>311</v>
      </c>
      <c r="B144" s="13" t="s">
        <v>312</v>
      </c>
      <c r="C144" s="13" t="s">
        <v>34</v>
      </c>
      <c r="D144" s="13" t="s">
        <v>76</v>
      </c>
      <c r="E144" s="14" t="s">
        <v>166</v>
      </c>
      <c r="F144" s="13" t="s">
        <v>313</v>
      </c>
      <c r="G144" s="13" t="s">
        <v>78</v>
      </c>
      <c r="H144" s="13" t="s">
        <v>314</v>
      </c>
      <c r="I144" s="15">
        <v>2015</v>
      </c>
      <c r="J144" s="21">
        <v>1455958</v>
      </c>
      <c r="K144" s="17"/>
      <c r="L144" s="18">
        <f>J154/SUM(J144:J154)</f>
        <v>2.3757569760592092E-2</v>
      </c>
      <c r="M144" s="19">
        <f>SUM(J144:J154)</f>
        <v>11035851</v>
      </c>
      <c r="N144" s="19">
        <f>J154</f>
        <v>262185</v>
      </c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6.75" customHeight="1" x14ac:dyDescent="0.2">
      <c r="A145" s="13" t="s">
        <v>315</v>
      </c>
      <c r="B145" s="13" t="s">
        <v>44</v>
      </c>
      <c r="C145" s="13" t="s">
        <v>34</v>
      </c>
      <c r="D145" s="13" t="s">
        <v>76</v>
      </c>
      <c r="E145" s="14" t="s">
        <v>166</v>
      </c>
      <c r="F145" s="13" t="s">
        <v>313</v>
      </c>
      <c r="G145" s="13" t="s">
        <v>78</v>
      </c>
      <c r="H145" s="13" t="s">
        <v>314</v>
      </c>
      <c r="I145" s="15">
        <v>2015</v>
      </c>
      <c r="J145" s="16">
        <v>461595</v>
      </c>
      <c r="K145" s="17"/>
      <c r="L145" s="20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6.75" customHeight="1" x14ac:dyDescent="0.2">
      <c r="A146" s="13" t="s">
        <v>316</v>
      </c>
      <c r="B146" s="13" t="s">
        <v>317</v>
      </c>
      <c r="C146" s="13" t="s">
        <v>34</v>
      </c>
      <c r="D146" s="13" t="s">
        <v>76</v>
      </c>
      <c r="E146" s="14" t="s">
        <v>166</v>
      </c>
      <c r="F146" s="13" t="s">
        <v>313</v>
      </c>
      <c r="G146" s="13" t="s">
        <v>78</v>
      </c>
      <c r="H146" s="13" t="s">
        <v>314</v>
      </c>
      <c r="I146" s="15">
        <v>2015</v>
      </c>
      <c r="J146" s="16">
        <v>829753</v>
      </c>
      <c r="K146" s="17"/>
      <c r="L146" s="20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6.75" customHeight="1" x14ac:dyDescent="0.2">
      <c r="A147" s="13" t="s">
        <v>318</v>
      </c>
      <c r="B147" s="13" t="s">
        <v>204</v>
      </c>
      <c r="C147" s="13" t="s">
        <v>34</v>
      </c>
      <c r="D147" s="13" t="s">
        <v>76</v>
      </c>
      <c r="E147" s="14" t="s">
        <v>166</v>
      </c>
      <c r="F147" s="13" t="s">
        <v>313</v>
      </c>
      <c r="G147" s="13" t="s">
        <v>78</v>
      </c>
      <c r="H147" s="13" t="s">
        <v>314</v>
      </c>
      <c r="I147" s="15">
        <v>2015</v>
      </c>
      <c r="J147" s="21">
        <v>1903708</v>
      </c>
      <c r="K147" s="17"/>
      <c r="L147" s="20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6.75" customHeight="1" x14ac:dyDescent="0.2">
      <c r="A148" s="13" t="s">
        <v>319</v>
      </c>
      <c r="B148" s="13" t="s">
        <v>179</v>
      </c>
      <c r="C148" s="13" t="s">
        <v>34</v>
      </c>
      <c r="D148" s="13" t="s">
        <v>76</v>
      </c>
      <c r="E148" s="14" t="s">
        <v>166</v>
      </c>
      <c r="F148" s="13" t="s">
        <v>313</v>
      </c>
      <c r="G148" s="13" t="s">
        <v>78</v>
      </c>
      <c r="H148" s="13" t="s">
        <v>314</v>
      </c>
      <c r="I148" s="15">
        <v>2015</v>
      </c>
      <c r="J148" s="21">
        <v>2068217</v>
      </c>
      <c r="K148" s="17"/>
      <c r="L148" s="20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6.75" customHeight="1" x14ac:dyDescent="0.2">
      <c r="A149" s="13" t="s">
        <v>320</v>
      </c>
      <c r="B149" s="13" t="s">
        <v>321</v>
      </c>
      <c r="C149" s="13" t="s">
        <v>34</v>
      </c>
      <c r="D149" s="13" t="s">
        <v>76</v>
      </c>
      <c r="E149" s="14" t="s">
        <v>166</v>
      </c>
      <c r="F149" s="13" t="s">
        <v>313</v>
      </c>
      <c r="G149" s="13" t="s">
        <v>78</v>
      </c>
      <c r="H149" s="13" t="s">
        <v>314</v>
      </c>
      <c r="I149" s="15">
        <v>2015</v>
      </c>
      <c r="J149" s="16">
        <v>334071</v>
      </c>
      <c r="K149" s="17"/>
      <c r="L149" s="20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6.75" customHeight="1" x14ac:dyDescent="0.2">
      <c r="A150" s="13" t="s">
        <v>322</v>
      </c>
      <c r="B150" s="13" t="s">
        <v>103</v>
      </c>
      <c r="C150" s="13" t="s">
        <v>12</v>
      </c>
      <c r="D150" s="13" t="s">
        <v>76</v>
      </c>
      <c r="E150" s="14" t="s">
        <v>166</v>
      </c>
      <c r="F150" s="13" t="s">
        <v>313</v>
      </c>
      <c r="G150" s="13" t="s">
        <v>78</v>
      </c>
      <c r="H150" s="13" t="s">
        <v>314</v>
      </c>
      <c r="I150" s="15">
        <v>2015</v>
      </c>
      <c r="J150" s="21">
        <v>2985084</v>
      </c>
      <c r="K150" s="17"/>
      <c r="L150" s="20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6.75" customHeight="1" x14ac:dyDescent="0.2">
      <c r="A151" s="13" t="s">
        <v>323</v>
      </c>
      <c r="B151" s="13" t="s">
        <v>83</v>
      </c>
      <c r="C151" s="13" t="s">
        <v>34</v>
      </c>
      <c r="D151" s="13" t="s">
        <v>76</v>
      </c>
      <c r="E151" s="14" t="s">
        <v>166</v>
      </c>
      <c r="F151" s="13" t="s">
        <v>313</v>
      </c>
      <c r="G151" s="13" t="s">
        <v>78</v>
      </c>
      <c r="H151" s="13" t="s">
        <v>314</v>
      </c>
      <c r="I151" s="15">
        <v>2015</v>
      </c>
      <c r="J151" s="16">
        <v>117928</v>
      </c>
      <c r="K151" s="17"/>
      <c r="L151" s="20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6.75" customHeight="1" x14ac:dyDescent="0.2">
      <c r="A152" s="13" t="s">
        <v>324</v>
      </c>
      <c r="B152" s="13" t="s">
        <v>321</v>
      </c>
      <c r="C152" s="13" t="s">
        <v>34</v>
      </c>
      <c r="D152" s="13" t="s">
        <v>76</v>
      </c>
      <c r="E152" s="14" t="s">
        <v>166</v>
      </c>
      <c r="F152" s="13" t="s">
        <v>313</v>
      </c>
      <c r="G152" s="13" t="s">
        <v>78</v>
      </c>
      <c r="H152" s="13" t="s">
        <v>314</v>
      </c>
      <c r="I152" s="15">
        <v>2015</v>
      </c>
      <c r="J152" s="16">
        <v>340200</v>
      </c>
      <c r="K152" s="17"/>
      <c r="L152" s="20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6.75" customHeight="1" x14ac:dyDescent="0.2">
      <c r="A153" s="13" t="s">
        <v>325</v>
      </c>
      <c r="B153" s="13" t="s">
        <v>326</v>
      </c>
      <c r="C153" s="13"/>
      <c r="D153" s="13" t="s">
        <v>76</v>
      </c>
      <c r="E153" s="14" t="s">
        <v>166</v>
      </c>
      <c r="F153" s="13" t="s">
        <v>313</v>
      </c>
      <c r="G153" s="13" t="s">
        <v>78</v>
      </c>
      <c r="H153" s="13" t="s">
        <v>314</v>
      </c>
      <c r="I153" s="15">
        <v>2015</v>
      </c>
      <c r="J153" s="16">
        <v>277152</v>
      </c>
      <c r="K153" s="17"/>
      <c r="L153" s="20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6.75" customHeight="1" x14ac:dyDescent="0.2">
      <c r="A154" s="13" t="s">
        <v>91</v>
      </c>
      <c r="B154" s="13" t="s">
        <v>92</v>
      </c>
      <c r="C154" s="13" t="s">
        <v>70</v>
      </c>
      <c r="D154" s="13" t="s">
        <v>93</v>
      </c>
      <c r="E154" s="14" t="s">
        <v>166</v>
      </c>
      <c r="F154" s="13" t="s">
        <v>313</v>
      </c>
      <c r="G154" s="13" t="s">
        <v>78</v>
      </c>
      <c r="H154" s="13" t="s">
        <v>314</v>
      </c>
      <c r="I154" s="15">
        <v>2015</v>
      </c>
      <c r="J154" s="16">
        <v>262185</v>
      </c>
      <c r="K154" s="17" t="s">
        <v>72</v>
      </c>
      <c r="L154" s="20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6.75" customHeight="1" x14ac:dyDescent="0.2">
      <c r="A155" s="78" t="s">
        <v>327</v>
      </c>
      <c r="B155" s="78" t="s">
        <v>328</v>
      </c>
      <c r="C155" s="78" t="s">
        <v>70</v>
      </c>
      <c r="D155" s="78" t="s">
        <v>272</v>
      </c>
      <c r="E155" s="79"/>
      <c r="F155" s="78" t="s">
        <v>329</v>
      </c>
      <c r="G155" s="78" t="s">
        <v>330</v>
      </c>
      <c r="H155" s="78" t="s">
        <v>331</v>
      </c>
      <c r="I155" s="80">
        <v>2015</v>
      </c>
      <c r="J155" s="85">
        <v>150000</v>
      </c>
      <c r="K155" s="82" t="s">
        <v>72</v>
      </c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6.75" customHeight="1" x14ac:dyDescent="0.2">
      <c r="A156" s="30" t="s">
        <v>96</v>
      </c>
      <c r="B156" s="30" t="s">
        <v>97</v>
      </c>
      <c r="C156" s="30" t="s">
        <v>21</v>
      </c>
      <c r="D156" s="30" t="s">
        <v>98</v>
      </c>
      <c r="E156" s="31" t="s">
        <v>14</v>
      </c>
      <c r="F156" s="30" t="s">
        <v>332</v>
      </c>
      <c r="G156" s="30" t="s">
        <v>37</v>
      </c>
      <c r="H156" s="30" t="s">
        <v>333</v>
      </c>
      <c r="I156" s="32">
        <v>2015</v>
      </c>
      <c r="J156" s="37">
        <v>200000</v>
      </c>
      <c r="K156" s="34"/>
      <c r="L156" s="35">
        <f>SUM(J168:J169)/SUM(J156:J169)</f>
        <v>3.2160401002506264E-2</v>
      </c>
      <c r="M156" s="19">
        <f>SUM(J156:J169)</f>
        <v>23541000</v>
      </c>
      <c r="N156" s="19">
        <f>J168+J169</f>
        <v>757088</v>
      </c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6.75" customHeight="1" x14ac:dyDescent="0.2">
      <c r="A157" s="30" t="s">
        <v>96</v>
      </c>
      <c r="B157" s="30" t="s">
        <v>97</v>
      </c>
      <c r="C157" s="30" t="s">
        <v>21</v>
      </c>
      <c r="D157" s="30" t="s">
        <v>98</v>
      </c>
      <c r="E157" s="31" t="s">
        <v>14</v>
      </c>
      <c r="F157" s="30" t="s">
        <v>332</v>
      </c>
      <c r="G157" s="30" t="s">
        <v>37</v>
      </c>
      <c r="H157" s="30" t="s">
        <v>334</v>
      </c>
      <c r="I157" s="32">
        <v>2015</v>
      </c>
      <c r="J157" s="37">
        <v>459000</v>
      </c>
      <c r="K157" s="34"/>
      <c r="L157" s="36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6.75" customHeight="1" x14ac:dyDescent="0.2">
      <c r="A158" s="30" t="s">
        <v>335</v>
      </c>
      <c r="B158" s="30" t="s">
        <v>107</v>
      </c>
      <c r="C158" s="30" t="s">
        <v>12</v>
      </c>
      <c r="D158" s="30" t="s">
        <v>28</v>
      </c>
      <c r="E158" s="31" t="s">
        <v>14</v>
      </c>
      <c r="F158" s="30" t="s">
        <v>332</v>
      </c>
      <c r="G158" s="30" t="s">
        <v>37</v>
      </c>
      <c r="H158" s="30" t="s">
        <v>333</v>
      </c>
      <c r="I158" s="32">
        <v>2015</v>
      </c>
      <c r="J158" s="37">
        <v>500000</v>
      </c>
      <c r="K158" s="34"/>
      <c r="L158" s="36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6.75" customHeight="1" x14ac:dyDescent="0.2">
      <c r="A159" s="30" t="s">
        <v>335</v>
      </c>
      <c r="B159" s="30" t="s">
        <v>107</v>
      </c>
      <c r="C159" s="30" t="s">
        <v>12</v>
      </c>
      <c r="D159" s="30" t="s">
        <v>28</v>
      </c>
      <c r="E159" s="31" t="s">
        <v>14</v>
      </c>
      <c r="F159" s="30" t="s">
        <v>332</v>
      </c>
      <c r="G159" s="30" t="s">
        <v>37</v>
      </c>
      <c r="H159" s="30" t="s">
        <v>334</v>
      </c>
      <c r="I159" s="32">
        <v>2015</v>
      </c>
      <c r="J159" s="33">
        <v>8850000</v>
      </c>
      <c r="K159" s="34"/>
      <c r="L159" s="36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6.75" customHeight="1" x14ac:dyDescent="0.2">
      <c r="A160" s="30" t="s">
        <v>336</v>
      </c>
      <c r="B160" s="30" t="s">
        <v>114</v>
      </c>
      <c r="C160" s="30" t="s">
        <v>115</v>
      </c>
      <c r="D160" s="30" t="s">
        <v>28</v>
      </c>
      <c r="E160" s="31" t="s">
        <v>14</v>
      </c>
      <c r="F160" s="30" t="s">
        <v>332</v>
      </c>
      <c r="G160" s="30" t="s">
        <v>37</v>
      </c>
      <c r="H160" s="30" t="s">
        <v>333</v>
      </c>
      <c r="I160" s="32">
        <v>2015</v>
      </c>
      <c r="J160" s="33">
        <v>2000000</v>
      </c>
      <c r="K160" s="34"/>
      <c r="L160" s="36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6.75" customHeight="1" x14ac:dyDescent="0.2">
      <c r="A161" s="30" t="s">
        <v>336</v>
      </c>
      <c r="B161" s="30" t="s">
        <v>114</v>
      </c>
      <c r="C161" s="30" t="s">
        <v>115</v>
      </c>
      <c r="D161" s="30" t="s">
        <v>28</v>
      </c>
      <c r="E161" s="31" t="s">
        <v>14</v>
      </c>
      <c r="F161" s="30" t="s">
        <v>332</v>
      </c>
      <c r="G161" s="30" t="s">
        <v>37</v>
      </c>
      <c r="H161" s="30" t="s">
        <v>334</v>
      </c>
      <c r="I161" s="32">
        <v>2015</v>
      </c>
      <c r="J161" s="33">
        <v>6450000</v>
      </c>
      <c r="K161" s="34"/>
      <c r="L161" s="36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6.75" customHeight="1" x14ac:dyDescent="0.2">
      <c r="A162" s="30" t="s">
        <v>337</v>
      </c>
      <c r="B162" s="30" t="s">
        <v>239</v>
      </c>
      <c r="C162" s="30" t="s">
        <v>70</v>
      </c>
      <c r="D162" s="30" t="s">
        <v>28</v>
      </c>
      <c r="E162" s="31" t="s">
        <v>14</v>
      </c>
      <c r="F162" s="30" t="s">
        <v>332</v>
      </c>
      <c r="G162" s="30" t="s">
        <v>37</v>
      </c>
      <c r="H162" s="30" t="s">
        <v>333</v>
      </c>
      <c r="I162" s="32">
        <v>2015</v>
      </c>
      <c r="J162" s="37">
        <v>450000</v>
      </c>
      <c r="K162" s="34"/>
      <c r="L162" s="36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6.75" customHeight="1" x14ac:dyDescent="0.2">
      <c r="A163" s="30" t="s">
        <v>337</v>
      </c>
      <c r="B163" s="30" t="s">
        <v>239</v>
      </c>
      <c r="C163" s="30" t="s">
        <v>70</v>
      </c>
      <c r="D163" s="30" t="s">
        <v>28</v>
      </c>
      <c r="E163" s="31" t="s">
        <v>14</v>
      </c>
      <c r="F163" s="30" t="s">
        <v>332</v>
      </c>
      <c r="G163" s="30" t="s">
        <v>37</v>
      </c>
      <c r="H163" s="30" t="s">
        <v>334</v>
      </c>
      <c r="I163" s="32">
        <v>2015</v>
      </c>
      <c r="J163" s="33">
        <v>1205033</v>
      </c>
      <c r="K163" s="34"/>
      <c r="L163" s="36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6.75" customHeight="1" x14ac:dyDescent="0.2">
      <c r="A164" s="30" t="s">
        <v>338</v>
      </c>
      <c r="B164" s="30" t="s">
        <v>339</v>
      </c>
      <c r="C164" s="30" t="s">
        <v>34</v>
      </c>
      <c r="D164" s="30" t="s">
        <v>28</v>
      </c>
      <c r="E164" s="31" t="s">
        <v>14</v>
      </c>
      <c r="F164" s="30" t="s">
        <v>332</v>
      </c>
      <c r="G164" s="30" t="s">
        <v>37</v>
      </c>
      <c r="H164" s="30" t="s">
        <v>333</v>
      </c>
      <c r="I164" s="32">
        <v>2015</v>
      </c>
      <c r="J164" s="37">
        <v>400000</v>
      </c>
      <c r="K164" s="34"/>
      <c r="L164" s="36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6.75" customHeight="1" x14ac:dyDescent="0.2">
      <c r="A165" s="30" t="s">
        <v>338</v>
      </c>
      <c r="B165" s="30" t="s">
        <v>339</v>
      </c>
      <c r="C165" s="30" t="s">
        <v>34</v>
      </c>
      <c r="D165" s="30" t="s">
        <v>28</v>
      </c>
      <c r="E165" s="31" t="s">
        <v>14</v>
      </c>
      <c r="F165" s="30" t="s">
        <v>332</v>
      </c>
      <c r="G165" s="30" t="s">
        <v>37</v>
      </c>
      <c r="H165" s="30" t="s">
        <v>334</v>
      </c>
      <c r="I165" s="32">
        <v>2015</v>
      </c>
      <c r="J165" s="33">
        <v>1032550</v>
      </c>
      <c r="K165" s="34"/>
      <c r="L165" s="36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6.75" customHeight="1" x14ac:dyDescent="0.2">
      <c r="A166" s="30" t="s">
        <v>340</v>
      </c>
      <c r="B166" s="30" t="s">
        <v>249</v>
      </c>
      <c r="C166" s="30"/>
      <c r="D166" s="30" t="s">
        <v>28</v>
      </c>
      <c r="E166" s="31" t="s">
        <v>14</v>
      </c>
      <c r="F166" s="30" t="s">
        <v>332</v>
      </c>
      <c r="G166" s="30" t="s">
        <v>37</v>
      </c>
      <c r="H166" s="30" t="s">
        <v>333</v>
      </c>
      <c r="I166" s="32">
        <v>2015</v>
      </c>
      <c r="J166" s="37">
        <v>400000</v>
      </c>
      <c r="K166" s="34"/>
      <c r="L166" s="36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6.75" customHeight="1" x14ac:dyDescent="0.2">
      <c r="A167" s="30" t="s">
        <v>340</v>
      </c>
      <c r="B167" s="30" t="s">
        <v>249</v>
      </c>
      <c r="C167" s="30"/>
      <c r="D167" s="30" t="s">
        <v>28</v>
      </c>
      <c r="E167" s="31" t="s">
        <v>14</v>
      </c>
      <c r="F167" s="30" t="s">
        <v>332</v>
      </c>
      <c r="G167" s="30" t="s">
        <v>37</v>
      </c>
      <c r="H167" s="30" t="s">
        <v>334</v>
      </c>
      <c r="I167" s="32">
        <v>2015</v>
      </c>
      <c r="J167" s="37">
        <v>837329</v>
      </c>
      <c r="K167" s="34"/>
      <c r="L167" s="36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6.75" customHeight="1" x14ac:dyDescent="0.2">
      <c r="A168" s="30" t="s">
        <v>341</v>
      </c>
      <c r="B168" s="30" t="s">
        <v>124</v>
      </c>
      <c r="C168" s="30" t="s">
        <v>70</v>
      </c>
      <c r="D168" s="30" t="s">
        <v>143</v>
      </c>
      <c r="E168" s="31" t="s">
        <v>14</v>
      </c>
      <c r="F168" s="30" t="s">
        <v>332</v>
      </c>
      <c r="G168" s="30" t="s">
        <v>37</v>
      </c>
      <c r="H168" s="30" t="s">
        <v>334</v>
      </c>
      <c r="I168" s="32">
        <v>2015</v>
      </c>
      <c r="J168" s="37">
        <v>655367</v>
      </c>
      <c r="K168" s="34" t="s">
        <v>72</v>
      </c>
      <c r="L168" s="36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6.75" customHeight="1" x14ac:dyDescent="0.2">
      <c r="A169" s="30" t="s">
        <v>91</v>
      </c>
      <c r="B169" s="30" t="s">
        <v>92</v>
      </c>
      <c r="C169" s="30" t="s">
        <v>70</v>
      </c>
      <c r="D169" s="30" t="s">
        <v>93</v>
      </c>
      <c r="E169" s="31" t="s">
        <v>14</v>
      </c>
      <c r="F169" s="30" t="s">
        <v>332</v>
      </c>
      <c r="G169" s="30" t="s">
        <v>37</v>
      </c>
      <c r="H169" s="30" t="s">
        <v>333</v>
      </c>
      <c r="I169" s="32">
        <v>2015</v>
      </c>
      <c r="J169" s="37">
        <v>101721</v>
      </c>
      <c r="K169" s="34" t="s">
        <v>72</v>
      </c>
      <c r="L169" s="36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6.75" customHeight="1" x14ac:dyDescent="0.2">
      <c r="A170" s="6" t="s">
        <v>342</v>
      </c>
      <c r="B170" s="6" t="s">
        <v>105</v>
      </c>
      <c r="C170" s="6" t="s">
        <v>12</v>
      </c>
      <c r="D170" s="6" t="s">
        <v>281</v>
      </c>
      <c r="E170" s="7" t="s">
        <v>14</v>
      </c>
      <c r="F170" s="6" t="s">
        <v>343</v>
      </c>
      <c r="G170" s="6" t="s">
        <v>117</v>
      </c>
      <c r="H170" s="6" t="s">
        <v>344</v>
      </c>
      <c r="I170" s="8">
        <v>2015</v>
      </c>
      <c r="J170" s="12">
        <v>7277350</v>
      </c>
      <c r="K170" s="10"/>
      <c r="L170" s="83">
        <f>J171/SUM(J170:J171)</f>
        <v>7.616665843546247E-2</v>
      </c>
      <c r="M170" s="19">
        <f>SUM(J170:J171)</f>
        <v>7877340.7199999997</v>
      </c>
      <c r="N170" s="19">
        <f>J171</f>
        <v>599990.72</v>
      </c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6.75" customHeight="1" x14ac:dyDescent="0.2">
      <c r="A171" s="6" t="s">
        <v>345</v>
      </c>
      <c r="B171" s="6" t="s">
        <v>253</v>
      </c>
      <c r="C171" s="6" t="s">
        <v>70</v>
      </c>
      <c r="D171" s="6" t="s">
        <v>93</v>
      </c>
      <c r="E171" s="7" t="s">
        <v>14</v>
      </c>
      <c r="F171" s="6" t="s">
        <v>343</v>
      </c>
      <c r="G171" s="6" t="s">
        <v>117</v>
      </c>
      <c r="H171" s="6" t="s">
        <v>344</v>
      </c>
      <c r="I171" s="8">
        <v>2015</v>
      </c>
      <c r="J171" s="9">
        <v>599990.72</v>
      </c>
      <c r="K171" s="10" t="s">
        <v>72</v>
      </c>
      <c r="L171" s="11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6.75" customHeight="1" x14ac:dyDescent="0.2">
      <c r="A172" s="13" t="s">
        <v>268</v>
      </c>
      <c r="B172" s="13" t="s">
        <v>107</v>
      </c>
      <c r="C172" s="13" t="s">
        <v>12</v>
      </c>
      <c r="D172" s="13" t="s">
        <v>13</v>
      </c>
      <c r="E172" s="14"/>
      <c r="F172" s="13" t="s">
        <v>346</v>
      </c>
      <c r="G172" s="13" t="s">
        <v>78</v>
      </c>
      <c r="H172" s="13" t="s">
        <v>347</v>
      </c>
      <c r="I172" s="15">
        <v>2015</v>
      </c>
      <c r="J172" s="16">
        <v>800000</v>
      </c>
      <c r="K172" s="17"/>
      <c r="L172" s="18">
        <f>J173/SUM(J172:J173)</f>
        <v>0.21951219512195122</v>
      </c>
      <c r="M172" s="19">
        <f>SUM(J172:J173)</f>
        <v>1025000</v>
      </c>
      <c r="N172" s="19">
        <f>J173</f>
        <v>225000</v>
      </c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6.75" customHeight="1" x14ac:dyDescent="0.2">
      <c r="A173" s="13" t="s">
        <v>91</v>
      </c>
      <c r="B173" s="13" t="s">
        <v>92</v>
      </c>
      <c r="C173" s="13" t="s">
        <v>70</v>
      </c>
      <c r="D173" s="13" t="s">
        <v>93</v>
      </c>
      <c r="E173" s="14"/>
      <c r="F173" s="13" t="s">
        <v>346</v>
      </c>
      <c r="G173" s="13" t="s">
        <v>78</v>
      </c>
      <c r="H173" s="13" t="s">
        <v>347</v>
      </c>
      <c r="I173" s="15">
        <v>2015</v>
      </c>
      <c r="J173" s="16">
        <v>225000</v>
      </c>
      <c r="K173" s="17" t="s">
        <v>72</v>
      </c>
      <c r="L173" s="20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6.75" customHeight="1" x14ac:dyDescent="0.2">
      <c r="A174" s="86" t="s">
        <v>235</v>
      </c>
      <c r="B174" s="86" t="s">
        <v>179</v>
      </c>
      <c r="C174" s="86" t="s">
        <v>34</v>
      </c>
      <c r="D174" s="86" t="s">
        <v>101</v>
      </c>
      <c r="E174" s="87" t="s">
        <v>35</v>
      </c>
      <c r="F174" s="86" t="s">
        <v>348</v>
      </c>
      <c r="G174" s="86" t="s">
        <v>37</v>
      </c>
      <c r="H174" s="86" t="s">
        <v>38</v>
      </c>
      <c r="I174" s="88">
        <v>2015</v>
      </c>
      <c r="J174" s="89">
        <v>750000</v>
      </c>
      <c r="K174" s="90"/>
      <c r="L174" s="91">
        <f>J187/SUM(J174:J192)</f>
        <v>8.655027375634626E-2</v>
      </c>
      <c r="M174" s="19">
        <f>SUM(J174:J192)</f>
        <v>13021068</v>
      </c>
      <c r="N174" s="19">
        <f>J187</f>
        <v>1126977</v>
      </c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6.75" customHeight="1" x14ac:dyDescent="0.2">
      <c r="A175" s="86" t="s">
        <v>349</v>
      </c>
      <c r="B175" s="86" t="s">
        <v>62</v>
      </c>
      <c r="C175" s="86"/>
      <c r="D175" s="86" t="s">
        <v>165</v>
      </c>
      <c r="E175" s="87" t="s">
        <v>35</v>
      </c>
      <c r="F175" s="86" t="s">
        <v>348</v>
      </c>
      <c r="G175" s="86" t="s">
        <v>37</v>
      </c>
      <c r="H175" s="86" t="s">
        <v>38</v>
      </c>
      <c r="I175" s="88">
        <v>2015</v>
      </c>
      <c r="J175" s="89">
        <v>29955</v>
      </c>
      <c r="K175" s="90"/>
      <c r="L175" s="9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6.75" customHeight="1" x14ac:dyDescent="0.2">
      <c r="A176" s="86" t="s">
        <v>350</v>
      </c>
      <c r="B176" s="86" t="s">
        <v>55</v>
      </c>
      <c r="C176" s="86" t="s">
        <v>34</v>
      </c>
      <c r="D176" s="86" t="s">
        <v>28</v>
      </c>
      <c r="E176" s="87" t="s">
        <v>35</v>
      </c>
      <c r="F176" s="86" t="s">
        <v>348</v>
      </c>
      <c r="G176" s="86" t="s">
        <v>37</v>
      </c>
      <c r="H176" s="86" t="s">
        <v>38</v>
      </c>
      <c r="I176" s="88">
        <v>2015</v>
      </c>
      <c r="J176" s="89">
        <v>50000</v>
      </c>
      <c r="K176" s="90"/>
      <c r="L176" s="9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6.75" customHeight="1" x14ac:dyDescent="0.2">
      <c r="A177" s="86" t="s">
        <v>351</v>
      </c>
      <c r="B177" s="86" t="s">
        <v>46</v>
      </c>
      <c r="C177" s="86" t="s">
        <v>34</v>
      </c>
      <c r="D177" s="86" t="s">
        <v>28</v>
      </c>
      <c r="E177" s="87" t="s">
        <v>35</v>
      </c>
      <c r="F177" s="86" t="s">
        <v>348</v>
      </c>
      <c r="G177" s="86" t="s">
        <v>37</v>
      </c>
      <c r="H177" s="86" t="s">
        <v>38</v>
      </c>
      <c r="I177" s="88">
        <v>2015</v>
      </c>
      <c r="J177" s="89">
        <v>331433</v>
      </c>
      <c r="K177" s="90"/>
      <c r="L177" s="9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6.75" customHeight="1" x14ac:dyDescent="0.2">
      <c r="A178" s="86" t="s">
        <v>352</v>
      </c>
      <c r="B178" s="86" t="s">
        <v>155</v>
      </c>
      <c r="C178" s="86" t="s">
        <v>21</v>
      </c>
      <c r="D178" s="86" t="s">
        <v>28</v>
      </c>
      <c r="E178" s="87" t="s">
        <v>35</v>
      </c>
      <c r="F178" s="86" t="s">
        <v>348</v>
      </c>
      <c r="G178" s="86" t="s">
        <v>37</v>
      </c>
      <c r="H178" s="86" t="s">
        <v>38</v>
      </c>
      <c r="I178" s="88">
        <v>2015</v>
      </c>
      <c r="J178" s="89">
        <v>499970</v>
      </c>
      <c r="K178" s="90"/>
      <c r="L178" s="9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6.75" customHeight="1" x14ac:dyDescent="0.2">
      <c r="A179" s="86" t="s">
        <v>353</v>
      </c>
      <c r="B179" s="86" t="s">
        <v>107</v>
      </c>
      <c r="C179" s="86" t="s">
        <v>12</v>
      </c>
      <c r="D179" s="86" t="s">
        <v>28</v>
      </c>
      <c r="E179" s="87" t="s">
        <v>35</v>
      </c>
      <c r="F179" s="86" t="s">
        <v>348</v>
      </c>
      <c r="G179" s="86" t="s">
        <v>37</v>
      </c>
      <c r="H179" s="86" t="s">
        <v>38</v>
      </c>
      <c r="I179" s="88">
        <v>2015</v>
      </c>
      <c r="J179" s="93">
        <v>2079126</v>
      </c>
      <c r="K179" s="90"/>
      <c r="L179" s="9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6.75" customHeight="1" x14ac:dyDescent="0.2">
      <c r="A180" s="86" t="s">
        <v>354</v>
      </c>
      <c r="B180" s="86" t="s">
        <v>57</v>
      </c>
      <c r="C180" s="86" t="s">
        <v>12</v>
      </c>
      <c r="D180" s="86" t="s">
        <v>28</v>
      </c>
      <c r="E180" s="87" t="s">
        <v>35</v>
      </c>
      <c r="F180" s="86" t="s">
        <v>348</v>
      </c>
      <c r="G180" s="86" t="s">
        <v>37</v>
      </c>
      <c r="H180" s="86" t="s">
        <v>38</v>
      </c>
      <c r="I180" s="88">
        <v>2015</v>
      </c>
      <c r="J180" s="89">
        <v>118357</v>
      </c>
      <c r="K180" s="90"/>
      <c r="L180" s="9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6.75" customHeight="1" x14ac:dyDescent="0.2">
      <c r="A181" s="86" t="s">
        <v>355</v>
      </c>
      <c r="B181" s="86" t="s">
        <v>129</v>
      </c>
      <c r="C181" s="86" t="s">
        <v>12</v>
      </c>
      <c r="D181" s="86" t="s">
        <v>28</v>
      </c>
      <c r="E181" s="87" t="s">
        <v>35</v>
      </c>
      <c r="F181" s="86" t="s">
        <v>348</v>
      </c>
      <c r="G181" s="86" t="s">
        <v>37</v>
      </c>
      <c r="H181" s="86" t="s">
        <v>38</v>
      </c>
      <c r="I181" s="88">
        <v>2015</v>
      </c>
      <c r="J181" s="89">
        <v>392149</v>
      </c>
      <c r="K181" s="90"/>
      <c r="L181" s="9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6.75" customHeight="1" x14ac:dyDescent="0.2">
      <c r="A182" s="86" t="s">
        <v>356</v>
      </c>
      <c r="B182" s="86" t="s">
        <v>242</v>
      </c>
      <c r="C182" s="86"/>
      <c r="D182" s="86" t="s">
        <v>28</v>
      </c>
      <c r="E182" s="87" t="s">
        <v>35</v>
      </c>
      <c r="F182" s="86" t="s">
        <v>348</v>
      </c>
      <c r="G182" s="86" t="s">
        <v>37</v>
      </c>
      <c r="H182" s="86" t="s">
        <v>38</v>
      </c>
      <c r="I182" s="88">
        <v>2015</v>
      </c>
      <c r="J182" s="89">
        <v>398547</v>
      </c>
      <c r="K182" s="90"/>
      <c r="L182" s="9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6.75" customHeight="1" x14ac:dyDescent="0.2">
      <c r="A183" s="86" t="s">
        <v>357</v>
      </c>
      <c r="B183" s="86" t="s">
        <v>358</v>
      </c>
      <c r="C183" s="86"/>
      <c r="D183" s="86" t="s">
        <v>28</v>
      </c>
      <c r="E183" s="87" t="s">
        <v>35</v>
      </c>
      <c r="F183" s="86" t="s">
        <v>348</v>
      </c>
      <c r="G183" s="86" t="s">
        <v>37</v>
      </c>
      <c r="H183" s="86" t="s">
        <v>38</v>
      </c>
      <c r="I183" s="88">
        <v>2015</v>
      </c>
      <c r="J183" s="93">
        <v>1205148</v>
      </c>
      <c r="K183" s="90"/>
      <c r="L183" s="9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6.75" customHeight="1" x14ac:dyDescent="0.2">
      <c r="A184" s="86" t="s">
        <v>359</v>
      </c>
      <c r="B184" s="86" t="s">
        <v>360</v>
      </c>
      <c r="C184" s="86" t="s">
        <v>34</v>
      </c>
      <c r="D184" s="86" t="s">
        <v>28</v>
      </c>
      <c r="E184" s="87" t="s">
        <v>35</v>
      </c>
      <c r="F184" s="86" t="s">
        <v>348</v>
      </c>
      <c r="G184" s="86" t="s">
        <v>37</v>
      </c>
      <c r="H184" s="86" t="s">
        <v>38</v>
      </c>
      <c r="I184" s="88">
        <v>2015</v>
      </c>
      <c r="J184" s="89">
        <v>50000</v>
      </c>
      <c r="K184" s="90"/>
      <c r="L184" s="9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6.75" customHeight="1" x14ac:dyDescent="0.2">
      <c r="A185" s="86" t="s">
        <v>361</v>
      </c>
      <c r="B185" s="86" t="s">
        <v>11</v>
      </c>
      <c r="C185" s="86" t="s">
        <v>12</v>
      </c>
      <c r="D185" s="86" t="s">
        <v>28</v>
      </c>
      <c r="E185" s="87" t="s">
        <v>35</v>
      </c>
      <c r="F185" s="86" t="s">
        <v>348</v>
      </c>
      <c r="G185" s="86" t="s">
        <v>37</v>
      </c>
      <c r="H185" s="86" t="s">
        <v>38</v>
      </c>
      <c r="I185" s="88">
        <v>2015</v>
      </c>
      <c r="J185" s="93">
        <v>3179598</v>
      </c>
      <c r="K185" s="90"/>
      <c r="L185" s="9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6.75" customHeight="1" x14ac:dyDescent="0.2">
      <c r="A186" s="86" t="s">
        <v>362</v>
      </c>
      <c r="B186" s="86" t="s">
        <v>50</v>
      </c>
      <c r="C186" s="86" t="s">
        <v>34</v>
      </c>
      <c r="D186" s="86" t="s">
        <v>28</v>
      </c>
      <c r="E186" s="87" t="s">
        <v>35</v>
      </c>
      <c r="F186" s="86" t="s">
        <v>348</v>
      </c>
      <c r="G186" s="86" t="s">
        <v>37</v>
      </c>
      <c r="H186" s="86" t="s">
        <v>38</v>
      </c>
      <c r="I186" s="88">
        <v>2015</v>
      </c>
      <c r="J186" s="89">
        <v>500000</v>
      </c>
      <c r="K186" s="90"/>
      <c r="L186" s="9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6.75" customHeight="1" x14ac:dyDescent="0.2">
      <c r="A187" s="86" t="s">
        <v>341</v>
      </c>
      <c r="B187" s="86" t="s">
        <v>124</v>
      </c>
      <c r="C187" s="86" t="s">
        <v>70</v>
      </c>
      <c r="D187" s="86" t="s">
        <v>143</v>
      </c>
      <c r="E187" s="87" t="s">
        <v>35</v>
      </c>
      <c r="F187" s="86" t="s">
        <v>348</v>
      </c>
      <c r="G187" s="86" t="s">
        <v>37</v>
      </c>
      <c r="H187" s="86" t="s">
        <v>38</v>
      </c>
      <c r="I187" s="88">
        <v>2015</v>
      </c>
      <c r="J187" s="93">
        <v>1126977</v>
      </c>
      <c r="K187" s="90" t="s">
        <v>72</v>
      </c>
      <c r="L187" s="9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6.75" customHeight="1" x14ac:dyDescent="0.2">
      <c r="A188" s="86" t="s">
        <v>363</v>
      </c>
      <c r="B188" s="86" t="s">
        <v>364</v>
      </c>
      <c r="C188" s="86" t="s">
        <v>34</v>
      </c>
      <c r="D188" s="86" t="s">
        <v>365</v>
      </c>
      <c r="E188" s="87" t="s">
        <v>35</v>
      </c>
      <c r="F188" s="86" t="s">
        <v>348</v>
      </c>
      <c r="G188" s="86" t="s">
        <v>37</v>
      </c>
      <c r="H188" s="86" t="s">
        <v>38</v>
      </c>
      <c r="I188" s="88">
        <v>2015</v>
      </c>
      <c r="J188" s="89">
        <v>212660</v>
      </c>
      <c r="K188" s="90"/>
      <c r="L188" s="9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6.75" customHeight="1" x14ac:dyDescent="0.2">
      <c r="A189" s="86" t="s">
        <v>366</v>
      </c>
      <c r="B189" s="86" t="s">
        <v>367</v>
      </c>
      <c r="C189" s="86" t="s">
        <v>34</v>
      </c>
      <c r="D189" s="86" t="s">
        <v>368</v>
      </c>
      <c r="E189" s="87" t="s">
        <v>35</v>
      </c>
      <c r="F189" s="86" t="s">
        <v>348</v>
      </c>
      <c r="G189" s="86" t="s">
        <v>37</v>
      </c>
      <c r="H189" s="86" t="s">
        <v>38</v>
      </c>
      <c r="I189" s="88">
        <v>2015</v>
      </c>
      <c r="J189" s="89">
        <v>900000</v>
      </c>
      <c r="K189" s="90"/>
      <c r="L189" s="9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6.75" customHeight="1" x14ac:dyDescent="0.2">
      <c r="A190" s="86" t="s">
        <v>369</v>
      </c>
      <c r="B190" s="86" t="s">
        <v>370</v>
      </c>
      <c r="C190" s="86"/>
      <c r="D190" s="86" t="s">
        <v>368</v>
      </c>
      <c r="E190" s="87" t="s">
        <v>35</v>
      </c>
      <c r="F190" s="86" t="s">
        <v>348</v>
      </c>
      <c r="G190" s="86" t="s">
        <v>37</v>
      </c>
      <c r="H190" s="86" t="s">
        <v>38</v>
      </c>
      <c r="I190" s="88">
        <v>2015</v>
      </c>
      <c r="J190" s="89">
        <v>684236</v>
      </c>
      <c r="K190" s="90"/>
      <c r="L190" s="9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6.75" customHeight="1" x14ac:dyDescent="0.2">
      <c r="A191" s="86" t="s">
        <v>371</v>
      </c>
      <c r="B191" s="86" t="s">
        <v>372</v>
      </c>
      <c r="C191" s="86" t="s">
        <v>34</v>
      </c>
      <c r="D191" s="86" t="s">
        <v>368</v>
      </c>
      <c r="E191" s="87" t="s">
        <v>35</v>
      </c>
      <c r="F191" s="86" t="s">
        <v>348</v>
      </c>
      <c r="G191" s="86" t="s">
        <v>37</v>
      </c>
      <c r="H191" s="86" t="s">
        <v>38</v>
      </c>
      <c r="I191" s="88">
        <v>2015</v>
      </c>
      <c r="J191" s="89">
        <v>264712</v>
      </c>
      <c r="K191" s="90"/>
      <c r="L191" s="9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6.75" customHeight="1" x14ac:dyDescent="0.2">
      <c r="A192" s="86" t="s">
        <v>373</v>
      </c>
      <c r="B192" s="86" t="s">
        <v>374</v>
      </c>
      <c r="C192" s="86" t="s">
        <v>12</v>
      </c>
      <c r="D192" s="86" t="s">
        <v>73</v>
      </c>
      <c r="E192" s="87" t="s">
        <v>35</v>
      </c>
      <c r="F192" s="86" t="s">
        <v>348</v>
      </c>
      <c r="G192" s="86" t="s">
        <v>37</v>
      </c>
      <c r="H192" s="86" t="s">
        <v>38</v>
      </c>
      <c r="I192" s="88">
        <v>2015</v>
      </c>
      <c r="J192" s="89">
        <v>248200</v>
      </c>
      <c r="K192" s="90"/>
      <c r="L192" s="9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6.75" customHeight="1" x14ac:dyDescent="0.2">
      <c r="A193" s="78" t="s">
        <v>375</v>
      </c>
      <c r="B193" s="78" t="s">
        <v>179</v>
      </c>
      <c r="C193" s="78" t="s">
        <v>34</v>
      </c>
      <c r="D193" s="78" t="s">
        <v>267</v>
      </c>
      <c r="E193" s="79"/>
      <c r="F193" s="78" t="s">
        <v>376</v>
      </c>
      <c r="G193" s="78" t="s">
        <v>16</v>
      </c>
      <c r="H193" s="78" t="s">
        <v>377</v>
      </c>
      <c r="I193" s="80">
        <v>2015</v>
      </c>
      <c r="J193" s="85">
        <v>453106</v>
      </c>
      <c r="K193" s="8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6.75" customHeight="1" x14ac:dyDescent="0.2">
      <c r="A194" s="78" t="s">
        <v>378</v>
      </c>
      <c r="B194" s="78" t="s">
        <v>379</v>
      </c>
      <c r="C194" s="78" t="s">
        <v>34</v>
      </c>
      <c r="D194" s="78" t="s">
        <v>267</v>
      </c>
      <c r="E194" s="79"/>
      <c r="F194" s="78" t="s">
        <v>376</v>
      </c>
      <c r="G194" s="78" t="s">
        <v>16</v>
      </c>
      <c r="H194" s="78" t="s">
        <v>377</v>
      </c>
      <c r="I194" s="80">
        <v>2015</v>
      </c>
      <c r="J194" s="85">
        <v>463899</v>
      </c>
      <c r="K194" s="8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6.75" customHeight="1" x14ac:dyDescent="0.2">
      <c r="A195" s="38" t="s">
        <v>380</v>
      </c>
      <c r="B195" s="38" t="s">
        <v>381</v>
      </c>
      <c r="C195" s="38"/>
      <c r="D195" s="38" t="s">
        <v>382</v>
      </c>
      <c r="E195" s="39" t="s">
        <v>166</v>
      </c>
      <c r="F195" s="38" t="s">
        <v>383</v>
      </c>
      <c r="G195" s="38" t="s">
        <v>276</v>
      </c>
      <c r="H195" s="38" t="s">
        <v>384</v>
      </c>
      <c r="I195" s="40">
        <v>2015</v>
      </c>
      <c r="J195" s="44">
        <v>500000</v>
      </c>
      <c r="K195" s="42"/>
      <c r="L195" s="43">
        <f>SUM(J206:J207)/SUM(J195:J207)</f>
        <v>2.7721271482702488E-2</v>
      </c>
      <c r="M195" s="19">
        <f>SUM(J195:J207)</f>
        <v>18064359</v>
      </c>
      <c r="N195" s="19">
        <f>J206+J207</f>
        <v>500767</v>
      </c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6.75" customHeight="1" x14ac:dyDescent="0.2">
      <c r="A196" s="38" t="s">
        <v>385</v>
      </c>
      <c r="B196" s="38" t="s">
        <v>386</v>
      </c>
      <c r="C196" s="38" t="s">
        <v>34</v>
      </c>
      <c r="D196" s="38" t="s">
        <v>382</v>
      </c>
      <c r="E196" s="39" t="s">
        <v>166</v>
      </c>
      <c r="F196" s="38" t="s">
        <v>383</v>
      </c>
      <c r="G196" s="38" t="s">
        <v>276</v>
      </c>
      <c r="H196" s="38" t="s">
        <v>384</v>
      </c>
      <c r="I196" s="40">
        <v>2015</v>
      </c>
      <c r="J196" s="44">
        <v>500000</v>
      </c>
      <c r="K196" s="42"/>
      <c r="L196" s="45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6.75" customHeight="1" x14ac:dyDescent="0.2">
      <c r="A197" s="38" t="s">
        <v>387</v>
      </c>
      <c r="B197" s="38" t="s">
        <v>388</v>
      </c>
      <c r="C197" s="38"/>
      <c r="D197" s="38" t="s">
        <v>382</v>
      </c>
      <c r="E197" s="39" t="s">
        <v>166</v>
      </c>
      <c r="F197" s="38" t="s">
        <v>383</v>
      </c>
      <c r="G197" s="38" t="s">
        <v>276</v>
      </c>
      <c r="H197" s="38" t="s">
        <v>384</v>
      </c>
      <c r="I197" s="40">
        <v>2015</v>
      </c>
      <c r="J197" s="41">
        <v>4710017</v>
      </c>
      <c r="K197" s="42"/>
      <c r="L197" s="45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6.75" customHeight="1" x14ac:dyDescent="0.2">
      <c r="A198" s="38" t="s">
        <v>389</v>
      </c>
      <c r="B198" s="38" t="s">
        <v>151</v>
      </c>
      <c r="C198" s="38"/>
      <c r="D198" s="38" t="s">
        <v>382</v>
      </c>
      <c r="E198" s="39" t="s">
        <v>166</v>
      </c>
      <c r="F198" s="38" t="s">
        <v>383</v>
      </c>
      <c r="G198" s="38" t="s">
        <v>276</v>
      </c>
      <c r="H198" s="38" t="s">
        <v>384</v>
      </c>
      <c r="I198" s="40">
        <v>2015</v>
      </c>
      <c r="J198" s="41">
        <v>4119318</v>
      </c>
      <c r="K198" s="42"/>
      <c r="L198" s="45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6.75" customHeight="1" x14ac:dyDescent="0.2">
      <c r="A199" s="38" t="s">
        <v>390</v>
      </c>
      <c r="B199" s="38" t="s">
        <v>133</v>
      </c>
      <c r="C199" s="38" t="s">
        <v>115</v>
      </c>
      <c r="D199" s="38" t="s">
        <v>382</v>
      </c>
      <c r="E199" s="39" t="s">
        <v>166</v>
      </c>
      <c r="F199" s="38" t="s">
        <v>383</v>
      </c>
      <c r="G199" s="38" t="s">
        <v>276</v>
      </c>
      <c r="H199" s="38" t="s">
        <v>384</v>
      </c>
      <c r="I199" s="40">
        <v>2015</v>
      </c>
      <c r="J199" s="41">
        <v>1947674</v>
      </c>
      <c r="K199" s="42"/>
      <c r="L199" s="45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9.75" customHeight="1" x14ac:dyDescent="0.2">
      <c r="A200" s="38" t="s">
        <v>391</v>
      </c>
      <c r="B200" s="38" t="s">
        <v>177</v>
      </c>
      <c r="C200" s="38" t="s">
        <v>34</v>
      </c>
      <c r="D200" s="38" t="s">
        <v>382</v>
      </c>
      <c r="E200" s="39" t="s">
        <v>166</v>
      </c>
      <c r="F200" s="38" t="s">
        <v>383</v>
      </c>
      <c r="G200" s="38" t="s">
        <v>276</v>
      </c>
      <c r="H200" s="38" t="s">
        <v>384</v>
      </c>
      <c r="I200" s="40">
        <v>2015</v>
      </c>
      <c r="J200" s="44">
        <v>981094</v>
      </c>
      <c r="K200" s="42"/>
      <c r="L200" s="45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8" customHeight="1" x14ac:dyDescent="0.2">
      <c r="A201" s="38" t="s">
        <v>392</v>
      </c>
      <c r="B201" s="38" t="s">
        <v>393</v>
      </c>
      <c r="C201" s="38" t="s">
        <v>34</v>
      </c>
      <c r="D201" s="38" t="s">
        <v>382</v>
      </c>
      <c r="E201" s="39" t="s">
        <v>166</v>
      </c>
      <c r="F201" s="38" t="s">
        <v>383</v>
      </c>
      <c r="G201" s="38" t="s">
        <v>276</v>
      </c>
      <c r="H201" s="38" t="s">
        <v>384</v>
      </c>
      <c r="I201" s="94">
        <v>2015</v>
      </c>
      <c r="J201" s="41">
        <v>600000</v>
      </c>
      <c r="K201" s="42"/>
      <c r="L201" s="45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6.75" customHeight="1" x14ac:dyDescent="0.2">
      <c r="A202" s="38" t="s">
        <v>394</v>
      </c>
      <c r="B202" s="38" t="s">
        <v>155</v>
      </c>
      <c r="C202" s="38" t="s">
        <v>21</v>
      </c>
      <c r="D202" s="38" t="s">
        <v>382</v>
      </c>
      <c r="E202" s="95" t="s">
        <v>166</v>
      </c>
      <c r="F202" s="38" t="s">
        <v>383</v>
      </c>
      <c r="G202" s="38" t="s">
        <v>276</v>
      </c>
      <c r="H202" s="38" t="s">
        <v>384</v>
      </c>
      <c r="I202" s="40">
        <v>2015</v>
      </c>
      <c r="J202" s="41">
        <v>1968798</v>
      </c>
      <c r="K202" s="42"/>
      <c r="L202" s="45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6.75" customHeight="1" x14ac:dyDescent="0.2">
      <c r="A203" s="38" t="s">
        <v>395</v>
      </c>
      <c r="B203" s="38" t="s">
        <v>192</v>
      </c>
      <c r="C203" s="38" t="s">
        <v>34</v>
      </c>
      <c r="D203" s="38" t="s">
        <v>382</v>
      </c>
      <c r="E203" s="95" t="s">
        <v>166</v>
      </c>
      <c r="F203" s="38" t="s">
        <v>383</v>
      </c>
      <c r="G203" s="38" t="s">
        <v>276</v>
      </c>
      <c r="H203" s="38" t="s">
        <v>384</v>
      </c>
      <c r="I203" s="40">
        <v>2015</v>
      </c>
      <c r="J203" s="44">
        <v>800000</v>
      </c>
      <c r="K203" s="42"/>
      <c r="L203" s="45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6.75" customHeight="1" x14ac:dyDescent="0.2">
      <c r="A204" s="38" t="s">
        <v>396</v>
      </c>
      <c r="B204" s="38" t="s">
        <v>245</v>
      </c>
      <c r="C204" s="38"/>
      <c r="D204" s="38" t="s">
        <v>382</v>
      </c>
      <c r="E204" s="95" t="s">
        <v>166</v>
      </c>
      <c r="F204" s="38" t="s">
        <v>383</v>
      </c>
      <c r="G204" s="38" t="s">
        <v>276</v>
      </c>
      <c r="H204" s="38" t="s">
        <v>384</v>
      </c>
      <c r="I204" s="40">
        <v>2015</v>
      </c>
      <c r="J204" s="41">
        <v>1049760</v>
      </c>
      <c r="K204" s="42"/>
      <c r="L204" s="45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6.75" customHeight="1" x14ac:dyDescent="0.2">
      <c r="A205" s="38" t="s">
        <v>397</v>
      </c>
      <c r="B205" s="38" t="s">
        <v>398</v>
      </c>
      <c r="C205" s="38"/>
      <c r="D205" s="38" t="s">
        <v>28</v>
      </c>
      <c r="E205" s="95" t="s">
        <v>166</v>
      </c>
      <c r="F205" s="38" t="s">
        <v>383</v>
      </c>
      <c r="G205" s="38" t="s">
        <v>276</v>
      </c>
      <c r="H205" s="38" t="s">
        <v>384</v>
      </c>
      <c r="I205" s="40">
        <v>2015</v>
      </c>
      <c r="J205" s="44">
        <v>386931</v>
      </c>
      <c r="K205" s="42"/>
      <c r="L205" s="45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6.75" customHeight="1" x14ac:dyDescent="0.2">
      <c r="A206" s="38" t="s">
        <v>213</v>
      </c>
      <c r="B206" s="38" t="s">
        <v>214</v>
      </c>
      <c r="C206" s="38" t="s">
        <v>70</v>
      </c>
      <c r="D206" s="38" t="s">
        <v>143</v>
      </c>
      <c r="E206" s="95" t="s">
        <v>166</v>
      </c>
      <c r="F206" s="38" t="s">
        <v>383</v>
      </c>
      <c r="G206" s="38" t="s">
        <v>276</v>
      </c>
      <c r="H206" s="38" t="s">
        <v>384</v>
      </c>
      <c r="I206" s="40">
        <v>2015</v>
      </c>
      <c r="J206" s="44">
        <v>439047</v>
      </c>
      <c r="K206" s="42" t="s">
        <v>72</v>
      </c>
      <c r="L206" s="45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6.75" customHeight="1" x14ac:dyDescent="0.2">
      <c r="A207" s="38" t="s">
        <v>216</v>
      </c>
      <c r="B207" s="38" t="s">
        <v>124</v>
      </c>
      <c r="C207" s="38" t="s">
        <v>70</v>
      </c>
      <c r="D207" s="38" t="s">
        <v>143</v>
      </c>
      <c r="E207" s="95" t="s">
        <v>166</v>
      </c>
      <c r="F207" s="38" t="s">
        <v>383</v>
      </c>
      <c r="G207" s="38" t="s">
        <v>276</v>
      </c>
      <c r="H207" s="38" t="s">
        <v>384</v>
      </c>
      <c r="I207" s="40">
        <v>2015</v>
      </c>
      <c r="J207" s="44">
        <v>61720</v>
      </c>
      <c r="K207" s="42" t="s">
        <v>72</v>
      </c>
      <c r="L207" s="45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6.75" customHeight="1" x14ac:dyDescent="0.2">
      <c r="A208" s="78" t="s">
        <v>399</v>
      </c>
      <c r="B208" s="78" t="s">
        <v>400</v>
      </c>
      <c r="C208" s="78"/>
      <c r="D208" s="78" t="s">
        <v>165</v>
      </c>
      <c r="E208" s="79"/>
      <c r="F208" s="78" t="s">
        <v>401</v>
      </c>
      <c r="G208" s="78" t="s">
        <v>37</v>
      </c>
      <c r="H208" s="78" t="s">
        <v>402</v>
      </c>
      <c r="I208" s="80">
        <v>2015</v>
      </c>
      <c r="J208" s="81">
        <v>2631753</v>
      </c>
      <c r="K208" s="8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6.75" customHeight="1" x14ac:dyDescent="0.2">
      <c r="A209" s="22" t="s">
        <v>216</v>
      </c>
      <c r="B209" s="22" t="s">
        <v>124</v>
      </c>
      <c r="C209" s="22" t="s">
        <v>70</v>
      </c>
      <c r="D209" s="22" t="s">
        <v>143</v>
      </c>
      <c r="E209" s="96" t="s">
        <v>403</v>
      </c>
      <c r="F209" s="22" t="s">
        <v>404</v>
      </c>
      <c r="G209" s="22" t="s">
        <v>168</v>
      </c>
      <c r="H209" s="22" t="s">
        <v>405</v>
      </c>
      <c r="I209" s="24">
        <v>2015</v>
      </c>
      <c r="J209" s="25">
        <v>136581.03</v>
      </c>
      <c r="K209" s="26" t="s">
        <v>72</v>
      </c>
      <c r="L209" s="28">
        <f>J209/SUM(J209:J214)</f>
        <v>1.4510388008620789E-2</v>
      </c>
      <c r="M209" s="19">
        <f>SUM(J209:J214)</f>
        <v>9412638.0299999993</v>
      </c>
      <c r="N209" s="19">
        <f>J209</f>
        <v>136581.03</v>
      </c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6.75" customHeight="1" x14ac:dyDescent="0.2">
      <c r="A210" s="22" t="s">
        <v>406</v>
      </c>
      <c r="B210" s="22" t="s">
        <v>179</v>
      </c>
      <c r="C210" s="22" t="s">
        <v>34</v>
      </c>
      <c r="D210" s="22" t="s">
        <v>368</v>
      </c>
      <c r="E210" s="96" t="s">
        <v>403</v>
      </c>
      <c r="F210" s="22" t="s">
        <v>404</v>
      </c>
      <c r="G210" s="22" t="s">
        <v>168</v>
      </c>
      <c r="H210" s="22" t="s">
        <v>405</v>
      </c>
      <c r="I210" s="24">
        <v>2015</v>
      </c>
      <c r="J210" s="25">
        <v>84684</v>
      </c>
      <c r="K210" s="26"/>
      <c r="L210" s="28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6.75" customHeight="1" x14ac:dyDescent="0.2">
      <c r="A211" s="22" t="s">
        <v>407</v>
      </c>
      <c r="B211" s="22" t="s">
        <v>83</v>
      </c>
      <c r="C211" s="22" t="s">
        <v>34</v>
      </c>
      <c r="D211" s="22" t="s">
        <v>368</v>
      </c>
      <c r="E211" s="96" t="s">
        <v>403</v>
      </c>
      <c r="F211" s="22" t="s">
        <v>404</v>
      </c>
      <c r="G211" s="22" t="s">
        <v>168</v>
      </c>
      <c r="H211" s="22" t="s">
        <v>405</v>
      </c>
      <c r="I211" s="24">
        <v>2015</v>
      </c>
      <c r="J211" s="29">
        <v>3200000</v>
      </c>
      <c r="K211" s="26"/>
      <c r="L211" s="28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6.75" customHeight="1" x14ac:dyDescent="0.2">
      <c r="A212" s="22" t="s">
        <v>408</v>
      </c>
      <c r="B212" s="22" t="s">
        <v>179</v>
      </c>
      <c r="C212" s="22" t="s">
        <v>34</v>
      </c>
      <c r="D212" s="22" t="s">
        <v>368</v>
      </c>
      <c r="E212" s="96" t="s">
        <v>403</v>
      </c>
      <c r="F212" s="22" t="s">
        <v>404</v>
      </c>
      <c r="G212" s="22" t="s">
        <v>168</v>
      </c>
      <c r="H212" s="22" t="s">
        <v>405</v>
      </c>
      <c r="I212" s="24">
        <v>2015</v>
      </c>
      <c r="J212" s="29">
        <v>4000000</v>
      </c>
      <c r="K212" s="26"/>
      <c r="L212" s="28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6.75" customHeight="1" x14ac:dyDescent="0.2">
      <c r="A213" s="22" t="s">
        <v>409</v>
      </c>
      <c r="B213" s="22" t="s">
        <v>179</v>
      </c>
      <c r="C213" s="22" t="s">
        <v>34</v>
      </c>
      <c r="D213" s="22" t="s">
        <v>368</v>
      </c>
      <c r="E213" s="96" t="s">
        <v>403</v>
      </c>
      <c r="F213" s="22" t="s">
        <v>404</v>
      </c>
      <c r="G213" s="22" t="s">
        <v>168</v>
      </c>
      <c r="H213" s="22" t="s">
        <v>405</v>
      </c>
      <c r="I213" s="24">
        <v>2015</v>
      </c>
      <c r="J213" s="25">
        <v>996373</v>
      </c>
      <c r="K213" s="26"/>
      <c r="L213" s="28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6.75" customHeight="1" x14ac:dyDescent="0.2">
      <c r="A214" s="22" t="s">
        <v>410</v>
      </c>
      <c r="B214" s="22" t="s">
        <v>179</v>
      </c>
      <c r="C214" s="22" t="s">
        <v>34</v>
      </c>
      <c r="D214" s="22" t="s">
        <v>368</v>
      </c>
      <c r="E214" s="96" t="s">
        <v>403</v>
      </c>
      <c r="F214" s="22" t="s">
        <v>404</v>
      </c>
      <c r="G214" s="22" t="s">
        <v>168</v>
      </c>
      <c r="H214" s="22" t="s">
        <v>405</v>
      </c>
      <c r="I214" s="24">
        <v>2015</v>
      </c>
      <c r="J214" s="25">
        <v>995000</v>
      </c>
      <c r="K214" s="26"/>
      <c r="L214" s="28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6.75" customHeight="1" x14ac:dyDescent="0.2">
      <c r="A215" s="97" t="s">
        <v>96</v>
      </c>
      <c r="B215" s="97" t="s">
        <v>97</v>
      </c>
      <c r="C215" s="97" t="s">
        <v>21</v>
      </c>
      <c r="D215" s="97" t="s">
        <v>98</v>
      </c>
      <c r="E215" s="98" t="s">
        <v>166</v>
      </c>
      <c r="F215" s="97" t="s">
        <v>411</v>
      </c>
      <c r="G215" s="97" t="s">
        <v>78</v>
      </c>
      <c r="H215" s="97" t="s">
        <v>412</v>
      </c>
      <c r="I215" s="99">
        <v>2015</v>
      </c>
      <c r="J215" s="100">
        <v>240000</v>
      </c>
      <c r="K215" s="101"/>
      <c r="L215" s="102">
        <f>J231/SUM(J215:J231)</f>
        <v>4.6123447254148187E-2</v>
      </c>
      <c r="M215" s="19">
        <f>SUM(J215:J231)</f>
        <v>13008568</v>
      </c>
      <c r="N215" s="19">
        <f>J231</f>
        <v>600000</v>
      </c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6.75" customHeight="1" x14ac:dyDescent="0.2">
      <c r="A216" s="97" t="s">
        <v>413</v>
      </c>
      <c r="B216" s="97" t="s">
        <v>97</v>
      </c>
      <c r="C216" s="97" t="s">
        <v>21</v>
      </c>
      <c r="D216" s="97" t="s">
        <v>98</v>
      </c>
      <c r="E216" s="98" t="s">
        <v>166</v>
      </c>
      <c r="F216" s="97" t="s">
        <v>411</v>
      </c>
      <c r="G216" s="97" t="s">
        <v>78</v>
      </c>
      <c r="H216" s="97" t="s">
        <v>412</v>
      </c>
      <c r="I216" s="99">
        <v>2015</v>
      </c>
      <c r="J216" s="100">
        <v>183000</v>
      </c>
      <c r="K216" s="101"/>
      <c r="L216" s="10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6.75" customHeight="1" x14ac:dyDescent="0.2">
      <c r="A217" s="97" t="s">
        <v>414</v>
      </c>
      <c r="B217" s="97" t="s">
        <v>155</v>
      </c>
      <c r="C217" s="97" t="s">
        <v>21</v>
      </c>
      <c r="D217" s="97" t="s">
        <v>126</v>
      </c>
      <c r="E217" s="98" t="s">
        <v>166</v>
      </c>
      <c r="F217" s="97" t="s">
        <v>411</v>
      </c>
      <c r="G217" s="97" t="s">
        <v>78</v>
      </c>
      <c r="H217" s="97" t="s">
        <v>412</v>
      </c>
      <c r="I217" s="99">
        <v>2015</v>
      </c>
      <c r="J217" s="100">
        <v>329548</v>
      </c>
      <c r="K217" s="101"/>
      <c r="L217" s="10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6.75" customHeight="1" x14ac:dyDescent="0.2">
      <c r="A218" s="97" t="s">
        <v>415</v>
      </c>
      <c r="B218" s="97" t="s">
        <v>416</v>
      </c>
      <c r="C218" s="97" t="s">
        <v>34</v>
      </c>
      <c r="D218" s="97" t="s">
        <v>126</v>
      </c>
      <c r="E218" s="98" t="s">
        <v>166</v>
      </c>
      <c r="F218" s="97" t="s">
        <v>411</v>
      </c>
      <c r="G218" s="97" t="s">
        <v>78</v>
      </c>
      <c r="H218" s="97" t="s">
        <v>412</v>
      </c>
      <c r="I218" s="99">
        <v>2015</v>
      </c>
      <c r="J218" s="103">
        <v>1301664</v>
      </c>
      <c r="K218" s="101"/>
      <c r="L218" s="10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6.75" customHeight="1" x14ac:dyDescent="0.2">
      <c r="A219" s="97" t="s">
        <v>417</v>
      </c>
      <c r="B219" s="97" t="s">
        <v>360</v>
      </c>
      <c r="C219" s="97" t="s">
        <v>34</v>
      </c>
      <c r="D219" s="97" t="s">
        <v>126</v>
      </c>
      <c r="E219" s="98" t="s">
        <v>166</v>
      </c>
      <c r="F219" s="97" t="s">
        <v>411</v>
      </c>
      <c r="G219" s="97" t="s">
        <v>78</v>
      </c>
      <c r="H219" s="97" t="s">
        <v>412</v>
      </c>
      <c r="I219" s="99">
        <v>2015</v>
      </c>
      <c r="J219" s="100">
        <v>856112</v>
      </c>
      <c r="K219" s="101"/>
      <c r="L219" s="10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6" customHeight="1" x14ac:dyDescent="0.2">
      <c r="A220" s="97" t="s">
        <v>418</v>
      </c>
      <c r="B220" s="97" t="s">
        <v>192</v>
      </c>
      <c r="C220" s="97" t="s">
        <v>34</v>
      </c>
      <c r="D220" s="97" t="s">
        <v>126</v>
      </c>
      <c r="E220" s="98" t="s">
        <v>166</v>
      </c>
      <c r="F220" s="97" t="s">
        <v>411</v>
      </c>
      <c r="G220" s="97" t="s">
        <v>78</v>
      </c>
      <c r="H220" s="97" t="s">
        <v>412</v>
      </c>
      <c r="I220" s="99">
        <v>2015</v>
      </c>
      <c r="J220" s="100">
        <v>400000</v>
      </c>
      <c r="K220" s="101"/>
      <c r="L220" s="10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7.5" customHeight="1" x14ac:dyDescent="0.2">
      <c r="A221" s="97" t="s">
        <v>419</v>
      </c>
      <c r="B221" s="97" t="s">
        <v>420</v>
      </c>
      <c r="C221" s="97" t="s">
        <v>34</v>
      </c>
      <c r="D221" s="97" t="s">
        <v>421</v>
      </c>
      <c r="E221" s="98" t="s">
        <v>166</v>
      </c>
      <c r="F221" s="97" t="s">
        <v>422</v>
      </c>
      <c r="G221" s="97" t="s">
        <v>78</v>
      </c>
      <c r="H221" s="97" t="s">
        <v>423</v>
      </c>
      <c r="I221" s="104">
        <v>2015</v>
      </c>
      <c r="J221" s="103">
        <v>1178231</v>
      </c>
      <c r="K221" s="101"/>
      <c r="L221" s="10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6.75" customHeight="1" x14ac:dyDescent="0.2">
      <c r="A222" s="97" t="s">
        <v>424</v>
      </c>
      <c r="B222" s="97" t="s">
        <v>425</v>
      </c>
      <c r="C222" s="97" t="s">
        <v>34</v>
      </c>
      <c r="D222" s="97" t="s">
        <v>126</v>
      </c>
      <c r="E222" s="98" t="s">
        <v>166</v>
      </c>
      <c r="F222" s="97" t="s">
        <v>411</v>
      </c>
      <c r="G222" s="97" t="s">
        <v>78</v>
      </c>
      <c r="H222" s="97" t="s">
        <v>412</v>
      </c>
      <c r="I222" s="99">
        <v>2015</v>
      </c>
      <c r="J222" s="103">
        <v>1062657</v>
      </c>
      <c r="K222" s="101"/>
      <c r="L222" s="10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6.75" customHeight="1" x14ac:dyDescent="0.2">
      <c r="A223" s="97" t="s">
        <v>426</v>
      </c>
      <c r="B223" s="97" t="s">
        <v>192</v>
      </c>
      <c r="C223" s="97" t="s">
        <v>34</v>
      </c>
      <c r="D223" s="97" t="s">
        <v>126</v>
      </c>
      <c r="E223" s="98" t="s">
        <v>166</v>
      </c>
      <c r="F223" s="97" t="s">
        <v>411</v>
      </c>
      <c r="G223" s="97" t="s">
        <v>78</v>
      </c>
      <c r="H223" s="97" t="s">
        <v>412</v>
      </c>
      <c r="I223" s="99">
        <v>2015</v>
      </c>
      <c r="J223" s="100">
        <v>860543</v>
      </c>
      <c r="K223" s="101"/>
      <c r="L223" s="10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6.75" customHeight="1" x14ac:dyDescent="0.2">
      <c r="A224" s="97" t="s">
        <v>427</v>
      </c>
      <c r="B224" s="97" t="s">
        <v>55</v>
      </c>
      <c r="C224" s="97" t="s">
        <v>34</v>
      </c>
      <c r="D224" s="97" t="s">
        <v>126</v>
      </c>
      <c r="E224" s="98" t="s">
        <v>166</v>
      </c>
      <c r="F224" s="97" t="s">
        <v>411</v>
      </c>
      <c r="G224" s="97" t="s">
        <v>78</v>
      </c>
      <c r="H224" s="97" t="s">
        <v>412</v>
      </c>
      <c r="I224" s="99">
        <v>2015</v>
      </c>
      <c r="J224" s="100">
        <v>717278</v>
      </c>
      <c r="K224" s="101"/>
      <c r="L224" s="10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6.75" customHeight="1" x14ac:dyDescent="0.2">
      <c r="A225" s="97" t="s">
        <v>428</v>
      </c>
      <c r="B225" s="97" t="s">
        <v>55</v>
      </c>
      <c r="C225" s="97" t="s">
        <v>34</v>
      </c>
      <c r="D225" s="97" t="s">
        <v>126</v>
      </c>
      <c r="E225" s="98" t="s">
        <v>166</v>
      </c>
      <c r="F225" s="97" t="s">
        <v>411</v>
      </c>
      <c r="G225" s="97" t="s">
        <v>78</v>
      </c>
      <c r="H225" s="97" t="s">
        <v>412</v>
      </c>
      <c r="I225" s="99">
        <v>2015</v>
      </c>
      <c r="J225" s="100">
        <v>883682</v>
      </c>
      <c r="K225" s="101"/>
      <c r="L225" s="10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6.75" customHeight="1" x14ac:dyDescent="0.2">
      <c r="A226" s="97" t="s">
        <v>429</v>
      </c>
      <c r="B226" s="97" t="s">
        <v>430</v>
      </c>
      <c r="C226" s="97"/>
      <c r="D226" s="97" t="s">
        <v>126</v>
      </c>
      <c r="E226" s="98" t="s">
        <v>166</v>
      </c>
      <c r="F226" s="97" t="s">
        <v>411</v>
      </c>
      <c r="G226" s="97" t="s">
        <v>78</v>
      </c>
      <c r="H226" s="97" t="s">
        <v>412</v>
      </c>
      <c r="I226" s="99">
        <v>2015</v>
      </c>
      <c r="J226" s="100">
        <v>664000</v>
      </c>
      <c r="K226" s="101"/>
      <c r="L226" s="10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6.75" customHeight="1" x14ac:dyDescent="0.2">
      <c r="A227" s="97" t="s">
        <v>431</v>
      </c>
      <c r="B227" s="97" t="s">
        <v>155</v>
      </c>
      <c r="C227" s="97" t="s">
        <v>21</v>
      </c>
      <c r="D227" s="97" t="s">
        <v>126</v>
      </c>
      <c r="E227" s="98" t="s">
        <v>166</v>
      </c>
      <c r="F227" s="97" t="s">
        <v>411</v>
      </c>
      <c r="G227" s="97" t="s">
        <v>78</v>
      </c>
      <c r="H227" s="97" t="s">
        <v>412</v>
      </c>
      <c r="I227" s="99">
        <v>2015</v>
      </c>
      <c r="J227" s="103">
        <v>1241460</v>
      </c>
      <c r="K227" s="101"/>
      <c r="L227" s="10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6.75" customHeight="1" x14ac:dyDescent="0.2">
      <c r="A228" s="97" t="s">
        <v>432</v>
      </c>
      <c r="B228" s="97" t="s">
        <v>433</v>
      </c>
      <c r="C228" s="97"/>
      <c r="D228" s="97" t="s">
        <v>126</v>
      </c>
      <c r="E228" s="98" t="s">
        <v>166</v>
      </c>
      <c r="F228" s="97" t="s">
        <v>411</v>
      </c>
      <c r="G228" s="97" t="s">
        <v>78</v>
      </c>
      <c r="H228" s="97" t="s">
        <v>412</v>
      </c>
      <c r="I228" s="99">
        <v>2015</v>
      </c>
      <c r="J228" s="103">
        <v>1005230</v>
      </c>
      <c r="K228" s="101"/>
      <c r="L228" s="10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6.75" customHeight="1" x14ac:dyDescent="0.2">
      <c r="A229" s="97" t="s">
        <v>434</v>
      </c>
      <c r="B229" s="97" t="s">
        <v>114</v>
      </c>
      <c r="C229" s="97" t="s">
        <v>115</v>
      </c>
      <c r="D229" s="97" t="s">
        <v>126</v>
      </c>
      <c r="E229" s="98" t="s">
        <v>166</v>
      </c>
      <c r="F229" s="97" t="s">
        <v>411</v>
      </c>
      <c r="G229" s="97" t="s">
        <v>78</v>
      </c>
      <c r="H229" s="97" t="s">
        <v>412</v>
      </c>
      <c r="I229" s="99">
        <v>2015</v>
      </c>
      <c r="J229" s="103">
        <v>1185163</v>
      </c>
      <c r="K229" s="101"/>
      <c r="L229" s="10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6.75" customHeight="1" x14ac:dyDescent="0.2">
      <c r="A230" s="97" t="s">
        <v>435</v>
      </c>
      <c r="B230" s="97" t="s">
        <v>436</v>
      </c>
      <c r="C230" s="97" t="s">
        <v>34</v>
      </c>
      <c r="D230" s="97" t="s">
        <v>28</v>
      </c>
      <c r="E230" s="98" t="s">
        <v>166</v>
      </c>
      <c r="F230" s="97" t="s">
        <v>411</v>
      </c>
      <c r="G230" s="97" t="s">
        <v>78</v>
      </c>
      <c r="H230" s="97" t="s">
        <v>412</v>
      </c>
      <c r="I230" s="99">
        <v>2015</v>
      </c>
      <c r="J230" s="100">
        <v>300000</v>
      </c>
      <c r="K230" s="101"/>
      <c r="L230" s="10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6.75" customHeight="1" x14ac:dyDescent="0.2">
      <c r="A231" s="97" t="s">
        <v>91</v>
      </c>
      <c r="B231" s="97" t="s">
        <v>92</v>
      </c>
      <c r="C231" s="97" t="s">
        <v>70</v>
      </c>
      <c r="D231" s="97" t="s">
        <v>93</v>
      </c>
      <c r="E231" s="98" t="s">
        <v>166</v>
      </c>
      <c r="F231" s="97" t="s">
        <v>411</v>
      </c>
      <c r="G231" s="97" t="s">
        <v>78</v>
      </c>
      <c r="H231" s="97" t="s">
        <v>412</v>
      </c>
      <c r="I231" s="99">
        <v>2015</v>
      </c>
      <c r="J231" s="100">
        <v>600000</v>
      </c>
      <c r="K231" s="101" t="s">
        <v>72</v>
      </c>
      <c r="L231" s="10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6.75" customHeight="1" x14ac:dyDescent="0.2">
      <c r="A232" s="30" t="s">
        <v>437</v>
      </c>
      <c r="B232" s="30" t="s">
        <v>438</v>
      </c>
      <c r="C232" s="30" t="s">
        <v>34</v>
      </c>
      <c r="D232" s="30" t="s">
        <v>126</v>
      </c>
      <c r="E232" s="105"/>
      <c r="F232" s="30" t="s">
        <v>439</v>
      </c>
      <c r="G232" s="30" t="s">
        <v>168</v>
      </c>
      <c r="H232" s="30" t="s">
        <v>440</v>
      </c>
      <c r="I232" s="32">
        <v>2015</v>
      </c>
      <c r="J232" s="37">
        <v>675514</v>
      </c>
      <c r="K232" s="34"/>
      <c r="L232" s="35">
        <f>SUM(J233:J234)/SUM(J232:J237)</f>
        <v>7.1029472968377708E-2</v>
      </c>
      <c r="M232" s="19">
        <f>SUM(J232:J237)</f>
        <v>4163100.86</v>
      </c>
      <c r="N232" s="19">
        <f>J233+J234</f>
        <v>295702.86</v>
      </c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6.75" customHeight="1" x14ac:dyDescent="0.2">
      <c r="A233" s="30" t="s">
        <v>213</v>
      </c>
      <c r="B233" s="30" t="s">
        <v>214</v>
      </c>
      <c r="C233" s="30" t="s">
        <v>70</v>
      </c>
      <c r="D233" s="30" t="s">
        <v>143</v>
      </c>
      <c r="E233" s="105"/>
      <c r="F233" s="30" t="s">
        <v>439</v>
      </c>
      <c r="G233" s="30" t="s">
        <v>168</v>
      </c>
      <c r="H233" s="30" t="s">
        <v>440</v>
      </c>
      <c r="I233" s="32">
        <v>2015</v>
      </c>
      <c r="J233" s="37">
        <v>199906.86</v>
      </c>
      <c r="K233" s="34" t="s">
        <v>72</v>
      </c>
      <c r="L233" s="36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6.75" customHeight="1" x14ac:dyDescent="0.2">
      <c r="A234" s="30" t="s">
        <v>216</v>
      </c>
      <c r="B234" s="30" t="s">
        <v>124</v>
      </c>
      <c r="C234" s="30" t="s">
        <v>70</v>
      </c>
      <c r="D234" s="30" t="s">
        <v>143</v>
      </c>
      <c r="E234" s="105"/>
      <c r="F234" s="30" t="s">
        <v>439</v>
      </c>
      <c r="G234" s="30" t="s">
        <v>168</v>
      </c>
      <c r="H234" s="30" t="s">
        <v>440</v>
      </c>
      <c r="I234" s="32">
        <v>2015</v>
      </c>
      <c r="J234" s="37">
        <v>95796</v>
      </c>
      <c r="K234" s="34" t="s">
        <v>72</v>
      </c>
      <c r="L234" s="36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6.75" customHeight="1" x14ac:dyDescent="0.2">
      <c r="A235" s="30" t="s">
        <v>441</v>
      </c>
      <c r="B235" s="30" t="s">
        <v>442</v>
      </c>
      <c r="C235" s="30" t="s">
        <v>34</v>
      </c>
      <c r="D235" s="30" t="s">
        <v>143</v>
      </c>
      <c r="E235" s="105"/>
      <c r="F235" s="30" t="s">
        <v>439</v>
      </c>
      <c r="G235" s="30" t="s">
        <v>168</v>
      </c>
      <c r="H235" s="30" t="s">
        <v>440</v>
      </c>
      <c r="I235" s="32">
        <v>2015</v>
      </c>
      <c r="J235" s="37">
        <v>300000</v>
      </c>
      <c r="K235" s="34"/>
      <c r="L235" s="36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6.75" customHeight="1" x14ac:dyDescent="0.2">
      <c r="A236" s="30" t="s">
        <v>443</v>
      </c>
      <c r="B236" s="30" t="s">
        <v>438</v>
      </c>
      <c r="C236" s="30" t="s">
        <v>34</v>
      </c>
      <c r="D236" s="30" t="s">
        <v>143</v>
      </c>
      <c r="E236" s="105"/>
      <c r="F236" s="30" t="s">
        <v>439</v>
      </c>
      <c r="G236" s="30" t="s">
        <v>168</v>
      </c>
      <c r="H236" s="30" t="s">
        <v>440</v>
      </c>
      <c r="I236" s="32">
        <v>2015</v>
      </c>
      <c r="J236" s="33">
        <v>2552628</v>
      </c>
      <c r="K236" s="34"/>
      <c r="L236" s="36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6.75" customHeight="1" x14ac:dyDescent="0.2">
      <c r="A237" s="30" t="s">
        <v>444</v>
      </c>
      <c r="B237" s="30" t="s">
        <v>386</v>
      </c>
      <c r="C237" s="30" t="s">
        <v>34</v>
      </c>
      <c r="D237" s="30" t="s">
        <v>143</v>
      </c>
      <c r="E237" s="105"/>
      <c r="F237" s="30" t="s">
        <v>439</v>
      </c>
      <c r="G237" s="30" t="s">
        <v>168</v>
      </c>
      <c r="H237" s="30" t="s">
        <v>440</v>
      </c>
      <c r="I237" s="32">
        <v>2015</v>
      </c>
      <c r="J237" s="37">
        <v>339256</v>
      </c>
      <c r="K237" s="34"/>
      <c r="L237" s="36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6.75" customHeight="1" x14ac:dyDescent="0.2">
      <c r="A238" s="38" t="s">
        <v>445</v>
      </c>
      <c r="B238" s="38" t="s">
        <v>46</v>
      </c>
      <c r="C238" s="38" t="s">
        <v>34</v>
      </c>
      <c r="D238" s="38" t="s">
        <v>126</v>
      </c>
      <c r="E238" s="106"/>
      <c r="F238" s="38" t="s">
        <v>446</v>
      </c>
      <c r="G238" s="38" t="s">
        <v>168</v>
      </c>
      <c r="H238" s="38" t="s">
        <v>447</v>
      </c>
      <c r="I238" s="40">
        <v>2015</v>
      </c>
      <c r="J238" s="44">
        <v>592007</v>
      </c>
      <c r="K238" s="42"/>
      <c r="L238" s="43">
        <f>SUM(J249:J250)/SUM(J238:J250)</f>
        <v>3.9824717244507563E-2</v>
      </c>
      <c r="M238" s="19">
        <f>SUM(J238:J250)</f>
        <v>7407460</v>
      </c>
      <c r="N238" s="19">
        <f>J249+J250</f>
        <v>295000</v>
      </c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6.75" customHeight="1" x14ac:dyDescent="0.2">
      <c r="A239" s="38" t="s">
        <v>448</v>
      </c>
      <c r="B239" s="38" t="s">
        <v>449</v>
      </c>
      <c r="C239" s="38" t="s">
        <v>34</v>
      </c>
      <c r="D239" s="38" t="s">
        <v>28</v>
      </c>
      <c r="E239" s="106"/>
      <c r="F239" s="38" t="s">
        <v>446</v>
      </c>
      <c r="G239" s="38" t="s">
        <v>168</v>
      </c>
      <c r="H239" s="38" t="s">
        <v>447</v>
      </c>
      <c r="I239" s="40">
        <v>2015</v>
      </c>
      <c r="J239" s="44">
        <v>213198</v>
      </c>
      <c r="K239" s="42"/>
      <c r="L239" s="45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6.75" customHeight="1" x14ac:dyDescent="0.2">
      <c r="A240" s="38" t="s">
        <v>450</v>
      </c>
      <c r="B240" s="38" t="s">
        <v>46</v>
      </c>
      <c r="C240" s="38" t="s">
        <v>34</v>
      </c>
      <c r="D240" s="38" t="s">
        <v>28</v>
      </c>
      <c r="E240" s="106"/>
      <c r="F240" s="38" t="s">
        <v>446</v>
      </c>
      <c r="G240" s="38" t="s">
        <v>168</v>
      </c>
      <c r="H240" s="38" t="s">
        <v>447</v>
      </c>
      <c r="I240" s="40">
        <v>2015</v>
      </c>
      <c r="J240" s="44">
        <v>438250</v>
      </c>
      <c r="K240" s="42"/>
      <c r="L240" s="45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6.75" customHeight="1" x14ac:dyDescent="0.2">
      <c r="A241" s="38" t="s">
        <v>451</v>
      </c>
      <c r="B241" s="38" t="s">
        <v>179</v>
      </c>
      <c r="C241" s="38" t="s">
        <v>34</v>
      </c>
      <c r="D241" s="38" t="s">
        <v>28</v>
      </c>
      <c r="E241" s="106"/>
      <c r="F241" s="38" t="s">
        <v>446</v>
      </c>
      <c r="G241" s="38" t="s">
        <v>168</v>
      </c>
      <c r="H241" s="38" t="s">
        <v>447</v>
      </c>
      <c r="I241" s="40">
        <v>2015</v>
      </c>
      <c r="J241" s="44">
        <v>587322</v>
      </c>
      <c r="K241" s="42"/>
      <c r="L241" s="45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6.75" customHeight="1" x14ac:dyDescent="0.2">
      <c r="A242" s="38" t="s">
        <v>452</v>
      </c>
      <c r="B242" s="38" t="s">
        <v>453</v>
      </c>
      <c r="C242" s="38" t="s">
        <v>34</v>
      </c>
      <c r="D242" s="38" t="s">
        <v>28</v>
      </c>
      <c r="E242" s="106"/>
      <c r="F242" s="38" t="s">
        <v>446</v>
      </c>
      <c r="G242" s="38" t="s">
        <v>168</v>
      </c>
      <c r="H242" s="38" t="s">
        <v>447</v>
      </c>
      <c r="I242" s="40">
        <v>2015</v>
      </c>
      <c r="J242" s="44">
        <v>264646</v>
      </c>
      <c r="K242" s="42"/>
      <c r="L242" s="45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6.75" customHeight="1" x14ac:dyDescent="0.2">
      <c r="A243" s="38" t="s">
        <v>454</v>
      </c>
      <c r="B243" s="38" t="s">
        <v>455</v>
      </c>
      <c r="C243" s="38" t="s">
        <v>34</v>
      </c>
      <c r="D243" s="38" t="s">
        <v>28</v>
      </c>
      <c r="E243" s="106"/>
      <c r="F243" s="38" t="s">
        <v>446</v>
      </c>
      <c r="G243" s="38" t="s">
        <v>168</v>
      </c>
      <c r="H243" s="38" t="s">
        <v>447</v>
      </c>
      <c r="I243" s="40">
        <v>2015</v>
      </c>
      <c r="J243" s="44">
        <v>339533</v>
      </c>
      <c r="K243" s="42"/>
      <c r="L243" s="45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6.75" customHeight="1" x14ac:dyDescent="0.2">
      <c r="A244" s="38" t="s">
        <v>456</v>
      </c>
      <c r="B244" s="38" t="s">
        <v>179</v>
      </c>
      <c r="C244" s="38" t="s">
        <v>34</v>
      </c>
      <c r="D244" s="38" t="s">
        <v>28</v>
      </c>
      <c r="E244" s="106"/>
      <c r="F244" s="38" t="s">
        <v>446</v>
      </c>
      <c r="G244" s="38" t="s">
        <v>168</v>
      </c>
      <c r="H244" s="38" t="s">
        <v>447</v>
      </c>
      <c r="I244" s="40">
        <v>2015</v>
      </c>
      <c r="J244" s="44">
        <v>810390</v>
      </c>
      <c r="K244" s="42"/>
      <c r="L244" s="45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6.75" customHeight="1" x14ac:dyDescent="0.2">
      <c r="A245" s="38" t="s">
        <v>457</v>
      </c>
      <c r="B245" s="38" t="s">
        <v>181</v>
      </c>
      <c r="C245" s="38" t="s">
        <v>34</v>
      </c>
      <c r="D245" s="38" t="s">
        <v>28</v>
      </c>
      <c r="E245" s="106"/>
      <c r="F245" s="38" t="s">
        <v>446</v>
      </c>
      <c r="G245" s="38" t="s">
        <v>168</v>
      </c>
      <c r="H245" s="38" t="s">
        <v>447</v>
      </c>
      <c r="I245" s="40">
        <v>2015</v>
      </c>
      <c r="J245" s="41">
        <v>1915582</v>
      </c>
      <c r="K245" s="42"/>
      <c r="L245" s="45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6.75" customHeight="1" x14ac:dyDescent="0.2">
      <c r="A246" s="38" t="s">
        <v>458</v>
      </c>
      <c r="B246" s="38" t="s">
        <v>192</v>
      </c>
      <c r="C246" s="38" t="s">
        <v>34</v>
      </c>
      <c r="D246" s="38" t="s">
        <v>28</v>
      </c>
      <c r="E246" s="106"/>
      <c r="F246" s="38" t="s">
        <v>446</v>
      </c>
      <c r="G246" s="38" t="s">
        <v>168</v>
      </c>
      <c r="H246" s="38" t="s">
        <v>447</v>
      </c>
      <c r="I246" s="40">
        <v>2015</v>
      </c>
      <c r="J246" s="44">
        <v>905550</v>
      </c>
      <c r="K246" s="42"/>
      <c r="L246" s="45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6.75" customHeight="1" x14ac:dyDescent="0.2">
      <c r="A247" s="38" t="s">
        <v>459</v>
      </c>
      <c r="B247" s="38" t="s">
        <v>460</v>
      </c>
      <c r="C247" s="38" t="s">
        <v>34</v>
      </c>
      <c r="D247" s="38" t="s">
        <v>28</v>
      </c>
      <c r="E247" s="106"/>
      <c r="F247" s="38" t="s">
        <v>446</v>
      </c>
      <c r="G247" s="38" t="s">
        <v>168</v>
      </c>
      <c r="H247" s="38" t="s">
        <v>447</v>
      </c>
      <c r="I247" s="40">
        <v>2015</v>
      </c>
      <c r="J247" s="44">
        <v>627620</v>
      </c>
      <c r="K247" s="42"/>
      <c r="L247" s="45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6.75" customHeight="1" x14ac:dyDescent="0.2">
      <c r="A248" s="38" t="s">
        <v>461</v>
      </c>
      <c r="B248" s="38" t="s">
        <v>462</v>
      </c>
      <c r="C248" s="38"/>
      <c r="D248" s="38" t="s">
        <v>28</v>
      </c>
      <c r="E248" s="106"/>
      <c r="F248" s="38" t="s">
        <v>446</v>
      </c>
      <c r="G248" s="38" t="s">
        <v>168</v>
      </c>
      <c r="H248" s="38" t="s">
        <v>447</v>
      </c>
      <c r="I248" s="40">
        <v>2015</v>
      </c>
      <c r="J248" s="44">
        <v>418362</v>
      </c>
      <c r="K248" s="42"/>
      <c r="L248" s="45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6.75" customHeight="1" x14ac:dyDescent="0.2">
      <c r="A249" s="38" t="s">
        <v>216</v>
      </c>
      <c r="B249" s="38" t="s">
        <v>124</v>
      </c>
      <c r="C249" s="38" t="s">
        <v>70</v>
      </c>
      <c r="D249" s="38" t="s">
        <v>143</v>
      </c>
      <c r="E249" s="106"/>
      <c r="F249" s="38" t="s">
        <v>446</v>
      </c>
      <c r="G249" s="38" t="s">
        <v>168</v>
      </c>
      <c r="H249" s="38" t="s">
        <v>447</v>
      </c>
      <c r="I249" s="40">
        <v>2015</v>
      </c>
      <c r="J249" s="44">
        <v>240000</v>
      </c>
      <c r="K249" s="42" t="s">
        <v>72</v>
      </c>
      <c r="L249" s="45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6.75" customHeight="1" x14ac:dyDescent="0.2">
      <c r="A250" s="38" t="s">
        <v>217</v>
      </c>
      <c r="B250" s="38" t="s">
        <v>142</v>
      </c>
      <c r="C250" s="38" t="s">
        <v>70</v>
      </c>
      <c r="D250" s="38" t="s">
        <v>143</v>
      </c>
      <c r="E250" s="106"/>
      <c r="F250" s="38" t="s">
        <v>446</v>
      </c>
      <c r="G250" s="38" t="s">
        <v>168</v>
      </c>
      <c r="H250" s="38" t="s">
        <v>447</v>
      </c>
      <c r="I250" s="40">
        <v>2015</v>
      </c>
      <c r="J250" s="44">
        <v>55000</v>
      </c>
      <c r="K250" s="42" t="s">
        <v>72</v>
      </c>
      <c r="L250" s="45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6.75" customHeight="1" x14ac:dyDescent="0.2">
      <c r="A251" s="22" t="s">
        <v>235</v>
      </c>
      <c r="B251" s="22" t="s">
        <v>179</v>
      </c>
      <c r="C251" s="22" t="s">
        <v>34</v>
      </c>
      <c r="D251" s="22" t="s">
        <v>101</v>
      </c>
      <c r="E251" s="23" t="s">
        <v>14</v>
      </c>
      <c r="F251" s="22" t="s">
        <v>463</v>
      </c>
      <c r="G251" s="22" t="s">
        <v>37</v>
      </c>
      <c r="H251" s="22" t="s">
        <v>334</v>
      </c>
      <c r="I251" s="24">
        <v>2015</v>
      </c>
      <c r="J251" s="25">
        <v>45000</v>
      </c>
      <c r="K251" s="26"/>
      <c r="L251" s="28"/>
      <c r="M251" s="19">
        <f>SUM(J251:J254)</f>
        <v>2418061</v>
      </c>
      <c r="N251" s="19">
        <f>J253+J254</f>
        <v>600000</v>
      </c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6.75" customHeight="1" x14ac:dyDescent="0.2">
      <c r="A252" s="22" t="s">
        <v>464</v>
      </c>
      <c r="B252" s="22" t="s">
        <v>105</v>
      </c>
      <c r="C252" s="22" t="s">
        <v>12</v>
      </c>
      <c r="D252" s="22" t="s">
        <v>28</v>
      </c>
      <c r="E252" s="23" t="s">
        <v>14</v>
      </c>
      <c r="F252" s="22" t="s">
        <v>463</v>
      </c>
      <c r="G252" s="22" t="s">
        <v>37</v>
      </c>
      <c r="H252" s="22" t="s">
        <v>334</v>
      </c>
      <c r="I252" s="24">
        <v>2015</v>
      </c>
      <c r="J252" s="29">
        <v>1773061</v>
      </c>
      <c r="K252" s="26"/>
      <c r="L252" s="28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6.75" customHeight="1" x14ac:dyDescent="0.2">
      <c r="A253" s="22" t="s">
        <v>341</v>
      </c>
      <c r="B253" s="22" t="s">
        <v>124</v>
      </c>
      <c r="C253" s="22" t="s">
        <v>70</v>
      </c>
      <c r="D253" s="22" t="s">
        <v>143</v>
      </c>
      <c r="E253" s="23" t="s">
        <v>14</v>
      </c>
      <c r="F253" s="22" t="s">
        <v>463</v>
      </c>
      <c r="G253" s="22" t="s">
        <v>37</v>
      </c>
      <c r="H253" s="22" t="s">
        <v>334</v>
      </c>
      <c r="I253" s="24">
        <v>2015</v>
      </c>
      <c r="J253" s="25">
        <v>508244</v>
      </c>
      <c r="K253" s="26" t="s">
        <v>72</v>
      </c>
      <c r="L253" s="28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6.75" customHeight="1" x14ac:dyDescent="0.2">
      <c r="A254" s="22" t="s">
        <v>91</v>
      </c>
      <c r="B254" s="22" t="s">
        <v>92</v>
      </c>
      <c r="C254" s="22" t="s">
        <v>70</v>
      </c>
      <c r="D254" s="22" t="s">
        <v>93</v>
      </c>
      <c r="E254" s="23" t="s">
        <v>14</v>
      </c>
      <c r="F254" s="22" t="s">
        <v>463</v>
      </c>
      <c r="G254" s="22" t="s">
        <v>37</v>
      </c>
      <c r="H254" s="22" t="s">
        <v>333</v>
      </c>
      <c r="I254" s="24">
        <v>2015</v>
      </c>
      <c r="J254" s="25">
        <v>91756</v>
      </c>
      <c r="K254" s="26" t="s">
        <v>72</v>
      </c>
      <c r="L254" s="28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6.75" customHeight="1" x14ac:dyDescent="0.2">
      <c r="A255" s="13" t="s">
        <v>465</v>
      </c>
      <c r="B255" s="13" t="s">
        <v>466</v>
      </c>
      <c r="C255" s="13" t="s">
        <v>34</v>
      </c>
      <c r="D255" s="13" t="s">
        <v>467</v>
      </c>
      <c r="E255" s="107"/>
      <c r="F255" s="13" t="s">
        <v>468</v>
      </c>
      <c r="G255" s="13" t="s">
        <v>117</v>
      </c>
      <c r="H255" s="13" t="s">
        <v>377</v>
      </c>
      <c r="I255" s="15">
        <v>2015</v>
      </c>
      <c r="J255" s="16">
        <v>332000</v>
      </c>
      <c r="K255" s="17"/>
      <c r="L255" s="20">
        <f>J263/SUM(J255:J263)</f>
        <v>5.5258578499095795E-2</v>
      </c>
      <c r="M255" s="19">
        <f>SUM(J255:J263)</f>
        <v>6164252.8499999996</v>
      </c>
      <c r="N255" s="19">
        <f>J263</f>
        <v>340627.85</v>
      </c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6.75" customHeight="1" x14ac:dyDescent="0.2">
      <c r="A256" s="13" t="s">
        <v>469</v>
      </c>
      <c r="B256" s="13" t="s">
        <v>466</v>
      </c>
      <c r="C256" s="13" t="s">
        <v>34</v>
      </c>
      <c r="D256" s="13" t="s">
        <v>467</v>
      </c>
      <c r="E256" s="107"/>
      <c r="F256" s="13" t="s">
        <v>468</v>
      </c>
      <c r="G256" s="13" t="s">
        <v>117</v>
      </c>
      <c r="H256" s="13" t="s">
        <v>377</v>
      </c>
      <c r="I256" s="15">
        <v>2015</v>
      </c>
      <c r="J256" s="21">
        <v>1370912</v>
      </c>
      <c r="K256" s="17"/>
      <c r="L256" s="20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6.75" customHeight="1" x14ac:dyDescent="0.2">
      <c r="A257" s="13" t="s">
        <v>470</v>
      </c>
      <c r="B257" s="13" t="s">
        <v>57</v>
      </c>
      <c r="C257" s="13" t="s">
        <v>12</v>
      </c>
      <c r="D257" s="13" t="s">
        <v>471</v>
      </c>
      <c r="E257" s="107"/>
      <c r="F257" s="13" t="s">
        <v>468</v>
      </c>
      <c r="G257" s="13" t="s">
        <v>117</v>
      </c>
      <c r="H257" s="13" t="s">
        <v>377</v>
      </c>
      <c r="I257" s="15">
        <v>2015</v>
      </c>
      <c r="J257" s="16">
        <v>126845</v>
      </c>
      <c r="K257" s="17"/>
      <c r="L257" s="20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6.75" customHeight="1" x14ac:dyDescent="0.2">
      <c r="A258" s="13" t="s">
        <v>472</v>
      </c>
      <c r="B258" s="13" t="s">
        <v>151</v>
      </c>
      <c r="C258" s="13"/>
      <c r="D258" s="13" t="s">
        <v>471</v>
      </c>
      <c r="E258" s="107"/>
      <c r="F258" s="13" t="s">
        <v>468</v>
      </c>
      <c r="G258" s="13" t="s">
        <v>117</v>
      </c>
      <c r="H258" s="13" t="s">
        <v>377</v>
      </c>
      <c r="I258" s="15">
        <v>2015</v>
      </c>
      <c r="J258" s="21">
        <v>1038498</v>
      </c>
      <c r="K258" s="17"/>
      <c r="L258" s="20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6.75" customHeight="1" x14ac:dyDescent="0.2">
      <c r="A259" s="13" t="s">
        <v>473</v>
      </c>
      <c r="B259" s="13" t="s">
        <v>105</v>
      </c>
      <c r="C259" s="13" t="s">
        <v>12</v>
      </c>
      <c r="D259" s="13" t="s">
        <v>471</v>
      </c>
      <c r="E259" s="107"/>
      <c r="F259" s="13" t="s">
        <v>468</v>
      </c>
      <c r="G259" s="13" t="s">
        <v>117</v>
      </c>
      <c r="H259" s="13" t="s">
        <v>377</v>
      </c>
      <c r="I259" s="15">
        <v>2015</v>
      </c>
      <c r="J259" s="16">
        <v>828038</v>
      </c>
      <c r="K259" s="17"/>
      <c r="L259" s="20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6.75" customHeight="1" x14ac:dyDescent="0.2">
      <c r="A260" s="13" t="s">
        <v>474</v>
      </c>
      <c r="B260" s="13" t="s">
        <v>57</v>
      </c>
      <c r="C260" s="13" t="s">
        <v>12</v>
      </c>
      <c r="D260" s="13" t="s">
        <v>471</v>
      </c>
      <c r="E260" s="107"/>
      <c r="F260" s="13" t="s">
        <v>468</v>
      </c>
      <c r="G260" s="13" t="s">
        <v>117</v>
      </c>
      <c r="H260" s="13" t="s">
        <v>377</v>
      </c>
      <c r="I260" s="15">
        <v>2015</v>
      </c>
      <c r="J260" s="16">
        <v>299942</v>
      </c>
      <c r="K260" s="17"/>
      <c r="L260" s="20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6.75" customHeight="1" x14ac:dyDescent="0.2">
      <c r="A261" s="13" t="s">
        <v>475</v>
      </c>
      <c r="B261" s="13" t="s">
        <v>476</v>
      </c>
      <c r="C261" s="13"/>
      <c r="D261" s="13" t="s">
        <v>471</v>
      </c>
      <c r="E261" s="107"/>
      <c r="F261" s="13" t="s">
        <v>468</v>
      </c>
      <c r="G261" s="13" t="s">
        <v>117</v>
      </c>
      <c r="H261" s="13" t="s">
        <v>377</v>
      </c>
      <c r="I261" s="15">
        <v>2015</v>
      </c>
      <c r="J261" s="16">
        <v>833308</v>
      </c>
      <c r="K261" s="17"/>
      <c r="L261" s="20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6.75" customHeight="1" x14ac:dyDescent="0.2">
      <c r="A262" s="13" t="s">
        <v>477</v>
      </c>
      <c r="B262" s="13" t="s">
        <v>476</v>
      </c>
      <c r="C262" s="13"/>
      <c r="D262" s="13" t="s">
        <v>471</v>
      </c>
      <c r="E262" s="107"/>
      <c r="F262" s="13" t="s">
        <v>468</v>
      </c>
      <c r="G262" s="13" t="s">
        <v>117</v>
      </c>
      <c r="H262" s="13" t="s">
        <v>377</v>
      </c>
      <c r="I262" s="15">
        <v>2015</v>
      </c>
      <c r="J262" s="16">
        <v>994082</v>
      </c>
      <c r="K262" s="17"/>
      <c r="L262" s="20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6.75" customHeight="1" x14ac:dyDescent="0.2">
      <c r="A263" s="13" t="s">
        <v>478</v>
      </c>
      <c r="B263" s="13" t="s">
        <v>479</v>
      </c>
      <c r="C263" s="13" t="s">
        <v>70</v>
      </c>
      <c r="D263" s="13" t="s">
        <v>93</v>
      </c>
      <c r="E263" s="107"/>
      <c r="F263" s="13" t="s">
        <v>468</v>
      </c>
      <c r="G263" s="13" t="s">
        <v>117</v>
      </c>
      <c r="H263" s="13" t="s">
        <v>377</v>
      </c>
      <c r="I263" s="15">
        <v>2015</v>
      </c>
      <c r="J263" s="16">
        <v>340627.85</v>
      </c>
      <c r="K263" s="17" t="s">
        <v>72</v>
      </c>
      <c r="L263" s="20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6.75" customHeight="1" x14ac:dyDescent="0.2">
      <c r="A264" s="78" t="s">
        <v>480</v>
      </c>
      <c r="B264" s="78" t="s">
        <v>129</v>
      </c>
      <c r="C264" s="78" t="s">
        <v>12</v>
      </c>
      <c r="D264" s="78" t="s">
        <v>28</v>
      </c>
      <c r="E264" s="108"/>
      <c r="F264" s="78" t="s">
        <v>481</v>
      </c>
      <c r="G264" s="78" t="s">
        <v>78</v>
      </c>
      <c r="H264" s="78" t="s">
        <v>482</v>
      </c>
      <c r="I264" s="80">
        <v>2015</v>
      </c>
      <c r="J264" s="81">
        <v>1400000</v>
      </c>
      <c r="K264" s="8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6.75" customHeight="1" x14ac:dyDescent="0.2">
      <c r="A265" s="86" t="s">
        <v>483</v>
      </c>
      <c r="B265" s="86" t="s">
        <v>179</v>
      </c>
      <c r="C265" s="86" t="s">
        <v>34</v>
      </c>
      <c r="D265" s="86" t="s">
        <v>101</v>
      </c>
      <c r="E265" s="109"/>
      <c r="F265" s="86" t="s">
        <v>484</v>
      </c>
      <c r="G265" s="86" t="s">
        <v>78</v>
      </c>
      <c r="H265" s="86" t="s">
        <v>485</v>
      </c>
      <c r="I265" s="88">
        <v>2015</v>
      </c>
      <c r="J265" s="89">
        <v>375000</v>
      </c>
      <c r="K265" s="90"/>
      <c r="L265" s="92">
        <f>J279/SUM(J265:J280)</f>
        <v>2.2694209939633767E-2</v>
      </c>
      <c r="M265" s="19">
        <f>SUM(J265:J280)</f>
        <v>6857476</v>
      </c>
      <c r="N265" s="19">
        <f>J279</f>
        <v>155625</v>
      </c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9.75" customHeight="1" x14ac:dyDescent="0.2">
      <c r="A266" s="86" t="s">
        <v>486</v>
      </c>
      <c r="B266" s="86" t="s">
        <v>55</v>
      </c>
      <c r="C266" s="86" t="s">
        <v>34</v>
      </c>
      <c r="D266" s="86" t="s">
        <v>76</v>
      </c>
      <c r="E266" s="109"/>
      <c r="F266" s="86" t="s">
        <v>484</v>
      </c>
      <c r="G266" s="86" t="s">
        <v>78</v>
      </c>
      <c r="H266" s="86" t="s">
        <v>485</v>
      </c>
      <c r="I266" s="88">
        <v>2015</v>
      </c>
      <c r="J266" s="89">
        <v>500000</v>
      </c>
      <c r="K266" s="90"/>
      <c r="L266" s="9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6.75" customHeight="1" x14ac:dyDescent="0.2">
      <c r="A267" s="86" t="s">
        <v>487</v>
      </c>
      <c r="B267" s="86" t="s">
        <v>55</v>
      </c>
      <c r="C267" s="86" t="s">
        <v>34</v>
      </c>
      <c r="D267" s="86" t="s">
        <v>76</v>
      </c>
      <c r="E267" s="109"/>
      <c r="F267" s="86" t="s">
        <v>484</v>
      </c>
      <c r="G267" s="86" t="s">
        <v>78</v>
      </c>
      <c r="H267" s="86" t="s">
        <v>485</v>
      </c>
      <c r="I267" s="88">
        <v>2015</v>
      </c>
      <c r="J267" s="89">
        <v>315863</v>
      </c>
      <c r="K267" s="90"/>
      <c r="L267" s="9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6.75" customHeight="1" x14ac:dyDescent="0.2">
      <c r="A268" s="86" t="s">
        <v>488</v>
      </c>
      <c r="B268" s="86" t="s">
        <v>449</v>
      </c>
      <c r="C268" s="86" t="s">
        <v>34</v>
      </c>
      <c r="D268" s="86" t="s">
        <v>76</v>
      </c>
      <c r="E268" s="109"/>
      <c r="F268" s="86" t="s">
        <v>484</v>
      </c>
      <c r="G268" s="86" t="s">
        <v>78</v>
      </c>
      <c r="H268" s="86" t="s">
        <v>485</v>
      </c>
      <c r="I268" s="88">
        <v>2015</v>
      </c>
      <c r="J268" s="89">
        <v>552421</v>
      </c>
      <c r="K268" s="90"/>
      <c r="L268" s="9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6.75" customHeight="1" x14ac:dyDescent="0.2">
      <c r="A269" s="86" t="s">
        <v>489</v>
      </c>
      <c r="B269" s="86" t="s">
        <v>103</v>
      </c>
      <c r="C269" s="86" t="s">
        <v>12</v>
      </c>
      <c r="D269" s="86" t="s">
        <v>76</v>
      </c>
      <c r="E269" s="109"/>
      <c r="F269" s="86" t="s">
        <v>484</v>
      </c>
      <c r="G269" s="86" t="s">
        <v>78</v>
      </c>
      <c r="H269" s="86" t="s">
        <v>485</v>
      </c>
      <c r="I269" s="88">
        <v>2015</v>
      </c>
      <c r="J269" s="89">
        <v>767806</v>
      </c>
      <c r="K269" s="90"/>
      <c r="L269" s="9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6.75" customHeight="1" x14ac:dyDescent="0.2">
      <c r="A270" s="86" t="s">
        <v>490</v>
      </c>
      <c r="B270" s="86" t="s">
        <v>491</v>
      </c>
      <c r="C270" s="86"/>
      <c r="D270" s="86" t="s">
        <v>76</v>
      </c>
      <c r="E270" s="109"/>
      <c r="F270" s="86" t="s">
        <v>484</v>
      </c>
      <c r="G270" s="86" t="s">
        <v>78</v>
      </c>
      <c r="H270" s="86" t="s">
        <v>485</v>
      </c>
      <c r="I270" s="88">
        <v>2015</v>
      </c>
      <c r="J270" s="89">
        <v>88623</v>
      </c>
      <c r="K270" s="90"/>
      <c r="L270" s="9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6.75" customHeight="1" x14ac:dyDescent="0.2">
      <c r="A271" s="86" t="s">
        <v>492</v>
      </c>
      <c r="B271" s="86" t="s">
        <v>493</v>
      </c>
      <c r="C271" s="86"/>
      <c r="D271" s="86" t="s">
        <v>76</v>
      </c>
      <c r="E271" s="109"/>
      <c r="F271" s="86" t="s">
        <v>484</v>
      </c>
      <c r="G271" s="86" t="s">
        <v>78</v>
      </c>
      <c r="H271" s="86" t="s">
        <v>485</v>
      </c>
      <c r="I271" s="88">
        <v>2015</v>
      </c>
      <c r="J271" s="89">
        <v>381322</v>
      </c>
      <c r="K271" s="90"/>
      <c r="L271" s="9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6.75" customHeight="1" x14ac:dyDescent="0.2">
      <c r="A272" s="86" t="s">
        <v>494</v>
      </c>
      <c r="B272" s="86" t="s">
        <v>495</v>
      </c>
      <c r="C272" s="86"/>
      <c r="D272" s="86" t="s">
        <v>368</v>
      </c>
      <c r="E272" s="109"/>
      <c r="F272" s="86" t="s">
        <v>484</v>
      </c>
      <c r="G272" s="86" t="s">
        <v>78</v>
      </c>
      <c r="H272" s="86" t="s">
        <v>485</v>
      </c>
      <c r="I272" s="88">
        <v>2015</v>
      </c>
      <c r="J272" s="89">
        <v>686647</v>
      </c>
      <c r="K272" s="90"/>
      <c r="L272" s="9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6.75" customHeight="1" x14ac:dyDescent="0.2">
      <c r="A273" s="86" t="s">
        <v>496</v>
      </c>
      <c r="B273" s="86" t="s">
        <v>497</v>
      </c>
      <c r="C273" s="86" t="s">
        <v>34</v>
      </c>
      <c r="D273" s="86" t="s">
        <v>368</v>
      </c>
      <c r="E273" s="109"/>
      <c r="F273" s="86" t="s">
        <v>484</v>
      </c>
      <c r="G273" s="86" t="s">
        <v>78</v>
      </c>
      <c r="H273" s="86" t="s">
        <v>485</v>
      </c>
      <c r="I273" s="88">
        <v>2015</v>
      </c>
      <c r="J273" s="89">
        <v>167317</v>
      </c>
      <c r="K273" s="90"/>
      <c r="L273" s="9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6.75" customHeight="1" x14ac:dyDescent="0.2">
      <c r="A274" s="86" t="s">
        <v>498</v>
      </c>
      <c r="B274" s="86" t="s">
        <v>183</v>
      </c>
      <c r="C274" s="86" t="s">
        <v>34</v>
      </c>
      <c r="D274" s="86" t="s">
        <v>368</v>
      </c>
      <c r="E274" s="109"/>
      <c r="F274" s="86" t="s">
        <v>484</v>
      </c>
      <c r="G274" s="86" t="s">
        <v>78</v>
      </c>
      <c r="H274" s="86" t="s">
        <v>485</v>
      </c>
      <c r="I274" s="88">
        <v>2015</v>
      </c>
      <c r="J274" s="89">
        <v>154545</v>
      </c>
      <c r="K274" s="90"/>
      <c r="L274" s="9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6.75" customHeight="1" x14ac:dyDescent="0.2">
      <c r="A275" s="86" t="s">
        <v>499</v>
      </c>
      <c r="B275" s="86" t="s">
        <v>321</v>
      </c>
      <c r="C275" s="86" t="s">
        <v>34</v>
      </c>
      <c r="D275" s="86" t="s">
        <v>368</v>
      </c>
      <c r="E275" s="109"/>
      <c r="F275" s="86" t="s">
        <v>484</v>
      </c>
      <c r="G275" s="86" t="s">
        <v>78</v>
      </c>
      <c r="H275" s="86" t="s">
        <v>485</v>
      </c>
      <c r="I275" s="88">
        <v>2015</v>
      </c>
      <c r="J275" s="89">
        <v>262856</v>
      </c>
      <c r="K275" s="90"/>
      <c r="L275" s="9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6.75" customHeight="1" x14ac:dyDescent="0.2">
      <c r="A276" s="86" t="s">
        <v>500</v>
      </c>
      <c r="B276" s="86" t="s">
        <v>501</v>
      </c>
      <c r="C276" s="86"/>
      <c r="D276" s="86" t="s">
        <v>368</v>
      </c>
      <c r="E276" s="109"/>
      <c r="F276" s="86" t="s">
        <v>484</v>
      </c>
      <c r="G276" s="86" t="s">
        <v>78</v>
      </c>
      <c r="H276" s="86" t="s">
        <v>485</v>
      </c>
      <c r="I276" s="88">
        <v>2015</v>
      </c>
      <c r="J276" s="89">
        <v>645232</v>
      </c>
      <c r="K276" s="90"/>
      <c r="L276" s="9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6.75" customHeight="1" x14ac:dyDescent="0.2">
      <c r="A277" s="86" t="s">
        <v>502</v>
      </c>
      <c r="B277" s="86" t="s">
        <v>493</v>
      </c>
      <c r="C277" s="86"/>
      <c r="D277" s="86" t="s">
        <v>368</v>
      </c>
      <c r="E277" s="109"/>
      <c r="F277" s="86" t="s">
        <v>484</v>
      </c>
      <c r="G277" s="86" t="s">
        <v>78</v>
      </c>
      <c r="H277" s="86" t="s">
        <v>485</v>
      </c>
      <c r="I277" s="88">
        <v>2015</v>
      </c>
      <c r="J277" s="89">
        <v>755113</v>
      </c>
      <c r="K277" s="90"/>
      <c r="L277" s="9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6.75" customHeight="1" x14ac:dyDescent="0.2">
      <c r="A278" s="86" t="s">
        <v>503</v>
      </c>
      <c r="B278" s="86" t="s">
        <v>155</v>
      </c>
      <c r="C278" s="86" t="s">
        <v>21</v>
      </c>
      <c r="D278" s="86" t="s">
        <v>368</v>
      </c>
      <c r="E278" s="109"/>
      <c r="F278" s="86" t="s">
        <v>484</v>
      </c>
      <c r="G278" s="86" t="s">
        <v>78</v>
      </c>
      <c r="H278" s="86" t="s">
        <v>485</v>
      </c>
      <c r="I278" s="88">
        <v>2015</v>
      </c>
      <c r="J278" s="89">
        <v>959106</v>
      </c>
      <c r="K278" s="90"/>
      <c r="L278" s="9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6.75" customHeight="1" x14ac:dyDescent="0.2">
      <c r="A279" s="86" t="s">
        <v>91</v>
      </c>
      <c r="B279" s="86" t="s">
        <v>92</v>
      </c>
      <c r="C279" s="86" t="s">
        <v>70</v>
      </c>
      <c r="D279" s="86" t="s">
        <v>93</v>
      </c>
      <c r="E279" s="109"/>
      <c r="F279" s="86" t="s">
        <v>484</v>
      </c>
      <c r="G279" s="86" t="s">
        <v>78</v>
      </c>
      <c r="H279" s="86" t="s">
        <v>485</v>
      </c>
      <c r="I279" s="88">
        <v>2015</v>
      </c>
      <c r="J279" s="89">
        <v>155625</v>
      </c>
      <c r="K279" s="90" t="s">
        <v>72</v>
      </c>
      <c r="L279" s="9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6.75" customHeight="1" x14ac:dyDescent="0.2">
      <c r="A280" s="86" t="s">
        <v>255</v>
      </c>
      <c r="B280" s="86" t="s">
        <v>256</v>
      </c>
      <c r="C280" s="86" t="s">
        <v>21</v>
      </c>
      <c r="D280" s="86" t="s">
        <v>257</v>
      </c>
      <c r="E280" s="109"/>
      <c r="F280" s="86" t="s">
        <v>484</v>
      </c>
      <c r="G280" s="86" t="s">
        <v>78</v>
      </c>
      <c r="H280" s="86" t="s">
        <v>485</v>
      </c>
      <c r="I280" s="88">
        <v>2015</v>
      </c>
      <c r="J280" s="89">
        <v>90000</v>
      </c>
      <c r="K280" s="90"/>
      <c r="L280" s="9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6.75" customHeight="1" x14ac:dyDescent="0.2">
      <c r="A281" s="30" t="s">
        <v>504</v>
      </c>
      <c r="B281" s="30" t="s">
        <v>179</v>
      </c>
      <c r="C281" s="30" t="s">
        <v>34</v>
      </c>
      <c r="D281" s="30" t="s">
        <v>101</v>
      </c>
      <c r="E281" s="105"/>
      <c r="F281" s="30" t="s">
        <v>505</v>
      </c>
      <c r="G281" s="30" t="s">
        <v>78</v>
      </c>
      <c r="H281" s="30" t="s">
        <v>506</v>
      </c>
      <c r="I281" s="32">
        <v>2015</v>
      </c>
      <c r="J281" s="37">
        <v>673000</v>
      </c>
      <c r="K281" s="34"/>
      <c r="L281" s="36">
        <f>J290/SUM(J281:J290)</f>
        <v>1.919660259310842E-2</v>
      </c>
      <c r="M281" s="19">
        <f>SUM(J281:J290)</f>
        <v>6126084</v>
      </c>
      <c r="N281" s="19">
        <f>J290</f>
        <v>117600</v>
      </c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6.75" customHeight="1" x14ac:dyDescent="0.2">
      <c r="A282" s="30" t="s">
        <v>507</v>
      </c>
      <c r="B282" s="30" t="s">
        <v>508</v>
      </c>
      <c r="C282" s="30" t="s">
        <v>34</v>
      </c>
      <c r="D282" s="30" t="s">
        <v>76</v>
      </c>
      <c r="E282" s="105"/>
      <c r="F282" s="30" t="s">
        <v>505</v>
      </c>
      <c r="G282" s="30" t="s">
        <v>78</v>
      </c>
      <c r="H282" s="30" t="s">
        <v>506</v>
      </c>
      <c r="I282" s="32">
        <v>2015</v>
      </c>
      <c r="J282" s="37">
        <v>683260</v>
      </c>
      <c r="K282" s="34"/>
      <c r="L282" s="36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6.75" customHeight="1" x14ac:dyDescent="0.2">
      <c r="A283" s="30" t="s">
        <v>509</v>
      </c>
      <c r="B283" s="30" t="s">
        <v>204</v>
      </c>
      <c r="C283" s="30" t="s">
        <v>34</v>
      </c>
      <c r="D283" s="30" t="s">
        <v>76</v>
      </c>
      <c r="E283" s="105"/>
      <c r="F283" s="30" t="s">
        <v>505</v>
      </c>
      <c r="G283" s="30" t="s">
        <v>78</v>
      </c>
      <c r="H283" s="30" t="s">
        <v>506</v>
      </c>
      <c r="I283" s="32">
        <v>2015</v>
      </c>
      <c r="J283" s="37">
        <v>718803</v>
      </c>
      <c r="K283" s="34"/>
      <c r="L283" s="36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6.75" customHeight="1" x14ac:dyDescent="0.2">
      <c r="A284" s="30" t="s">
        <v>510</v>
      </c>
      <c r="B284" s="30" t="s">
        <v>55</v>
      </c>
      <c r="C284" s="30" t="s">
        <v>34</v>
      </c>
      <c r="D284" s="30" t="s">
        <v>76</v>
      </c>
      <c r="E284" s="105"/>
      <c r="F284" s="30" t="s">
        <v>505</v>
      </c>
      <c r="G284" s="30" t="s">
        <v>78</v>
      </c>
      <c r="H284" s="30" t="s">
        <v>506</v>
      </c>
      <c r="I284" s="32">
        <v>2015</v>
      </c>
      <c r="J284" s="37">
        <v>230605</v>
      </c>
      <c r="K284" s="34"/>
      <c r="L284" s="36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6.75" customHeight="1" x14ac:dyDescent="0.2">
      <c r="A285" s="30" t="s">
        <v>511</v>
      </c>
      <c r="B285" s="30" t="s">
        <v>55</v>
      </c>
      <c r="C285" s="30" t="s">
        <v>34</v>
      </c>
      <c r="D285" s="30" t="s">
        <v>76</v>
      </c>
      <c r="E285" s="105"/>
      <c r="F285" s="30" t="s">
        <v>505</v>
      </c>
      <c r="G285" s="30" t="s">
        <v>78</v>
      </c>
      <c r="H285" s="30" t="s">
        <v>506</v>
      </c>
      <c r="I285" s="32">
        <v>2015</v>
      </c>
      <c r="J285" s="37">
        <v>650110</v>
      </c>
      <c r="K285" s="34"/>
      <c r="L285" s="36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6.75" customHeight="1" x14ac:dyDescent="0.2">
      <c r="A286" s="30" t="s">
        <v>512</v>
      </c>
      <c r="B286" s="30" t="s">
        <v>107</v>
      </c>
      <c r="C286" s="30" t="s">
        <v>12</v>
      </c>
      <c r="D286" s="30" t="s">
        <v>76</v>
      </c>
      <c r="E286" s="105"/>
      <c r="F286" s="30" t="s">
        <v>505</v>
      </c>
      <c r="G286" s="30" t="s">
        <v>78</v>
      </c>
      <c r="H286" s="30" t="s">
        <v>506</v>
      </c>
      <c r="I286" s="32">
        <v>2015</v>
      </c>
      <c r="J286" s="37">
        <v>786771</v>
      </c>
      <c r="K286" s="34"/>
      <c r="L286" s="36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6.75" customHeight="1" x14ac:dyDescent="0.2">
      <c r="A287" s="30" t="s">
        <v>513</v>
      </c>
      <c r="B287" s="30" t="s">
        <v>155</v>
      </c>
      <c r="C287" s="30" t="s">
        <v>21</v>
      </c>
      <c r="D287" s="30" t="s">
        <v>76</v>
      </c>
      <c r="E287" s="105"/>
      <c r="F287" s="30" t="s">
        <v>505</v>
      </c>
      <c r="G287" s="30" t="s">
        <v>78</v>
      </c>
      <c r="H287" s="30" t="s">
        <v>506</v>
      </c>
      <c r="I287" s="32">
        <v>2015</v>
      </c>
      <c r="J287" s="37">
        <v>692041</v>
      </c>
      <c r="K287" s="34"/>
      <c r="L287" s="36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6.75" customHeight="1" x14ac:dyDescent="0.2">
      <c r="A288" s="30" t="s">
        <v>514</v>
      </c>
      <c r="B288" s="30" t="s">
        <v>103</v>
      </c>
      <c r="C288" s="30" t="s">
        <v>12</v>
      </c>
      <c r="D288" s="30" t="s">
        <v>76</v>
      </c>
      <c r="E288" s="105"/>
      <c r="F288" s="30" t="s">
        <v>505</v>
      </c>
      <c r="G288" s="30" t="s">
        <v>78</v>
      </c>
      <c r="H288" s="30" t="s">
        <v>506</v>
      </c>
      <c r="I288" s="32">
        <v>2015</v>
      </c>
      <c r="J288" s="37">
        <v>787456</v>
      </c>
      <c r="K288" s="34"/>
      <c r="L288" s="36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6.75" customHeight="1" x14ac:dyDescent="0.2">
      <c r="A289" s="30" t="s">
        <v>515</v>
      </c>
      <c r="B289" s="30" t="s">
        <v>121</v>
      </c>
      <c r="C289" s="30" t="s">
        <v>70</v>
      </c>
      <c r="D289" s="30" t="s">
        <v>76</v>
      </c>
      <c r="E289" s="105"/>
      <c r="F289" s="30" t="s">
        <v>505</v>
      </c>
      <c r="G289" s="30" t="s">
        <v>78</v>
      </c>
      <c r="H289" s="30" t="s">
        <v>506</v>
      </c>
      <c r="I289" s="32">
        <v>2015</v>
      </c>
      <c r="J289" s="37">
        <v>786438</v>
      </c>
      <c r="K289" s="34"/>
      <c r="L289" s="36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6.75" customHeight="1" x14ac:dyDescent="0.2">
      <c r="A290" s="30" t="s">
        <v>91</v>
      </c>
      <c r="B290" s="30" t="s">
        <v>92</v>
      </c>
      <c r="C290" s="30" t="s">
        <v>70</v>
      </c>
      <c r="D290" s="30" t="s">
        <v>93</v>
      </c>
      <c r="E290" s="105"/>
      <c r="F290" s="30" t="s">
        <v>505</v>
      </c>
      <c r="G290" s="30" t="s">
        <v>78</v>
      </c>
      <c r="H290" s="30" t="s">
        <v>506</v>
      </c>
      <c r="I290" s="32">
        <v>2015</v>
      </c>
      <c r="J290" s="37">
        <v>117600</v>
      </c>
      <c r="K290" s="34" t="s">
        <v>72</v>
      </c>
      <c r="L290" s="36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6.75" customHeight="1" x14ac:dyDescent="0.2">
      <c r="A291" s="54" t="s">
        <v>213</v>
      </c>
      <c r="B291" s="54" t="s">
        <v>214</v>
      </c>
      <c r="C291" s="54" t="s">
        <v>70</v>
      </c>
      <c r="D291" s="54" t="s">
        <v>143</v>
      </c>
      <c r="E291" s="110"/>
      <c r="F291" s="54" t="s">
        <v>516</v>
      </c>
      <c r="G291" s="54" t="s">
        <v>168</v>
      </c>
      <c r="H291" s="54" t="s">
        <v>517</v>
      </c>
      <c r="I291" s="56">
        <v>2015</v>
      </c>
      <c r="J291" s="57">
        <v>3589228</v>
      </c>
      <c r="K291" s="58" t="s">
        <v>72</v>
      </c>
      <c r="L291" s="61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6.75" customHeight="1" x14ac:dyDescent="0.2">
      <c r="A292" s="54" t="s">
        <v>216</v>
      </c>
      <c r="B292" s="54" t="s">
        <v>124</v>
      </c>
      <c r="C292" s="54" t="s">
        <v>70</v>
      </c>
      <c r="D292" s="54" t="s">
        <v>143</v>
      </c>
      <c r="E292" s="110"/>
      <c r="F292" s="54" t="s">
        <v>516</v>
      </c>
      <c r="G292" s="54" t="s">
        <v>168</v>
      </c>
      <c r="H292" s="54" t="s">
        <v>517</v>
      </c>
      <c r="I292" s="56">
        <v>2015</v>
      </c>
      <c r="J292" s="57">
        <v>1556852</v>
      </c>
      <c r="K292" s="58" t="s">
        <v>72</v>
      </c>
      <c r="L292" s="61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6.75" customHeight="1" x14ac:dyDescent="0.2">
      <c r="A293" s="54" t="s">
        <v>217</v>
      </c>
      <c r="B293" s="54" t="s">
        <v>142</v>
      </c>
      <c r="C293" s="54" t="s">
        <v>70</v>
      </c>
      <c r="D293" s="54" t="s">
        <v>143</v>
      </c>
      <c r="E293" s="110"/>
      <c r="F293" s="54" t="s">
        <v>516</v>
      </c>
      <c r="G293" s="54" t="s">
        <v>168</v>
      </c>
      <c r="H293" s="54" t="s">
        <v>517</v>
      </c>
      <c r="I293" s="56">
        <v>2015</v>
      </c>
      <c r="J293" s="62">
        <v>556614</v>
      </c>
      <c r="K293" s="58" t="s">
        <v>72</v>
      </c>
      <c r="L293" s="61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6.75" customHeight="1" x14ac:dyDescent="0.2">
      <c r="A294" s="54" t="s">
        <v>217</v>
      </c>
      <c r="B294" s="54" t="s">
        <v>142</v>
      </c>
      <c r="C294" s="54" t="s">
        <v>70</v>
      </c>
      <c r="D294" s="54" t="s">
        <v>143</v>
      </c>
      <c r="E294" s="110"/>
      <c r="F294" s="54" t="s">
        <v>516</v>
      </c>
      <c r="G294" s="54" t="s">
        <v>168</v>
      </c>
      <c r="H294" s="54" t="s">
        <v>517</v>
      </c>
      <c r="I294" s="56">
        <v>2015</v>
      </c>
      <c r="J294" s="62">
        <v>216241</v>
      </c>
      <c r="K294" s="58" t="s">
        <v>72</v>
      </c>
      <c r="L294" s="61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6.75" customHeight="1" x14ac:dyDescent="0.2">
      <c r="A295" s="54" t="s">
        <v>518</v>
      </c>
      <c r="B295" s="54" t="s">
        <v>519</v>
      </c>
      <c r="C295" s="54" t="s">
        <v>34</v>
      </c>
      <c r="D295" s="54" t="s">
        <v>126</v>
      </c>
      <c r="E295" s="110"/>
      <c r="F295" s="54" t="s">
        <v>520</v>
      </c>
      <c r="G295" s="54" t="s">
        <v>168</v>
      </c>
      <c r="H295" s="54" t="s">
        <v>517</v>
      </c>
      <c r="I295" s="56">
        <v>2015</v>
      </c>
      <c r="J295" s="62">
        <v>325581</v>
      </c>
      <c r="K295" s="58"/>
      <c r="L295" s="61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6.75" customHeight="1" x14ac:dyDescent="0.2">
      <c r="A296" s="54" t="s">
        <v>521</v>
      </c>
      <c r="B296" s="54" t="s">
        <v>181</v>
      </c>
      <c r="C296" s="54" t="s">
        <v>34</v>
      </c>
      <c r="D296" s="54" t="s">
        <v>126</v>
      </c>
      <c r="E296" s="110"/>
      <c r="F296" s="54" t="s">
        <v>520</v>
      </c>
      <c r="G296" s="54" t="s">
        <v>168</v>
      </c>
      <c r="H296" s="54" t="s">
        <v>517</v>
      </c>
      <c r="I296" s="56">
        <v>2015</v>
      </c>
      <c r="J296" s="62">
        <v>300000</v>
      </c>
      <c r="K296" s="58"/>
      <c r="L296" s="61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6.75" customHeight="1" x14ac:dyDescent="0.2">
      <c r="A297" s="54" t="s">
        <v>522</v>
      </c>
      <c r="B297" s="54" t="s">
        <v>523</v>
      </c>
      <c r="C297" s="54" t="s">
        <v>34</v>
      </c>
      <c r="D297" s="54" t="s">
        <v>126</v>
      </c>
      <c r="E297" s="110"/>
      <c r="F297" s="54" t="s">
        <v>520</v>
      </c>
      <c r="G297" s="54" t="s">
        <v>168</v>
      </c>
      <c r="H297" s="54" t="s">
        <v>517</v>
      </c>
      <c r="I297" s="56">
        <v>2015</v>
      </c>
      <c r="J297" s="62">
        <v>600000</v>
      </c>
      <c r="K297" s="58"/>
      <c r="L297" s="61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6.75" customHeight="1" x14ac:dyDescent="0.2">
      <c r="A298" s="54" t="s">
        <v>524</v>
      </c>
      <c r="B298" s="54" t="s">
        <v>171</v>
      </c>
      <c r="C298" s="54" t="s">
        <v>34</v>
      </c>
      <c r="D298" s="54" t="s">
        <v>126</v>
      </c>
      <c r="E298" s="110"/>
      <c r="F298" s="54" t="s">
        <v>520</v>
      </c>
      <c r="G298" s="54" t="s">
        <v>168</v>
      </c>
      <c r="H298" s="54" t="s">
        <v>517</v>
      </c>
      <c r="I298" s="56">
        <v>2015</v>
      </c>
      <c r="J298" s="62">
        <v>496224</v>
      </c>
      <c r="K298" s="58"/>
      <c r="L298" s="61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6.75" customHeight="1" x14ac:dyDescent="0.2">
      <c r="A299" s="54" t="s">
        <v>525</v>
      </c>
      <c r="B299" s="54" t="s">
        <v>204</v>
      </c>
      <c r="C299" s="54" t="s">
        <v>34</v>
      </c>
      <c r="D299" s="54" t="s">
        <v>126</v>
      </c>
      <c r="E299" s="110"/>
      <c r="F299" s="54" t="s">
        <v>520</v>
      </c>
      <c r="G299" s="54" t="s">
        <v>168</v>
      </c>
      <c r="H299" s="54" t="s">
        <v>517</v>
      </c>
      <c r="I299" s="56">
        <v>2015</v>
      </c>
      <c r="J299" s="62">
        <v>300000</v>
      </c>
      <c r="K299" s="58"/>
      <c r="L299" s="61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6.75" customHeight="1" x14ac:dyDescent="0.2">
      <c r="A300" s="54" t="s">
        <v>526</v>
      </c>
      <c r="B300" s="54" t="s">
        <v>527</v>
      </c>
      <c r="C300" s="54"/>
      <c r="D300" s="54" t="s">
        <v>28</v>
      </c>
      <c r="E300" s="110"/>
      <c r="F300" s="54" t="s">
        <v>520</v>
      </c>
      <c r="G300" s="54" t="s">
        <v>168</v>
      </c>
      <c r="H300" s="54" t="s">
        <v>517</v>
      </c>
      <c r="I300" s="56">
        <v>2015</v>
      </c>
      <c r="J300" s="62">
        <v>9000</v>
      </c>
      <c r="K300" s="58"/>
      <c r="L300" s="61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6.75" customHeight="1" x14ac:dyDescent="0.2">
      <c r="A301" s="54" t="s">
        <v>528</v>
      </c>
      <c r="B301" s="54" t="s">
        <v>529</v>
      </c>
      <c r="C301" s="54" t="s">
        <v>34</v>
      </c>
      <c r="D301" s="54" t="s">
        <v>28</v>
      </c>
      <c r="E301" s="110"/>
      <c r="F301" s="54" t="s">
        <v>520</v>
      </c>
      <c r="G301" s="54" t="s">
        <v>168</v>
      </c>
      <c r="H301" s="54" t="s">
        <v>517</v>
      </c>
      <c r="I301" s="56">
        <v>2015</v>
      </c>
      <c r="J301" s="62">
        <v>767016</v>
      </c>
      <c r="K301" s="58"/>
      <c r="L301" s="61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6.75" customHeight="1" x14ac:dyDescent="0.2">
      <c r="A302" s="54" t="s">
        <v>530</v>
      </c>
      <c r="B302" s="54" t="s">
        <v>531</v>
      </c>
      <c r="C302" s="54"/>
      <c r="D302" s="54" t="s">
        <v>28</v>
      </c>
      <c r="E302" s="110"/>
      <c r="F302" s="54" t="s">
        <v>520</v>
      </c>
      <c r="G302" s="54" t="s">
        <v>168</v>
      </c>
      <c r="H302" s="54" t="s">
        <v>517</v>
      </c>
      <c r="I302" s="56">
        <v>2015</v>
      </c>
      <c r="J302" s="62">
        <v>246250</v>
      </c>
      <c r="K302" s="58"/>
      <c r="L302" s="61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6.75" customHeight="1" x14ac:dyDescent="0.2">
      <c r="A303" s="54" t="s">
        <v>532</v>
      </c>
      <c r="B303" s="54" t="s">
        <v>533</v>
      </c>
      <c r="C303" s="54"/>
      <c r="D303" s="54" t="s">
        <v>534</v>
      </c>
      <c r="E303" s="110"/>
      <c r="F303" s="54" t="s">
        <v>520</v>
      </c>
      <c r="G303" s="54" t="s">
        <v>168</v>
      </c>
      <c r="H303" s="54" t="s">
        <v>517</v>
      </c>
      <c r="I303" s="56">
        <v>2015</v>
      </c>
      <c r="J303" s="62">
        <v>549966</v>
      </c>
      <c r="K303" s="58"/>
      <c r="L303" s="61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6.75" customHeight="1" x14ac:dyDescent="0.2">
      <c r="A304" s="54" t="s">
        <v>535</v>
      </c>
      <c r="B304" s="54" t="s">
        <v>50</v>
      </c>
      <c r="C304" s="54" t="s">
        <v>34</v>
      </c>
      <c r="D304" s="54" t="s">
        <v>368</v>
      </c>
      <c r="E304" s="110"/>
      <c r="F304" s="54" t="s">
        <v>520</v>
      </c>
      <c r="G304" s="54" t="s">
        <v>168</v>
      </c>
      <c r="H304" s="54" t="s">
        <v>517</v>
      </c>
      <c r="I304" s="56">
        <v>2015</v>
      </c>
      <c r="J304" s="62">
        <v>971000</v>
      </c>
      <c r="K304" s="58"/>
      <c r="L304" s="61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6.75" customHeight="1" x14ac:dyDescent="0.2">
      <c r="A305" s="54" t="s">
        <v>536</v>
      </c>
      <c r="B305" s="54" t="s">
        <v>64</v>
      </c>
      <c r="C305" s="54" t="s">
        <v>34</v>
      </c>
      <c r="D305" s="54" t="s">
        <v>537</v>
      </c>
      <c r="E305" s="110"/>
      <c r="F305" s="54" t="s">
        <v>520</v>
      </c>
      <c r="G305" s="54" t="s">
        <v>168</v>
      </c>
      <c r="H305" s="54" t="s">
        <v>517</v>
      </c>
      <c r="I305" s="56">
        <v>2015</v>
      </c>
      <c r="J305" s="62">
        <v>352993</v>
      </c>
      <c r="K305" s="58"/>
      <c r="L305" s="61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6.75" customHeight="1" x14ac:dyDescent="0.2">
      <c r="A306" s="54" t="s">
        <v>538</v>
      </c>
      <c r="B306" s="54" t="s">
        <v>539</v>
      </c>
      <c r="C306" s="54" t="s">
        <v>70</v>
      </c>
      <c r="D306" s="54" t="s">
        <v>28</v>
      </c>
      <c r="E306" s="110"/>
      <c r="F306" s="54" t="s">
        <v>540</v>
      </c>
      <c r="G306" s="54" t="s">
        <v>541</v>
      </c>
      <c r="H306" s="54" t="s">
        <v>542</v>
      </c>
      <c r="I306" s="56">
        <v>2015</v>
      </c>
      <c r="J306" s="62">
        <v>343664.16</v>
      </c>
      <c r="K306" s="58" t="s">
        <v>72</v>
      </c>
      <c r="L306" s="61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6.75" customHeight="1" x14ac:dyDescent="0.2">
      <c r="A307" s="54" t="s">
        <v>543</v>
      </c>
      <c r="B307" s="54" t="s">
        <v>544</v>
      </c>
      <c r="C307" s="54" t="s">
        <v>70</v>
      </c>
      <c r="D307" s="54" t="s">
        <v>28</v>
      </c>
      <c r="E307" s="110"/>
      <c r="F307" s="54" t="s">
        <v>545</v>
      </c>
      <c r="G307" s="54" t="s">
        <v>541</v>
      </c>
      <c r="H307" s="54" t="s">
        <v>546</v>
      </c>
      <c r="I307" s="56">
        <v>2015</v>
      </c>
      <c r="J307" s="57">
        <v>1711193.29</v>
      </c>
      <c r="K307" s="58" t="s">
        <v>72</v>
      </c>
      <c r="L307" s="61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6.75" customHeight="1" x14ac:dyDescent="0.2">
      <c r="A308" s="54" t="s">
        <v>547</v>
      </c>
      <c r="B308" s="54" t="s">
        <v>548</v>
      </c>
      <c r="C308" s="54" t="s">
        <v>70</v>
      </c>
      <c r="D308" s="54" t="s">
        <v>28</v>
      </c>
      <c r="E308" s="110"/>
      <c r="F308" s="54" t="s">
        <v>549</v>
      </c>
      <c r="G308" s="54" t="s">
        <v>541</v>
      </c>
      <c r="H308" s="54" t="s">
        <v>550</v>
      </c>
      <c r="I308" s="56">
        <v>2015</v>
      </c>
      <c r="J308" s="57">
        <v>1196932</v>
      </c>
      <c r="K308" s="58" t="s">
        <v>72</v>
      </c>
      <c r="L308" s="61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6.75" customHeight="1" x14ac:dyDescent="0.2">
      <c r="A309" s="54" t="s">
        <v>547</v>
      </c>
      <c r="B309" s="54" t="s">
        <v>548</v>
      </c>
      <c r="C309" s="54" t="s">
        <v>70</v>
      </c>
      <c r="D309" s="54" t="s">
        <v>28</v>
      </c>
      <c r="E309" s="110"/>
      <c r="F309" s="54" t="s">
        <v>549</v>
      </c>
      <c r="G309" s="54" t="s">
        <v>541</v>
      </c>
      <c r="H309" s="54" t="s">
        <v>550</v>
      </c>
      <c r="I309" s="56">
        <v>2015</v>
      </c>
      <c r="J309" s="62">
        <v>175292</v>
      </c>
      <c r="K309" s="58" t="s">
        <v>72</v>
      </c>
      <c r="L309" s="61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6.75" customHeight="1" x14ac:dyDescent="0.2">
      <c r="A310" s="54" t="s">
        <v>547</v>
      </c>
      <c r="B310" s="54" t="s">
        <v>548</v>
      </c>
      <c r="C310" s="54" t="s">
        <v>70</v>
      </c>
      <c r="D310" s="54" t="s">
        <v>28</v>
      </c>
      <c r="E310" s="110"/>
      <c r="F310" s="54" t="s">
        <v>549</v>
      </c>
      <c r="G310" s="54" t="s">
        <v>541</v>
      </c>
      <c r="H310" s="54" t="s">
        <v>550</v>
      </c>
      <c r="I310" s="56">
        <v>2015</v>
      </c>
      <c r="J310" s="57">
        <v>2413261</v>
      </c>
      <c r="K310" s="58" t="s">
        <v>72</v>
      </c>
      <c r="L310" s="61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6.75" customHeight="1" x14ac:dyDescent="0.2">
      <c r="A311" s="54" t="s">
        <v>551</v>
      </c>
      <c r="B311" s="54" t="s">
        <v>552</v>
      </c>
      <c r="C311" s="54" t="s">
        <v>70</v>
      </c>
      <c r="D311" s="54" t="s">
        <v>28</v>
      </c>
      <c r="E311" s="110"/>
      <c r="F311" s="54" t="s">
        <v>553</v>
      </c>
      <c r="G311" s="54" t="s">
        <v>554</v>
      </c>
      <c r="H311" s="54" t="s">
        <v>555</v>
      </c>
      <c r="I311" s="56">
        <v>2015</v>
      </c>
      <c r="J311" s="62">
        <v>6600</v>
      </c>
      <c r="K311" s="58" t="s">
        <v>72</v>
      </c>
      <c r="L311" s="61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6.75" customHeight="1" x14ac:dyDescent="0.2">
      <c r="A312" s="54" t="s">
        <v>556</v>
      </c>
      <c r="B312" s="54" t="s">
        <v>214</v>
      </c>
      <c r="C312" s="54" t="s">
        <v>70</v>
      </c>
      <c r="D312" s="54" t="s">
        <v>28</v>
      </c>
      <c r="E312" s="110"/>
      <c r="F312" s="54" t="s">
        <v>553</v>
      </c>
      <c r="G312" s="54" t="s">
        <v>554</v>
      </c>
      <c r="H312" s="54" t="s">
        <v>555</v>
      </c>
      <c r="I312" s="56">
        <v>2015</v>
      </c>
      <c r="J312" s="62">
        <v>1000</v>
      </c>
      <c r="K312" s="58" t="s">
        <v>72</v>
      </c>
      <c r="L312" s="61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6.75" customHeight="1" x14ac:dyDescent="0.2">
      <c r="A313" s="54" t="s">
        <v>557</v>
      </c>
      <c r="B313" s="54" t="s">
        <v>142</v>
      </c>
      <c r="C313" s="54" t="s">
        <v>70</v>
      </c>
      <c r="D313" s="54" t="s">
        <v>28</v>
      </c>
      <c r="E313" s="110"/>
      <c r="F313" s="54" t="s">
        <v>553</v>
      </c>
      <c r="G313" s="54" t="s">
        <v>554</v>
      </c>
      <c r="H313" s="54" t="s">
        <v>555</v>
      </c>
      <c r="I313" s="56">
        <v>2015</v>
      </c>
      <c r="J313" s="62">
        <v>3600</v>
      </c>
      <c r="K313" s="58" t="s">
        <v>72</v>
      </c>
      <c r="L313" s="61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6.75" customHeight="1" x14ac:dyDescent="0.2">
      <c r="A314" s="54" t="s">
        <v>558</v>
      </c>
      <c r="B314" s="54" t="s">
        <v>559</v>
      </c>
      <c r="C314" s="54" t="s">
        <v>70</v>
      </c>
      <c r="D314" s="54" t="s">
        <v>28</v>
      </c>
      <c r="E314" s="110"/>
      <c r="F314" s="54" t="s">
        <v>553</v>
      </c>
      <c r="G314" s="54" t="s">
        <v>554</v>
      </c>
      <c r="H314" s="54" t="s">
        <v>555</v>
      </c>
      <c r="I314" s="56">
        <v>2015</v>
      </c>
      <c r="J314" s="62">
        <v>250722.39</v>
      </c>
      <c r="K314" s="58" t="s">
        <v>72</v>
      </c>
      <c r="L314" s="61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6.75" customHeight="1" x14ac:dyDescent="0.2">
      <c r="A315" s="54" t="s">
        <v>560</v>
      </c>
      <c r="B315" s="54" t="s">
        <v>142</v>
      </c>
      <c r="C315" s="54" t="s">
        <v>70</v>
      </c>
      <c r="D315" s="54" t="s">
        <v>28</v>
      </c>
      <c r="E315" s="110"/>
      <c r="F315" s="54" t="s">
        <v>553</v>
      </c>
      <c r="G315" s="54" t="s">
        <v>554</v>
      </c>
      <c r="H315" s="54" t="s">
        <v>555</v>
      </c>
      <c r="I315" s="56">
        <v>2015</v>
      </c>
      <c r="J315" s="62">
        <v>222072.48</v>
      </c>
      <c r="K315" s="58" t="s">
        <v>72</v>
      </c>
      <c r="L315" s="61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6.75" customHeight="1" x14ac:dyDescent="0.2">
      <c r="A316" s="54" t="s">
        <v>561</v>
      </c>
      <c r="B316" s="54" t="s">
        <v>214</v>
      </c>
      <c r="C316" s="54" t="s">
        <v>70</v>
      </c>
      <c r="D316" s="54" t="s">
        <v>28</v>
      </c>
      <c r="E316" s="110"/>
      <c r="F316" s="54" t="s">
        <v>553</v>
      </c>
      <c r="G316" s="54" t="s">
        <v>554</v>
      </c>
      <c r="H316" s="54" t="s">
        <v>555</v>
      </c>
      <c r="I316" s="56">
        <v>2015</v>
      </c>
      <c r="J316" s="62">
        <v>215097.13</v>
      </c>
      <c r="K316" s="58" t="s">
        <v>72</v>
      </c>
      <c r="L316" s="61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6.75" customHeight="1" x14ac:dyDescent="0.2">
      <c r="A317" s="54" t="s">
        <v>562</v>
      </c>
      <c r="B317" s="54" t="s">
        <v>563</v>
      </c>
      <c r="C317" s="54" t="s">
        <v>70</v>
      </c>
      <c r="D317" s="54" t="s">
        <v>28</v>
      </c>
      <c r="E317" s="110"/>
      <c r="F317" s="54" t="s">
        <v>553</v>
      </c>
      <c r="G317" s="54" t="s">
        <v>554</v>
      </c>
      <c r="H317" s="54" t="s">
        <v>555</v>
      </c>
      <c r="I317" s="56">
        <v>2015</v>
      </c>
      <c r="J317" s="62">
        <v>41651.199999999997</v>
      </c>
      <c r="K317" s="58" t="s">
        <v>72</v>
      </c>
      <c r="L317" s="61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6.75" customHeight="1" x14ac:dyDescent="0.2">
      <c r="A318" s="54" t="s">
        <v>562</v>
      </c>
      <c r="B318" s="54" t="s">
        <v>563</v>
      </c>
      <c r="C318" s="54" t="s">
        <v>70</v>
      </c>
      <c r="D318" s="54" t="s">
        <v>28</v>
      </c>
      <c r="E318" s="110"/>
      <c r="F318" s="54" t="s">
        <v>553</v>
      </c>
      <c r="G318" s="54" t="s">
        <v>554</v>
      </c>
      <c r="H318" s="54" t="s">
        <v>555</v>
      </c>
      <c r="I318" s="56">
        <v>2015</v>
      </c>
      <c r="J318" s="62">
        <v>48230.400000000001</v>
      </c>
      <c r="K318" s="58" t="s">
        <v>72</v>
      </c>
      <c r="L318" s="61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6.75" customHeight="1" x14ac:dyDescent="0.2">
      <c r="A319" s="54" t="s">
        <v>564</v>
      </c>
      <c r="B319" s="54" t="s">
        <v>565</v>
      </c>
      <c r="C319" s="54" t="s">
        <v>70</v>
      </c>
      <c r="D319" s="54" t="s">
        <v>28</v>
      </c>
      <c r="E319" s="110"/>
      <c r="F319" s="54" t="s">
        <v>553</v>
      </c>
      <c r="G319" s="54" t="s">
        <v>554</v>
      </c>
      <c r="H319" s="54" t="s">
        <v>555</v>
      </c>
      <c r="I319" s="56">
        <v>2015</v>
      </c>
      <c r="J319" s="62">
        <v>224915</v>
      </c>
      <c r="K319" s="58" t="s">
        <v>72</v>
      </c>
      <c r="L319" s="61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6.75" customHeight="1" x14ac:dyDescent="0.2">
      <c r="A320" s="54" t="s">
        <v>566</v>
      </c>
      <c r="B320" s="54" t="s">
        <v>559</v>
      </c>
      <c r="C320" s="54" t="s">
        <v>70</v>
      </c>
      <c r="D320" s="54" t="s">
        <v>28</v>
      </c>
      <c r="E320" s="110"/>
      <c r="F320" s="54" t="s">
        <v>553</v>
      </c>
      <c r="G320" s="54" t="s">
        <v>554</v>
      </c>
      <c r="H320" s="54" t="s">
        <v>555</v>
      </c>
      <c r="I320" s="56">
        <v>2015</v>
      </c>
      <c r="J320" s="62">
        <v>258542.4</v>
      </c>
      <c r="K320" s="58" t="s">
        <v>72</v>
      </c>
      <c r="L320" s="61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6.75" customHeight="1" x14ac:dyDescent="0.2">
      <c r="A321" s="54" t="s">
        <v>567</v>
      </c>
      <c r="B321" s="54" t="s">
        <v>142</v>
      </c>
      <c r="C321" s="54" t="s">
        <v>70</v>
      </c>
      <c r="D321" s="54" t="s">
        <v>28</v>
      </c>
      <c r="E321" s="110"/>
      <c r="F321" s="54" t="s">
        <v>553</v>
      </c>
      <c r="G321" s="54" t="s">
        <v>554</v>
      </c>
      <c r="H321" s="54" t="s">
        <v>555</v>
      </c>
      <c r="I321" s="56">
        <v>2015</v>
      </c>
      <c r="J321" s="62">
        <v>468017.91999999998</v>
      </c>
      <c r="K321" s="58" t="s">
        <v>72</v>
      </c>
      <c r="L321" s="61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6.75" customHeight="1" x14ac:dyDescent="0.2">
      <c r="A322" s="54" t="s">
        <v>568</v>
      </c>
      <c r="B322" s="54" t="s">
        <v>214</v>
      </c>
      <c r="C322" s="54" t="s">
        <v>70</v>
      </c>
      <c r="D322" s="54" t="s">
        <v>28</v>
      </c>
      <c r="E322" s="110"/>
      <c r="F322" s="54" t="s">
        <v>553</v>
      </c>
      <c r="G322" s="54" t="s">
        <v>554</v>
      </c>
      <c r="H322" s="54" t="s">
        <v>555</v>
      </c>
      <c r="I322" s="56">
        <v>2015</v>
      </c>
      <c r="J322" s="62">
        <v>422583.36</v>
      </c>
      <c r="K322" s="58" t="s">
        <v>72</v>
      </c>
      <c r="L322" s="61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6.75" customHeight="1" x14ac:dyDescent="0.2">
      <c r="A323" s="54" t="s">
        <v>569</v>
      </c>
      <c r="B323" s="54" t="s">
        <v>570</v>
      </c>
      <c r="C323" s="54" t="s">
        <v>70</v>
      </c>
      <c r="D323" s="54" t="s">
        <v>28</v>
      </c>
      <c r="E323" s="110"/>
      <c r="F323" s="54" t="s">
        <v>553</v>
      </c>
      <c r="G323" s="54" t="s">
        <v>554</v>
      </c>
      <c r="H323" s="54" t="s">
        <v>555</v>
      </c>
      <c r="I323" s="56">
        <v>2015</v>
      </c>
      <c r="J323" s="62">
        <v>47232</v>
      </c>
      <c r="K323" s="58" t="s">
        <v>72</v>
      </c>
      <c r="L323" s="61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6.75" customHeight="1" x14ac:dyDescent="0.2">
      <c r="A324" s="54" t="s">
        <v>571</v>
      </c>
      <c r="B324" s="54" t="s">
        <v>572</v>
      </c>
      <c r="C324" s="54" t="s">
        <v>70</v>
      </c>
      <c r="D324" s="54" t="s">
        <v>28</v>
      </c>
      <c r="E324" s="110"/>
      <c r="F324" s="54" t="s">
        <v>553</v>
      </c>
      <c r="G324" s="54" t="s">
        <v>554</v>
      </c>
      <c r="H324" s="54" t="s">
        <v>555</v>
      </c>
      <c r="I324" s="56">
        <v>2015</v>
      </c>
      <c r="J324" s="62">
        <v>57045.760000000002</v>
      </c>
      <c r="K324" s="58" t="s">
        <v>72</v>
      </c>
      <c r="L324" s="61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6.75" customHeight="1" x14ac:dyDescent="0.2">
      <c r="A325" s="54" t="s">
        <v>561</v>
      </c>
      <c r="B325" s="54" t="s">
        <v>214</v>
      </c>
      <c r="C325" s="54" t="s">
        <v>70</v>
      </c>
      <c r="D325" s="54" t="s">
        <v>28</v>
      </c>
      <c r="E325" s="110"/>
      <c r="F325" s="54" t="s">
        <v>573</v>
      </c>
      <c r="G325" s="54" t="s">
        <v>554</v>
      </c>
      <c r="H325" s="54" t="s">
        <v>555</v>
      </c>
      <c r="I325" s="56">
        <v>2015</v>
      </c>
      <c r="J325" s="62">
        <v>35444.639999999999</v>
      </c>
      <c r="K325" s="58" t="s">
        <v>72</v>
      </c>
      <c r="L325" s="61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6.75" customHeight="1" x14ac:dyDescent="0.2">
      <c r="A326" s="54" t="s">
        <v>574</v>
      </c>
      <c r="B326" s="54" t="s">
        <v>575</v>
      </c>
      <c r="C326" s="54" t="s">
        <v>70</v>
      </c>
      <c r="D326" s="54" t="s">
        <v>28</v>
      </c>
      <c r="E326" s="110"/>
      <c r="F326" s="54" t="s">
        <v>573</v>
      </c>
      <c r="G326" s="54" t="s">
        <v>554</v>
      </c>
      <c r="H326" s="54" t="s">
        <v>555</v>
      </c>
      <c r="I326" s="56">
        <v>2015</v>
      </c>
      <c r="J326" s="62">
        <v>118427.5</v>
      </c>
      <c r="K326" s="58" t="s">
        <v>72</v>
      </c>
      <c r="L326" s="61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6.75" customHeight="1" x14ac:dyDescent="0.2">
      <c r="A327" s="54" t="s">
        <v>568</v>
      </c>
      <c r="B327" s="54" t="s">
        <v>214</v>
      </c>
      <c r="C327" s="54" t="s">
        <v>70</v>
      </c>
      <c r="D327" s="54" t="s">
        <v>28</v>
      </c>
      <c r="E327" s="110"/>
      <c r="F327" s="54" t="s">
        <v>573</v>
      </c>
      <c r="G327" s="54" t="s">
        <v>554</v>
      </c>
      <c r="H327" s="54" t="s">
        <v>555</v>
      </c>
      <c r="I327" s="56">
        <v>2015</v>
      </c>
      <c r="J327" s="62">
        <v>69844.320000000007</v>
      </c>
      <c r="K327" s="58" t="s">
        <v>72</v>
      </c>
      <c r="L327" s="61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6.75" customHeight="1" x14ac:dyDescent="0.2">
      <c r="A328" s="22" t="s">
        <v>576</v>
      </c>
      <c r="B328" s="22" t="s">
        <v>577</v>
      </c>
      <c r="C328" s="22"/>
      <c r="D328" s="22" t="s">
        <v>13</v>
      </c>
      <c r="E328" s="111"/>
      <c r="F328" s="22" t="s">
        <v>578</v>
      </c>
      <c r="G328" s="22" t="s">
        <v>117</v>
      </c>
      <c r="H328" s="22" t="s">
        <v>579</v>
      </c>
      <c r="I328" s="24">
        <v>2015</v>
      </c>
      <c r="J328" s="25">
        <v>488347</v>
      </c>
      <c r="K328" s="26"/>
      <c r="L328" s="27">
        <f>J342/SUM(J328:J343)</f>
        <v>5.6708594536747294E-2</v>
      </c>
      <c r="M328" s="19">
        <f>SUM(J328:J343)</f>
        <v>13826092.26</v>
      </c>
      <c r="N328" s="19">
        <f>J342</f>
        <v>784058.26</v>
      </c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6.75" customHeight="1" x14ac:dyDescent="0.2">
      <c r="A329" s="22" t="s">
        <v>580</v>
      </c>
      <c r="B329" s="22" t="s">
        <v>581</v>
      </c>
      <c r="C329" s="22"/>
      <c r="D329" s="22" t="s">
        <v>13</v>
      </c>
      <c r="E329" s="111"/>
      <c r="F329" s="22" t="s">
        <v>578</v>
      </c>
      <c r="G329" s="22" t="s">
        <v>117</v>
      </c>
      <c r="H329" s="22" t="s">
        <v>579</v>
      </c>
      <c r="I329" s="24">
        <v>2015</v>
      </c>
      <c r="J329" s="25">
        <v>263392</v>
      </c>
      <c r="K329" s="26"/>
      <c r="L329" s="28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6.75" customHeight="1" x14ac:dyDescent="0.2">
      <c r="A330" s="22" t="s">
        <v>582</v>
      </c>
      <c r="B330" s="22" t="s">
        <v>27</v>
      </c>
      <c r="C330" s="22" t="s">
        <v>12</v>
      </c>
      <c r="D330" s="22" t="s">
        <v>13</v>
      </c>
      <c r="E330" s="111"/>
      <c r="F330" s="22" t="s">
        <v>578</v>
      </c>
      <c r="G330" s="22" t="s">
        <v>117</v>
      </c>
      <c r="H330" s="22" t="s">
        <v>579</v>
      </c>
      <c r="I330" s="24">
        <v>2015</v>
      </c>
      <c r="J330" s="29">
        <v>2032589</v>
      </c>
      <c r="K330" s="26"/>
      <c r="L330" s="28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6.75" customHeight="1" x14ac:dyDescent="0.2">
      <c r="A331" s="22" t="s">
        <v>583</v>
      </c>
      <c r="B331" s="22" t="s">
        <v>433</v>
      </c>
      <c r="C331" s="22"/>
      <c r="D331" s="22" t="s">
        <v>13</v>
      </c>
      <c r="E331" s="111"/>
      <c r="F331" s="22" t="s">
        <v>578</v>
      </c>
      <c r="G331" s="22" t="s">
        <v>117</v>
      </c>
      <c r="H331" s="22" t="s">
        <v>579</v>
      </c>
      <c r="I331" s="24">
        <v>2015</v>
      </c>
      <c r="J331" s="25">
        <v>520978</v>
      </c>
      <c r="K331" s="26"/>
      <c r="L331" s="28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9.75" customHeight="1" x14ac:dyDescent="0.2">
      <c r="A332" s="22" t="s">
        <v>584</v>
      </c>
      <c r="B332" s="22" t="s">
        <v>155</v>
      </c>
      <c r="C332" s="22" t="s">
        <v>21</v>
      </c>
      <c r="D332" s="22" t="s">
        <v>13</v>
      </c>
      <c r="E332" s="111"/>
      <c r="F332" s="22" t="s">
        <v>578</v>
      </c>
      <c r="G332" s="22" t="s">
        <v>117</v>
      </c>
      <c r="H332" s="22" t="s">
        <v>579</v>
      </c>
      <c r="I332" s="24">
        <v>2015</v>
      </c>
      <c r="J332" s="25">
        <v>209762</v>
      </c>
      <c r="K332" s="26"/>
      <c r="L332" s="28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8" customHeight="1" x14ac:dyDescent="0.2">
      <c r="A333" s="22" t="s">
        <v>585</v>
      </c>
      <c r="B333" s="22" t="s">
        <v>586</v>
      </c>
      <c r="C333" s="22"/>
      <c r="D333" s="22" t="s">
        <v>13</v>
      </c>
      <c r="E333" s="111"/>
      <c r="F333" s="22" t="s">
        <v>578</v>
      </c>
      <c r="G333" s="22" t="s">
        <v>117</v>
      </c>
      <c r="H333" s="22" t="s">
        <v>579</v>
      </c>
      <c r="I333" s="112">
        <v>2015</v>
      </c>
      <c r="J333" s="29">
        <v>599538</v>
      </c>
      <c r="K333" s="26"/>
      <c r="L333" s="28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6.75" customHeight="1" x14ac:dyDescent="0.2">
      <c r="A334" s="22" t="s">
        <v>587</v>
      </c>
      <c r="B334" s="22" t="s">
        <v>588</v>
      </c>
      <c r="C334" s="22"/>
      <c r="D334" s="22" t="s">
        <v>13</v>
      </c>
      <c r="E334" s="111"/>
      <c r="F334" s="22" t="s">
        <v>578</v>
      </c>
      <c r="G334" s="22" t="s">
        <v>117</v>
      </c>
      <c r="H334" s="22" t="s">
        <v>579</v>
      </c>
      <c r="I334" s="24">
        <v>2015</v>
      </c>
      <c r="J334" s="25">
        <v>534887</v>
      </c>
      <c r="K334" s="26"/>
      <c r="L334" s="28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6.75" customHeight="1" x14ac:dyDescent="0.2">
      <c r="A335" s="22" t="s">
        <v>589</v>
      </c>
      <c r="B335" s="22" t="s">
        <v>30</v>
      </c>
      <c r="C335" s="22"/>
      <c r="D335" s="22" t="s">
        <v>13</v>
      </c>
      <c r="E335" s="111"/>
      <c r="F335" s="22" t="s">
        <v>578</v>
      </c>
      <c r="G335" s="22" t="s">
        <v>117</v>
      </c>
      <c r="H335" s="22" t="s">
        <v>579</v>
      </c>
      <c r="I335" s="24">
        <v>2015</v>
      </c>
      <c r="J335" s="25">
        <v>298083</v>
      </c>
      <c r="K335" s="26"/>
      <c r="L335" s="28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6.75" customHeight="1" x14ac:dyDescent="0.2">
      <c r="A336" s="22" t="s">
        <v>590</v>
      </c>
      <c r="B336" s="22" t="s">
        <v>591</v>
      </c>
      <c r="C336" s="22" t="s">
        <v>70</v>
      </c>
      <c r="D336" s="22" t="s">
        <v>13</v>
      </c>
      <c r="E336" s="111"/>
      <c r="F336" s="22" t="s">
        <v>578</v>
      </c>
      <c r="G336" s="22" t="s">
        <v>117</v>
      </c>
      <c r="H336" s="22" t="s">
        <v>579</v>
      </c>
      <c r="I336" s="24">
        <v>2015</v>
      </c>
      <c r="J336" s="25">
        <v>547436</v>
      </c>
      <c r="K336" s="26"/>
      <c r="L336" s="28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6.75" customHeight="1" x14ac:dyDescent="0.2">
      <c r="A337" s="22" t="s">
        <v>592</v>
      </c>
      <c r="B337" s="22" t="s">
        <v>114</v>
      </c>
      <c r="C337" s="22" t="s">
        <v>115</v>
      </c>
      <c r="D337" s="22" t="s">
        <v>13</v>
      </c>
      <c r="E337" s="111"/>
      <c r="F337" s="22" t="s">
        <v>578</v>
      </c>
      <c r="G337" s="22" t="s">
        <v>117</v>
      </c>
      <c r="H337" s="22" t="s">
        <v>579</v>
      </c>
      <c r="I337" s="24">
        <v>2015</v>
      </c>
      <c r="J337" s="29">
        <v>2887391</v>
      </c>
      <c r="K337" s="26"/>
      <c r="L337" s="28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6.75" customHeight="1" x14ac:dyDescent="0.2">
      <c r="A338" s="22" t="s">
        <v>593</v>
      </c>
      <c r="B338" s="22" t="s">
        <v>594</v>
      </c>
      <c r="C338" s="22"/>
      <c r="D338" s="22" t="s">
        <v>13</v>
      </c>
      <c r="E338" s="111"/>
      <c r="F338" s="22" t="s">
        <v>578</v>
      </c>
      <c r="G338" s="22" t="s">
        <v>117</v>
      </c>
      <c r="H338" s="22" t="s">
        <v>579</v>
      </c>
      <c r="I338" s="24">
        <v>2015</v>
      </c>
      <c r="J338" s="25">
        <v>200000</v>
      </c>
      <c r="K338" s="26"/>
      <c r="L338" s="28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6.75" customHeight="1" x14ac:dyDescent="0.2">
      <c r="A339" s="22" t="s">
        <v>235</v>
      </c>
      <c r="B339" s="22" t="s">
        <v>179</v>
      </c>
      <c r="C339" s="22" t="s">
        <v>34</v>
      </c>
      <c r="D339" s="22" t="s">
        <v>101</v>
      </c>
      <c r="E339" s="111"/>
      <c r="F339" s="22" t="s">
        <v>578</v>
      </c>
      <c r="G339" s="22" t="s">
        <v>117</v>
      </c>
      <c r="H339" s="22" t="s">
        <v>579</v>
      </c>
      <c r="I339" s="24">
        <v>2015</v>
      </c>
      <c r="J339" s="25">
        <v>236000</v>
      </c>
      <c r="K339" s="26"/>
      <c r="L339" s="28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6.75" customHeight="1" x14ac:dyDescent="0.2">
      <c r="A340" s="22" t="s">
        <v>595</v>
      </c>
      <c r="B340" s="22" t="s">
        <v>50</v>
      </c>
      <c r="C340" s="22" t="s">
        <v>34</v>
      </c>
      <c r="D340" s="22" t="s">
        <v>28</v>
      </c>
      <c r="E340" s="111"/>
      <c r="F340" s="22" t="s">
        <v>578</v>
      </c>
      <c r="G340" s="22" t="s">
        <v>117</v>
      </c>
      <c r="H340" s="22" t="s">
        <v>579</v>
      </c>
      <c r="I340" s="24">
        <v>2015</v>
      </c>
      <c r="J340" s="25">
        <v>276735</v>
      </c>
      <c r="K340" s="26"/>
      <c r="L340" s="28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6.75" customHeight="1" x14ac:dyDescent="0.2">
      <c r="A341" s="22" t="s">
        <v>596</v>
      </c>
      <c r="B341" s="22" t="s">
        <v>105</v>
      </c>
      <c r="C341" s="22" t="s">
        <v>12</v>
      </c>
      <c r="D341" s="22" t="s">
        <v>28</v>
      </c>
      <c r="E341" s="111"/>
      <c r="F341" s="22" t="s">
        <v>578</v>
      </c>
      <c r="G341" s="22" t="s">
        <v>117</v>
      </c>
      <c r="H341" s="22" t="s">
        <v>579</v>
      </c>
      <c r="I341" s="24">
        <v>2015</v>
      </c>
      <c r="J341" s="29">
        <v>3826896</v>
      </c>
      <c r="K341" s="26"/>
      <c r="L341" s="28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6.75" customHeight="1" x14ac:dyDescent="0.2">
      <c r="A342" s="22" t="s">
        <v>597</v>
      </c>
      <c r="B342" s="22" t="s">
        <v>92</v>
      </c>
      <c r="C342" s="22" t="s">
        <v>70</v>
      </c>
      <c r="D342" s="22" t="s">
        <v>93</v>
      </c>
      <c r="E342" s="111"/>
      <c r="F342" s="22" t="s">
        <v>578</v>
      </c>
      <c r="G342" s="22" t="s">
        <v>117</v>
      </c>
      <c r="H342" s="22" t="s">
        <v>579</v>
      </c>
      <c r="I342" s="24">
        <v>2015</v>
      </c>
      <c r="J342" s="25">
        <v>784058.26</v>
      </c>
      <c r="K342" s="26" t="s">
        <v>72</v>
      </c>
      <c r="L342" s="28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6.75" customHeight="1" x14ac:dyDescent="0.2">
      <c r="A343" s="22" t="s">
        <v>596</v>
      </c>
      <c r="B343" s="22" t="s">
        <v>105</v>
      </c>
      <c r="C343" s="22" t="s">
        <v>12</v>
      </c>
      <c r="D343" s="22" t="s">
        <v>28</v>
      </c>
      <c r="E343" s="23" t="s">
        <v>35</v>
      </c>
      <c r="F343" s="22" t="s">
        <v>598</v>
      </c>
      <c r="G343" s="22" t="s">
        <v>117</v>
      </c>
      <c r="H343" s="22" t="s">
        <v>579</v>
      </c>
      <c r="I343" s="24">
        <v>2015</v>
      </c>
      <c r="J343" s="25">
        <v>120000</v>
      </c>
      <c r="K343" s="26"/>
      <c r="L343" s="28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6.75" customHeight="1" x14ac:dyDescent="0.2">
      <c r="A344" s="13" t="s">
        <v>413</v>
      </c>
      <c r="B344" s="13" t="s">
        <v>97</v>
      </c>
      <c r="C344" s="13" t="s">
        <v>21</v>
      </c>
      <c r="D344" s="13" t="s">
        <v>98</v>
      </c>
      <c r="E344" s="107"/>
      <c r="F344" s="13" t="s">
        <v>599</v>
      </c>
      <c r="G344" s="13" t="s">
        <v>78</v>
      </c>
      <c r="H344" s="13" t="s">
        <v>412</v>
      </c>
      <c r="I344" s="15">
        <v>2015</v>
      </c>
      <c r="J344" s="16">
        <v>130000</v>
      </c>
      <c r="K344" s="17"/>
      <c r="L344" s="18">
        <f>J356/SUM(J344:J356)</f>
        <v>4.4824860403398753E-2</v>
      </c>
      <c r="M344" s="19">
        <f>SUM(J344:J356)</f>
        <v>4001351</v>
      </c>
      <c r="N344" s="19">
        <f>J356</f>
        <v>179360</v>
      </c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6.75" customHeight="1" x14ac:dyDescent="0.2">
      <c r="A345" s="13" t="s">
        <v>414</v>
      </c>
      <c r="B345" s="13" t="s">
        <v>155</v>
      </c>
      <c r="C345" s="13" t="s">
        <v>21</v>
      </c>
      <c r="D345" s="13" t="s">
        <v>126</v>
      </c>
      <c r="E345" s="107"/>
      <c r="F345" s="13" t="s">
        <v>599</v>
      </c>
      <c r="G345" s="13" t="s">
        <v>78</v>
      </c>
      <c r="H345" s="13" t="s">
        <v>412</v>
      </c>
      <c r="I345" s="15">
        <v>2015</v>
      </c>
      <c r="J345" s="16">
        <v>207110</v>
      </c>
      <c r="K345" s="17"/>
      <c r="L345" s="20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6.75" customHeight="1" x14ac:dyDescent="0.2">
      <c r="A346" s="13" t="s">
        <v>600</v>
      </c>
      <c r="B346" s="13" t="s">
        <v>523</v>
      </c>
      <c r="C346" s="13" t="s">
        <v>34</v>
      </c>
      <c r="D346" s="13" t="s">
        <v>126</v>
      </c>
      <c r="E346" s="107"/>
      <c r="F346" s="13" t="s">
        <v>599</v>
      </c>
      <c r="G346" s="13" t="s">
        <v>78</v>
      </c>
      <c r="H346" s="13" t="s">
        <v>412</v>
      </c>
      <c r="I346" s="15">
        <v>2015</v>
      </c>
      <c r="J346" s="16">
        <v>135761</v>
      </c>
      <c r="K346" s="17"/>
      <c r="L346" s="20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6.75" customHeight="1" x14ac:dyDescent="0.2">
      <c r="A347" s="13" t="s">
        <v>601</v>
      </c>
      <c r="B347" s="13" t="s">
        <v>425</v>
      </c>
      <c r="C347" s="13" t="s">
        <v>34</v>
      </c>
      <c r="D347" s="13" t="s">
        <v>126</v>
      </c>
      <c r="E347" s="107"/>
      <c r="F347" s="13" t="s">
        <v>599</v>
      </c>
      <c r="G347" s="13" t="s">
        <v>78</v>
      </c>
      <c r="H347" s="13" t="s">
        <v>412</v>
      </c>
      <c r="I347" s="15">
        <v>2015</v>
      </c>
      <c r="J347" s="16">
        <v>218839</v>
      </c>
      <c r="K347" s="17"/>
      <c r="L347" s="20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6.75" customHeight="1" x14ac:dyDescent="0.2">
      <c r="A348" s="13" t="s">
        <v>602</v>
      </c>
      <c r="B348" s="13" t="s">
        <v>603</v>
      </c>
      <c r="C348" s="13" t="s">
        <v>34</v>
      </c>
      <c r="D348" s="13" t="s">
        <v>126</v>
      </c>
      <c r="E348" s="107"/>
      <c r="F348" s="13" t="s">
        <v>599</v>
      </c>
      <c r="G348" s="13" t="s">
        <v>78</v>
      </c>
      <c r="H348" s="13" t="s">
        <v>412</v>
      </c>
      <c r="I348" s="15">
        <v>2015</v>
      </c>
      <c r="J348" s="16">
        <v>158979</v>
      </c>
      <c r="K348" s="17"/>
      <c r="L348" s="20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6" customHeight="1" x14ac:dyDescent="0.2">
      <c r="A349" s="13" t="s">
        <v>604</v>
      </c>
      <c r="B349" s="13" t="s">
        <v>312</v>
      </c>
      <c r="C349" s="13" t="s">
        <v>34</v>
      </c>
      <c r="D349" s="13" t="s">
        <v>126</v>
      </c>
      <c r="E349" s="107"/>
      <c r="F349" s="13" t="s">
        <v>599</v>
      </c>
      <c r="G349" s="13" t="s">
        <v>78</v>
      </c>
      <c r="H349" s="13" t="s">
        <v>412</v>
      </c>
      <c r="I349" s="15">
        <v>2015</v>
      </c>
      <c r="J349" s="16">
        <v>264893</v>
      </c>
      <c r="K349" s="17"/>
      <c r="L349" s="20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7.5" customHeight="1" x14ac:dyDescent="0.2">
      <c r="A350" s="13" t="s">
        <v>605</v>
      </c>
      <c r="B350" s="13" t="s">
        <v>420</v>
      </c>
      <c r="C350" s="13" t="s">
        <v>34</v>
      </c>
      <c r="D350" s="13" t="s">
        <v>126</v>
      </c>
      <c r="E350" s="107"/>
      <c r="F350" s="13" t="s">
        <v>606</v>
      </c>
      <c r="G350" s="13" t="s">
        <v>78</v>
      </c>
      <c r="H350" s="13" t="s">
        <v>412</v>
      </c>
      <c r="I350" s="113">
        <v>2015</v>
      </c>
      <c r="J350" s="21">
        <v>480060</v>
      </c>
      <c r="K350" s="17"/>
      <c r="L350" s="20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6.75" customHeight="1" x14ac:dyDescent="0.2">
      <c r="A351" s="13" t="s">
        <v>607</v>
      </c>
      <c r="B351" s="13" t="s">
        <v>360</v>
      </c>
      <c r="C351" s="13" t="s">
        <v>34</v>
      </c>
      <c r="D351" s="13" t="s">
        <v>126</v>
      </c>
      <c r="E351" s="107"/>
      <c r="F351" s="13" t="s">
        <v>599</v>
      </c>
      <c r="G351" s="13" t="s">
        <v>78</v>
      </c>
      <c r="H351" s="13" t="s">
        <v>412</v>
      </c>
      <c r="I351" s="15">
        <v>2015</v>
      </c>
      <c r="J351" s="21">
        <v>1025141</v>
      </c>
      <c r="K351" s="17"/>
      <c r="L351" s="20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6.75" customHeight="1" x14ac:dyDescent="0.2">
      <c r="A352" s="13" t="s">
        <v>608</v>
      </c>
      <c r="B352" s="13" t="s">
        <v>192</v>
      </c>
      <c r="C352" s="13" t="s">
        <v>34</v>
      </c>
      <c r="D352" s="13" t="s">
        <v>126</v>
      </c>
      <c r="E352" s="107"/>
      <c r="F352" s="13" t="s">
        <v>599</v>
      </c>
      <c r="G352" s="13" t="s">
        <v>78</v>
      </c>
      <c r="H352" s="13" t="s">
        <v>412</v>
      </c>
      <c r="I352" s="15">
        <v>2015</v>
      </c>
      <c r="J352" s="16">
        <v>612811</v>
      </c>
      <c r="K352" s="17"/>
      <c r="L352" s="20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6.75" customHeight="1" x14ac:dyDescent="0.2">
      <c r="A353" s="13" t="s">
        <v>609</v>
      </c>
      <c r="B353" s="13" t="s">
        <v>433</v>
      </c>
      <c r="C353" s="13"/>
      <c r="D353" s="13" t="s">
        <v>126</v>
      </c>
      <c r="E353" s="107"/>
      <c r="F353" s="13" t="s">
        <v>599</v>
      </c>
      <c r="G353" s="13" t="s">
        <v>78</v>
      </c>
      <c r="H353" s="13" t="s">
        <v>412</v>
      </c>
      <c r="I353" s="15">
        <v>2015</v>
      </c>
      <c r="J353" s="16">
        <v>240787</v>
      </c>
      <c r="K353" s="17"/>
      <c r="L353" s="20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6.75" customHeight="1" x14ac:dyDescent="0.2">
      <c r="A354" s="13" t="s">
        <v>610</v>
      </c>
      <c r="B354" s="13" t="s">
        <v>155</v>
      </c>
      <c r="C354" s="13" t="s">
        <v>21</v>
      </c>
      <c r="D354" s="13" t="s">
        <v>126</v>
      </c>
      <c r="E354" s="107"/>
      <c r="F354" s="13" t="s">
        <v>599</v>
      </c>
      <c r="G354" s="13" t="s">
        <v>78</v>
      </c>
      <c r="H354" s="13" t="s">
        <v>412</v>
      </c>
      <c r="I354" s="15">
        <v>2015</v>
      </c>
      <c r="J354" s="16">
        <v>150014</v>
      </c>
      <c r="K354" s="17"/>
      <c r="L354" s="20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6.75" customHeight="1" x14ac:dyDescent="0.2">
      <c r="A355" s="13" t="s">
        <v>611</v>
      </c>
      <c r="B355" s="13" t="s">
        <v>155</v>
      </c>
      <c r="C355" s="13" t="s">
        <v>21</v>
      </c>
      <c r="D355" s="13" t="s">
        <v>126</v>
      </c>
      <c r="E355" s="107"/>
      <c r="F355" s="13" t="s">
        <v>599</v>
      </c>
      <c r="G355" s="13" t="s">
        <v>78</v>
      </c>
      <c r="H355" s="13" t="s">
        <v>412</v>
      </c>
      <c r="I355" s="15">
        <v>2015</v>
      </c>
      <c r="J355" s="16">
        <v>197596</v>
      </c>
      <c r="K355" s="17"/>
      <c r="L355" s="20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6.75" customHeight="1" x14ac:dyDescent="0.2">
      <c r="A356" s="13" t="s">
        <v>91</v>
      </c>
      <c r="B356" s="13" t="s">
        <v>92</v>
      </c>
      <c r="C356" s="13" t="s">
        <v>70</v>
      </c>
      <c r="D356" s="13" t="s">
        <v>93</v>
      </c>
      <c r="E356" s="107"/>
      <c r="F356" s="13" t="s">
        <v>599</v>
      </c>
      <c r="G356" s="13" t="s">
        <v>78</v>
      </c>
      <c r="H356" s="13" t="s">
        <v>412</v>
      </c>
      <c r="I356" s="15">
        <v>2015</v>
      </c>
      <c r="J356" s="16">
        <v>179360</v>
      </c>
      <c r="K356" s="17" t="s">
        <v>72</v>
      </c>
      <c r="L356" s="20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6.75" customHeight="1" x14ac:dyDescent="0.2">
      <c r="A357" s="6" t="s">
        <v>96</v>
      </c>
      <c r="B357" s="6" t="s">
        <v>97</v>
      </c>
      <c r="C357" s="6" t="s">
        <v>21</v>
      </c>
      <c r="D357" s="6" t="s">
        <v>98</v>
      </c>
      <c r="E357" s="7" t="s">
        <v>14</v>
      </c>
      <c r="F357" s="6" t="s">
        <v>612</v>
      </c>
      <c r="G357" s="6" t="s">
        <v>16</v>
      </c>
      <c r="H357" s="6" t="s">
        <v>613</v>
      </c>
      <c r="I357" s="8">
        <v>2015</v>
      </c>
      <c r="J357" s="12">
        <v>1332700</v>
      </c>
      <c r="K357" s="10"/>
      <c r="L357" s="83">
        <f>J363/SUM(J357:J368)</f>
        <v>3.1490050068726155E-2</v>
      </c>
      <c r="M357" s="19">
        <f>SUM(J357:J368)</f>
        <v>15878031.279999999</v>
      </c>
      <c r="N357" s="19">
        <f>J363</f>
        <v>500000</v>
      </c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6.75" customHeight="1" x14ac:dyDescent="0.2">
      <c r="A358" s="6" t="s">
        <v>413</v>
      </c>
      <c r="B358" s="6" t="s">
        <v>97</v>
      </c>
      <c r="C358" s="6" t="s">
        <v>21</v>
      </c>
      <c r="D358" s="6" t="s">
        <v>98</v>
      </c>
      <c r="E358" s="7" t="s">
        <v>14</v>
      </c>
      <c r="F358" s="6" t="s">
        <v>612</v>
      </c>
      <c r="G358" s="6" t="s">
        <v>16</v>
      </c>
      <c r="H358" s="6" t="s">
        <v>613</v>
      </c>
      <c r="I358" s="8">
        <v>2015</v>
      </c>
      <c r="J358" s="9">
        <v>181529</v>
      </c>
      <c r="K358" s="10"/>
      <c r="L358" s="11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6.75" customHeight="1" x14ac:dyDescent="0.2">
      <c r="A359" s="6" t="s">
        <v>235</v>
      </c>
      <c r="B359" s="6" t="s">
        <v>179</v>
      </c>
      <c r="C359" s="6" t="s">
        <v>34</v>
      </c>
      <c r="D359" s="6" t="s">
        <v>101</v>
      </c>
      <c r="E359" s="7" t="s">
        <v>14</v>
      </c>
      <c r="F359" s="6" t="s">
        <v>612</v>
      </c>
      <c r="G359" s="6" t="s">
        <v>16</v>
      </c>
      <c r="H359" s="6" t="s">
        <v>613</v>
      </c>
      <c r="I359" s="8">
        <v>2015</v>
      </c>
      <c r="J359" s="12">
        <v>2322000</v>
      </c>
      <c r="K359" s="10"/>
      <c r="L359" s="11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6.75" customHeight="1" x14ac:dyDescent="0.2">
      <c r="A360" s="6" t="s">
        <v>614</v>
      </c>
      <c r="B360" s="6" t="s">
        <v>107</v>
      </c>
      <c r="C360" s="6" t="s">
        <v>12</v>
      </c>
      <c r="D360" s="6" t="s">
        <v>76</v>
      </c>
      <c r="E360" s="7" t="s">
        <v>14</v>
      </c>
      <c r="F360" s="6" t="s">
        <v>612</v>
      </c>
      <c r="G360" s="6" t="s">
        <v>16</v>
      </c>
      <c r="H360" s="6" t="s">
        <v>613</v>
      </c>
      <c r="I360" s="8">
        <v>2015</v>
      </c>
      <c r="J360" s="12">
        <v>3403943</v>
      </c>
      <c r="K360" s="10"/>
      <c r="L360" s="11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6.75" customHeight="1" x14ac:dyDescent="0.2">
      <c r="A361" s="6" t="s">
        <v>615</v>
      </c>
      <c r="B361" s="6" t="s">
        <v>105</v>
      </c>
      <c r="C361" s="6" t="s">
        <v>12</v>
      </c>
      <c r="D361" s="6" t="s">
        <v>76</v>
      </c>
      <c r="E361" s="7" t="s">
        <v>14</v>
      </c>
      <c r="F361" s="6" t="s">
        <v>612</v>
      </c>
      <c r="G361" s="6" t="s">
        <v>16</v>
      </c>
      <c r="H361" s="6" t="s">
        <v>613</v>
      </c>
      <c r="I361" s="8">
        <v>2015</v>
      </c>
      <c r="J361" s="12">
        <v>2803763</v>
      </c>
      <c r="K361" s="10"/>
      <c r="L361" s="11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6.75" customHeight="1" x14ac:dyDescent="0.2">
      <c r="A362" s="6" t="s">
        <v>616</v>
      </c>
      <c r="B362" s="6" t="s">
        <v>140</v>
      </c>
      <c r="C362" s="6"/>
      <c r="D362" s="6" t="s">
        <v>28</v>
      </c>
      <c r="E362" s="7" t="s">
        <v>14</v>
      </c>
      <c r="F362" s="6" t="s">
        <v>612</v>
      </c>
      <c r="G362" s="6" t="s">
        <v>16</v>
      </c>
      <c r="H362" s="6" t="s">
        <v>613</v>
      </c>
      <c r="I362" s="8">
        <v>2015</v>
      </c>
      <c r="J362" s="9">
        <v>577172</v>
      </c>
      <c r="K362" s="10"/>
      <c r="L362" s="11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6.75" customHeight="1" x14ac:dyDescent="0.2">
      <c r="A363" s="6" t="s">
        <v>141</v>
      </c>
      <c r="B363" s="6" t="s">
        <v>142</v>
      </c>
      <c r="C363" s="6" t="s">
        <v>70</v>
      </c>
      <c r="D363" s="6" t="s">
        <v>143</v>
      </c>
      <c r="E363" s="7" t="s">
        <v>14</v>
      </c>
      <c r="F363" s="6" t="s">
        <v>612</v>
      </c>
      <c r="G363" s="6" t="s">
        <v>16</v>
      </c>
      <c r="H363" s="6" t="s">
        <v>613</v>
      </c>
      <c r="I363" s="8">
        <v>2015</v>
      </c>
      <c r="J363" s="9">
        <v>500000</v>
      </c>
      <c r="K363" s="10" t="s">
        <v>72</v>
      </c>
      <c r="L363" s="11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6.75" customHeight="1" x14ac:dyDescent="0.2">
      <c r="A364" s="6" t="s">
        <v>617</v>
      </c>
      <c r="B364" s="6" t="s">
        <v>103</v>
      </c>
      <c r="C364" s="6" t="s">
        <v>12</v>
      </c>
      <c r="D364" s="6" t="s">
        <v>93</v>
      </c>
      <c r="E364" s="7" t="s">
        <v>14</v>
      </c>
      <c r="F364" s="6" t="s">
        <v>612</v>
      </c>
      <c r="G364" s="6" t="s">
        <v>16</v>
      </c>
      <c r="H364" s="6" t="s">
        <v>613</v>
      </c>
      <c r="I364" s="8">
        <v>2015</v>
      </c>
      <c r="J364" s="9">
        <v>486230</v>
      </c>
      <c r="K364" s="10"/>
      <c r="L364" s="11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6.75" customHeight="1" x14ac:dyDescent="0.2">
      <c r="A365" s="6" t="s">
        <v>618</v>
      </c>
      <c r="B365" s="6" t="s">
        <v>136</v>
      </c>
      <c r="C365" s="6"/>
      <c r="D365" s="6" t="s">
        <v>93</v>
      </c>
      <c r="E365" s="7" t="s">
        <v>14</v>
      </c>
      <c r="F365" s="6" t="s">
        <v>612</v>
      </c>
      <c r="G365" s="6" t="s">
        <v>16</v>
      </c>
      <c r="H365" s="6" t="s">
        <v>613</v>
      </c>
      <c r="I365" s="8">
        <v>2015</v>
      </c>
      <c r="J365" s="9">
        <v>357547</v>
      </c>
      <c r="K365" s="10"/>
      <c r="L365" s="11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6.75" customHeight="1" x14ac:dyDescent="0.2">
      <c r="A366" s="6" t="s">
        <v>619</v>
      </c>
      <c r="B366" s="6" t="s">
        <v>620</v>
      </c>
      <c r="C366" s="6" t="s">
        <v>12</v>
      </c>
      <c r="D366" s="6" t="s">
        <v>93</v>
      </c>
      <c r="E366" s="7" t="s">
        <v>14</v>
      </c>
      <c r="F366" s="6" t="s">
        <v>612</v>
      </c>
      <c r="G366" s="6" t="s">
        <v>16</v>
      </c>
      <c r="H366" s="6" t="s">
        <v>613</v>
      </c>
      <c r="I366" s="8">
        <v>2015</v>
      </c>
      <c r="J366" s="9">
        <v>625434.28</v>
      </c>
      <c r="K366" s="10"/>
      <c r="L366" s="11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6.75" customHeight="1" x14ac:dyDescent="0.2">
      <c r="A367" s="6" t="s">
        <v>621</v>
      </c>
      <c r="B367" s="6" t="s">
        <v>114</v>
      </c>
      <c r="C367" s="6" t="s">
        <v>115</v>
      </c>
      <c r="D367" s="6" t="s">
        <v>93</v>
      </c>
      <c r="E367" s="7" t="s">
        <v>14</v>
      </c>
      <c r="F367" s="6" t="s">
        <v>612</v>
      </c>
      <c r="G367" s="6" t="s">
        <v>16</v>
      </c>
      <c r="H367" s="6" t="s">
        <v>613</v>
      </c>
      <c r="I367" s="8">
        <v>2015</v>
      </c>
      <c r="J367" s="12">
        <v>2587714</v>
      </c>
      <c r="K367" s="10"/>
      <c r="L367" s="11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6.75" customHeight="1" x14ac:dyDescent="0.2">
      <c r="A368" s="6" t="s">
        <v>622</v>
      </c>
      <c r="B368" s="6" t="s">
        <v>295</v>
      </c>
      <c r="C368" s="6" t="s">
        <v>12</v>
      </c>
      <c r="D368" s="6" t="s">
        <v>93</v>
      </c>
      <c r="E368" s="7" t="s">
        <v>14</v>
      </c>
      <c r="F368" s="6" t="s">
        <v>612</v>
      </c>
      <c r="G368" s="6" t="s">
        <v>16</v>
      </c>
      <c r="H368" s="6" t="s">
        <v>613</v>
      </c>
      <c r="I368" s="8">
        <v>2015</v>
      </c>
      <c r="J368" s="9">
        <v>699999</v>
      </c>
      <c r="K368" s="10"/>
      <c r="L368" s="11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6.75" customHeight="1" x14ac:dyDescent="0.2">
      <c r="A369" s="30" t="s">
        <v>96</v>
      </c>
      <c r="B369" s="30" t="s">
        <v>97</v>
      </c>
      <c r="C369" s="30" t="s">
        <v>21</v>
      </c>
      <c r="D369" s="30" t="s">
        <v>98</v>
      </c>
      <c r="E369" s="105"/>
      <c r="F369" s="30" t="s">
        <v>623</v>
      </c>
      <c r="G369" s="30" t="s">
        <v>16</v>
      </c>
      <c r="H369" s="30" t="s">
        <v>613</v>
      </c>
      <c r="I369" s="32">
        <v>2015</v>
      </c>
      <c r="J369" s="37">
        <v>115800</v>
      </c>
      <c r="K369" s="34"/>
      <c r="L369" s="35">
        <f>J373/SUM(J369:J373)</f>
        <v>0.10945707647052386</v>
      </c>
      <c r="M369" s="19">
        <f>SUM(J369:J373)</f>
        <v>1553239</v>
      </c>
      <c r="N369" s="19">
        <f>J373</f>
        <v>170013</v>
      </c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6.75" customHeight="1" x14ac:dyDescent="0.2">
      <c r="A370" s="30" t="s">
        <v>413</v>
      </c>
      <c r="B370" s="30" t="s">
        <v>97</v>
      </c>
      <c r="C370" s="30" t="s">
        <v>21</v>
      </c>
      <c r="D370" s="30" t="s">
        <v>98</v>
      </c>
      <c r="E370" s="105"/>
      <c r="F370" s="30" t="s">
        <v>623</v>
      </c>
      <c r="G370" s="30" t="s">
        <v>16</v>
      </c>
      <c r="H370" s="30" t="s">
        <v>613</v>
      </c>
      <c r="I370" s="32">
        <v>2015</v>
      </c>
      <c r="J370" s="37">
        <v>84468</v>
      </c>
      <c r="K370" s="34"/>
      <c r="L370" s="36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6.75" customHeight="1" x14ac:dyDescent="0.2">
      <c r="A371" s="30" t="s">
        <v>624</v>
      </c>
      <c r="B371" s="30" t="s">
        <v>625</v>
      </c>
      <c r="C371" s="30"/>
      <c r="D371" s="30" t="s">
        <v>76</v>
      </c>
      <c r="E371" s="105"/>
      <c r="F371" s="30" t="s">
        <v>623</v>
      </c>
      <c r="G371" s="30" t="s">
        <v>16</v>
      </c>
      <c r="H371" s="30" t="s">
        <v>613</v>
      </c>
      <c r="I371" s="32">
        <v>2015</v>
      </c>
      <c r="J371" s="37">
        <v>20000</v>
      </c>
      <c r="K371" s="34"/>
      <c r="L371" s="36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6.75" customHeight="1" x14ac:dyDescent="0.2">
      <c r="A372" s="30" t="s">
        <v>626</v>
      </c>
      <c r="B372" s="30" t="s">
        <v>107</v>
      </c>
      <c r="C372" s="30" t="s">
        <v>12</v>
      </c>
      <c r="D372" s="30" t="s">
        <v>76</v>
      </c>
      <c r="E372" s="105"/>
      <c r="F372" s="30" t="s">
        <v>623</v>
      </c>
      <c r="G372" s="30" t="s">
        <v>16</v>
      </c>
      <c r="H372" s="30" t="s">
        <v>613</v>
      </c>
      <c r="I372" s="32">
        <v>2015</v>
      </c>
      <c r="J372" s="33">
        <v>1162958</v>
      </c>
      <c r="K372" s="34"/>
      <c r="L372" s="36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6.75" customHeight="1" x14ac:dyDescent="0.2">
      <c r="A373" s="30" t="s">
        <v>141</v>
      </c>
      <c r="B373" s="30" t="s">
        <v>142</v>
      </c>
      <c r="C373" s="30" t="s">
        <v>70</v>
      </c>
      <c r="D373" s="30" t="s">
        <v>143</v>
      </c>
      <c r="E373" s="105"/>
      <c r="F373" s="30" t="s">
        <v>623</v>
      </c>
      <c r="G373" s="30" t="s">
        <v>16</v>
      </c>
      <c r="H373" s="30" t="s">
        <v>613</v>
      </c>
      <c r="I373" s="32">
        <v>2015</v>
      </c>
      <c r="J373" s="37">
        <v>170013</v>
      </c>
      <c r="K373" s="34" t="s">
        <v>72</v>
      </c>
      <c r="L373" s="36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6.75" customHeight="1" x14ac:dyDescent="0.2">
      <c r="A374" s="38" t="s">
        <v>96</v>
      </c>
      <c r="B374" s="38" t="s">
        <v>97</v>
      </c>
      <c r="C374" s="38" t="s">
        <v>21</v>
      </c>
      <c r="D374" s="38" t="s">
        <v>98</v>
      </c>
      <c r="E374" s="106"/>
      <c r="F374" s="38" t="s">
        <v>627</v>
      </c>
      <c r="G374" s="38" t="s">
        <v>16</v>
      </c>
      <c r="H374" s="38" t="s">
        <v>17</v>
      </c>
      <c r="I374" s="40">
        <v>2015</v>
      </c>
      <c r="J374" s="44">
        <v>130000</v>
      </c>
      <c r="K374" s="42"/>
      <c r="L374" s="43">
        <f>J382/SUM(J374:J383)</f>
        <v>1.3884094217793776E-2</v>
      </c>
      <c r="M374" s="19">
        <f>SUM(J374:J383)</f>
        <v>12566034</v>
      </c>
      <c r="N374" s="19">
        <f>J382</f>
        <v>174468</v>
      </c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6.75" customHeight="1" x14ac:dyDescent="0.2">
      <c r="A375" s="38" t="s">
        <v>413</v>
      </c>
      <c r="B375" s="38" t="s">
        <v>97</v>
      </c>
      <c r="C375" s="38" t="s">
        <v>21</v>
      </c>
      <c r="D375" s="38" t="s">
        <v>98</v>
      </c>
      <c r="E375" s="106"/>
      <c r="F375" s="38" t="s">
        <v>627</v>
      </c>
      <c r="G375" s="38" t="s">
        <v>16</v>
      </c>
      <c r="H375" s="38" t="s">
        <v>17</v>
      </c>
      <c r="I375" s="40">
        <v>2015</v>
      </c>
      <c r="J375" s="44">
        <v>31250</v>
      </c>
      <c r="K375" s="42"/>
      <c r="L375" s="45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6.75" customHeight="1" x14ac:dyDescent="0.2">
      <c r="A376" s="38" t="s">
        <v>413</v>
      </c>
      <c r="B376" s="38" t="s">
        <v>97</v>
      </c>
      <c r="C376" s="38" t="s">
        <v>21</v>
      </c>
      <c r="D376" s="38" t="s">
        <v>98</v>
      </c>
      <c r="E376" s="106"/>
      <c r="F376" s="38" t="s">
        <v>627</v>
      </c>
      <c r="G376" s="38" t="s">
        <v>16</v>
      </c>
      <c r="H376" s="38" t="s">
        <v>17</v>
      </c>
      <c r="I376" s="40">
        <v>2015</v>
      </c>
      <c r="J376" s="44">
        <v>83750</v>
      </c>
      <c r="K376" s="42"/>
      <c r="L376" s="45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6.75" customHeight="1" x14ac:dyDescent="0.2">
      <c r="A377" s="38" t="s">
        <v>235</v>
      </c>
      <c r="B377" s="38" t="s">
        <v>179</v>
      </c>
      <c r="C377" s="38" t="s">
        <v>34</v>
      </c>
      <c r="D377" s="38" t="s">
        <v>101</v>
      </c>
      <c r="E377" s="106"/>
      <c r="F377" s="38" t="s">
        <v>627</v>
      </c>
      <c r="G377" s="38" t="s">
        <v>16</v>
      </c>
      <c r="H377" s="38" t="s">
        <v>17</v>
      </c>
      <c r="I377" s="40">
        <v>2015</v>
      </c>
      <c r="J377" s="41">
        <v>2632808</v>
      </c>
      <c r="K377" s="42"/>
      <c r="L377" s="45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6.75" customHeight="1" x14ac:dyDescent="0.2">
      <c r="A378" s="38" t="s">
        <v>628</v>
      </c>
      <c r="B378" s="38" t="s">
        <v>629</v>
      </c>
      <c r="C378" s="38"/>
      <c r="D378" s="38" t="s">
        <v>76</v>
      </c>
      <c r="E378" s="106"/>
      <c r="F378" s="38" t="s">
        <v>627</v>
      </c>
      <c r="G378" s="38" t="s">
        <v>16</v>
      </c>
      <c r="H378" s="38" t="s">
        <v>17</v>
      </c>
      <c r="I378" s="40">
        <v>2015</v>
      </c>
      <c r="J378" s="41">
        <v>2456327</v>
      </c>
      <c r="K378" s="42"/>
      <c r="L378" s="45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6.75" customHeight="1" x14ac:dyDescent="0.2">
      <c r="A379" s="38" t="s">
        <v>630</v>
      </c>
      <c r="B379" s="38" t="s">
        <v>631</v>
      </c>
      <c r="C379" s="38"/>
      <c r="D379" s="38" t="s">
        <v>76</v>
      </c>
      <c r="E379" s="106"/>
      <c r="F379" s="38" t="s">
        <v>627</v>
      </c>
      <c r="G379" s="38" t="s">
        <v>16</v>
      </c>
      <c r="H379" s="38" t="s">
        <v>17</v>
      </c>
      <c r="I379" s="40">
        <v>2015</v>
      </c>
      <c r="J379" s="41">
        <v>3518853</v>
      </c>
      <c r="K379" s="42"/>
      <c r="L379" s="45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6.75" customHeight="1" x14ac:dyDescent="0.2">
      <c r="A380" s="38" t="s">
        <v>632</v>
      </c>
      <c r="B380" s="38" t="s">
        <v>103</v>
      </c>
      <c r="C380" s="38" t="s">
        <v>12</v>
      </c>
      <c r="D380" s="38" t="s">
        <v>76</v>
      </c>
      <c r="E380" s="106"/>
      <c r="F380" s="38" t="s">
        <v>627</v>
      </c>
      <c r="G380" s="38" t="s">
        <v>16</v>
      </c>
      <c r="H380" s="38" t="s">
        <v>17</v>
      </c>
      <c r="I380" s="40">
        <v>2015</v>
      </c>
      <c r="J380" s="41">
        <v>1407248</v>
      </c>
      <c r="K380" s="42"/>
      <c r="L380" s="45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6.75" customHeight="1" x14ac:dyDescent="0.2">
      <c r="A381" s="38" t="s">
        <v>633</v>
      </c>
      <c r="B381" s="38" t="s">
        <v>107</v>
      </c>
      <c r="C381" s="38" t="s">
        <v>12</v>
      </c>
      <c r="D381" s="38" t="s">
        <v>634</v>
      </c>
      <c r="E381" s="106"/>
      <c r="F381" s="38" t="s">
        <v>627</v>
      </c>
      <c r="G381" s="38" t="s">
        <v>16</v>
      </c>
      <c r="H381" s="38" t="s">
        <v>17</v>
      </c>
      <c r="I381" s="40">
        <v>2015</v>
      </c>
      <c r="J381" s="44">
        <v>742404</v>
      </c>
      <c r="K381" s="42"/>
      <c r="L381" s="45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6.75" customHeight="1" x14ac:dyDescent="0.2">
      <c r="A382" s="38" t="s">
        <v>141</v>
      </c>
      <c r="B382" s="38" t="s">
        <v>142</v>
      </c>
      <c r="C382" s="38" t="s">
        <v>70</v>
      </c>
      <c r="D382" s="38" t="s">
        <v>143</v>
      </c>
      <c r="E382" s="106"/>
      <c r="F382" s="38" t="s">
        <v>627</v>
      </c>
      <c r="G382" s="38" t="s">
        <v>16</v>
      </c>
      <c r="H382" s="38" t="s">
        <v>17</v>
      </c>
      <c r="I382" s="40">
        <v>2015</v>
      </c>
      <c r="J382" s="44">
        <v>174468</v>
      </c>
      <c r="K382" s="42" t="s">
        <v>72</v>
      </c>
      <c r="L382" s="45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6.75" customHeight="1" x14ac:dyDescent="0.2">
      <c r="A383" s="38" t="s">
        <v>635</v>
      </c>
      <c r="B383" s="38" t="s">
        <v>631</v>
      </c>
      <c r="C383" s="38"/>
      <c r="D383" s="38" t="s">
        <v>537</v>
      </c>
      <c r="E383" s="106"/>
      <c r="F383" s="38" t="s">
        <v>627</v>
      </c>
      <c r="G383" s="38" t="s">
        <v>16</v>
      </c>
      <c r="H383" s="38" t="s">
        <v>17</v>
      </c>
      <c r="I383" s="40">
        <v>2015</v>
      </c>
      <c r="J383" s="41">
        <v>1388926</v>
      </c>
      <c r="K383" s="42"/>
      <c r="L383" s="45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6.75" customHeight="1" x14ac:dyDescent="0.2">
      <c r="A384" s="78" t="s">
        <v>636</v>
      </c>
      <c r="B384" s="78" t="s">
        <v>637</v>
      </c>
      <c r="C384" s="78"/>
      <c r="D384" s="78" t="s">
        <v>76</v>
      </c>
      <c r="E384" s="108"/>
      <c r="F384" s="78" t="s">
        <v>638</v>
      </c>
      <c r="G384" s="78" t="s">
        <v>78</v>
      </c>
      <c r="H384" s="78" t="s">
        <v>639</v>
      </c>
      <c r="I384" s="80">
        <v>2015</v>
      </c>
      <c r="J384" s="85">
        <v>370161</v>
      </c>
      <c r="K384" s="8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6.75" customHeight="1" x14ac:dyDescent="0.2">
      <c r="A385" s="78" t="s">
        <v>640</v>
      </c>
      <c r="B385" s="78" t="s">
        <v>641</v>
      </c>
      <c r="C385" s="78"/>
      <c r="D385" s="78" t="s">
        <v>76</v>
      </c>
      <c r="E385" s="108"/>
      <c r="F385" s="78" t="s">
        <v>638</v>
      </c>
      <c r="G385" s="78" t="s">
        <v>78</v>
      </c>
      <c r="H385" s="78" t="s">
        <v>639</v>
      </c>
      <c r="I385" s="80">
        <v>2015</v>
      </c>
      <c r="J385" s="85">
        <v>499935</v>
      </c>
      <c r="K385" s="8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6.75" customHeight="1" x14ac:dyDescent="0.2">
      <c r="A386" s="78" t="s">
        <v>642</v>
      </c>
      <c r="B386" s="78" t="s">
        <v>643</v>
      </c>
      <c r="C386" s="78" t="s">
        <v>34</v>
      </c>
      <c r="D386" s="78" t="s">
        <v>13</v>
      </c>
      <c r="E386" s="108"/>
      <c r="F386" s="78" t="s">
        <v>638</v>
      </c>
      <c r="G386" s="78" t="s">
        <v>78</v>
      </c>
      <c r="H386" s="78" t="s">
        <v>639</v>
      </c>
      <c r="I386" s="80">
        <v>2015</v>
      </c>
      <c r="J386" s="85">
        <v>600000</v>
      </c>
      <c r="K386" s="8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6.75" customHeight="1" x14ac:dyDescent="0.2">
      <c r="A387" s="78" t="s">
        <v>187</v>
      </c>
      <c r="B387" s="78" t="s">
        <v>188</v>
      </c>
      <c r="C387" s="78"/>
      <c r="D387" s="78" t="s">
        <v>126</v>
      </c>
      <c r="E387" s="108"/>
      <c r="F387" s="78" t="s">
        <v>638</v>
      </c>
      <c r="G387" s="78" t="s">
        <v>168</v>
      </c>
      <c r="H387" s="78" t="s">
        <v>517</v>
      </c>
      <c r="I387" s="80">
        <v>2015</v>
      </c>
      <c r="J387" s="81">
        <v>3409000</v>
      </c>
      <c r="K387" s="8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6.75" customHeight="1" x14ac:dyDescent="0.2">
      <c r="A388" s="78" t="s">
        <v>644</v>
      </c>
      <c r="B388" s="78" t="s">
        <v>645</v>
      </c>
      <c r="C388" s="78" t="s">
        <v>34</v>
      </c>
      <c r="D388" s="78" t="s">
        <v>126</v>
      </c>
      <c r="E388" s="108"/>
      <c r="F388" s="78" t="s">
        <v>646</v>
      </c>
      <c r="G388" s="78" t="s">
        <v>276</v>
      </c>
      <c r="H388" s="78" t="s">
        <v>647</v>
      </c>
      <c r="I388" s="80">
        <v>2015</v>
      </c>
      <c r="J388" s="85">
        <v>320000</v>
      </c>
      <c r="K388" s="8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6.75" customHeight="1" x14ac:dyDescent="0.2">
      <c r="A389" s="78" t="s">
        <v>648</v>
      </c>
      <c r="B389" s="78" t="s">
        <v>649</v>
      </c>
      <c r="C389" s="78"/>
      <c r="D389" s="78" t="s">
        <v>28</v>
      </c>
      <c r="E389" s="108"/>
      <c r="F389" s="78" t="s">
        <v>638</v>
      </c>
      <c r="G389" s="78" t="s">
        <v>78</v>
      </c>
      <c r="H389" s="78" t="s">
        <v>639</v>
      </c>
      <c r="I389" s="80">
        <v>2015</v>
      </c>
      <c r="J389" s="85">
        <v>585704</v>
      </c>
      <c r="K389" s="8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6.75" customHeight="1" x14ac:dyDescent="0.2">
      <c r="A390" s="78" t="s">
        <v>650</v>
      </c>
      <c r="B390" s="78" t="s">
        <v>651</v>
      </c>
      <c r="C390" s="78"/>
      <c r="D390" s="78" t="s">
        <v>28</v>
      </c>
      <c r="E390" s="108"/>
      <c r="F390" s="78" t="s">
        <v>646</v>
      </c>
      <c r="G390" s="78" t="s">
        <v>37</v>
      </c>
      <c r="H390" s="78" t="s">
        <v>331</v>
      </c>
      <c r="I390" s="80">
        <v>2015</v>
      </c>
      <c r="J390" s="85">
        <v>958276</v>
      </c>
      <c r="K390" s="8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6.75" customHeight="1" x14ac:dyDescent="0.2">
      <c r="A391" s="78" t="s">
        <v>652</v>
      </c>
      <c r="B391" s="78" t="s">
        <v>653</v>
      </c>
      <c r="C391" s="78"/>
      <c r="D391" s="78" t="s">
        <v>28</v>
      </c>
      <c r="E391" s="108"/>
      <c r="F391" s="78" t="s">
        <v>646</v>
      </c>
      <c r="G391" s="78" t="s">
        <v>37</v>
      </c>
      <c r="H391" s="78" t="s">
        <v>331</v>
      </c>
      <c r="I391" s="80">
        <v>2015</v>
      </c>
      <c r="J391" s="85">
        <v>996010</v>
      </c>
      <c r="K391" s="8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6.75" customHeight="1" x14ac:dyDescent="0.2">
      <c r="A392" s="78" t="s">
        <v>654</v>
      </c>
      <c r="B392" s="78" t="s">
        <v>645</v>
      </c>
      <c r="C392" s="78" t="s">
        <v>34</v>
      </c>
      <c r="D392" s="78" t="s">
        <v>28</v>
      </c>
      <c r="E392" s="108"/>
      <c r="F392" s="78" t="s">
        <v>638</v>
      </c>
      <c r="G392" s="78" t="s">
        <v>168</v>
      </c>
      <c r="H392" s="78" t="s">
        <v>517</v>
      </c>
      <c r="I392" s="80">
        <v>2015</v>
      </c>
      <c r="J392" s="85">
        <v>990233</v>
      </c>
      <c r="K392" s="8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6.75" customHeight="1" x14ac:dyDescent="0.2">
      <c r="A393" s="78" t="s">
        <v>655</v>
      </c>
      <c r="B393" s="78" t="s">
        <v>523</v>
      </c>
      <c r="C393" s="78" t="s">
        <v>34</v>
      </c>
      <c r="D393" s="78" t="s">
        <v>28</v>
      </c>
      <c r="E393" s="108"/>
      <c r="F393" s="78" t="s">
        <v>638</v>
      </c>
      <c r="G393" s="78" t="s">
        <v>168</v>
      </c>
      <c r="H393" s="78" t="s">
        <v>517</v>
      </c>
      <c r="I393" s="80">
        <v>2015</v>
      </c>
      <c r="J393" s="85">
        <v>895996</v>
      </c>
      <c r="K393" s="8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6.75" customHeight="1" x14ac:dyDescent="0.2">
      <c r="A394" s="78" t="s">
        <v>656</v>
      </c>
      <c r="B394" s="78" t="s">
        <v>657</v>
      </c>
      <c r="C394" s="78"/>
      <c r="D394" s="78" t="s">
        <v>28</v>
      </c>
      <c r="E394" s="108"/>
      <c r="F394" s="78" t="s">
        <v>646</v>
      </c>
      <c r="G394" s="78" t="s">
        <v>276</v>
      </c>
      <c r="H394" s="78" t="s">
        <v>647</v>
      </c>
      <c r="I394" s="80">
        <v>2015</v>
      </c>
      <c r="J394" s="81">
        <v>1899220</v>
      </c>
      <c r="K394" s="8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6.75" customHeight="1" x14ac:dyDescent="0.2">
      <c r="A395" s="78" t="s">
        <v>397</v>
      </c>
      <c r="B395" s="78" t="s">
        <v>398</v>
      </c>
      <c r="C395" s="78"/>
      <c r="D395" s="78" t="s">
        <v>28</v>
      </c>
      <c r="E395" s="108"/>
      <c r="F395" s="78" t="s">
        <v>646</v>
      </c>
      <c r="G395" s="78" t="s">
        <v>276</v>
      </c>
      <c r="H395" s="78" t="s">
        <v>647</v>
      </c>
      <c r="I395" s="80">
        <v>2015</v>
      </c>
      <c r="J395" s="81">
        <v>1039774</v>
      </c>
      <c r="K395" s="8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6.75" customHeight="1" x14ac:dyDescent="0.2">
      <c r="A396" s="78" t="s">
        <v>658</v>
      </c>
      <c r="B396" s="78" t="s">
        <v>659</v>
      </c>
      <c r="C396" s="78"/>
      <c r="D396" s="78" t="s">
        <v>28</v>
      </c>
      <c r="E396" s="108"/>
      <c r="F396" s="78" t="s">
        <v>646</v>
      </c>
      <c r="G396" s="78" t="s">
        <v>276</v>
      </c>
      <c r="H396" s="78" t="s">
        <v>647</v>
      </c>
      <c r="I396" s="80">
        <v>2015</v>
      </c>
      <c r="J396" s="85">
        <v>368000</v>
      </c>
      <c r="K396" s="8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6.75" customHeight="1" x14ac:dyDescent="0.2">
      <c r="A397" s="78" t="s">
        <v>660</v>
      </c>
      <c r="B397" s="78" t="s">
        <v>661</v>
      </c>
      <c r="C397" s="78"/>
      <c r="D397" s="78" t="s">
        <v>368</v>
      </c>
      <c r="E397" s="108"/>
      <c r="F397" s="78" t="s">
        <v>646</v>
      </c>
      <c r="G397" s="78" t="s">
        <v>37</v>
      </c>
      <c r="H397" s="78" t="s">
        <v>331</v>
      </c>
      <c r="I397" s="80">
        <v>2015</v>
      </c>
      <c r="J397" s="81">
        <v>1711987</v>
      </c>
      <c r="K397" s="8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9.75" customHeight="1" x14ac:dyDescent="0.2">
      <c r="A398" s="78" t="s">
        <v>662</v>
      </c>
      <c r="B398" s="78" t="s">
        <v>663</v>
      </c>
      <c r="C398" s="78"/>
      <c r="D398" s="78" t="s">
        <v>28</v>
      </c>
      <c r="E398" s="108"/>
      <c r="F398" s="78" t="s">
        <v>664</v>
      </c>
      <c r="G398" s="78" t="s">
        <v>168</v>
      </c>
      <c r="H398" s="78" t="s">
        <v>517</v>
      </c>
      <c r="I398" s="80">
        <v>2015</v>
      </c>
      <c r="J398" s="81">
        <v>1771349</v>
      </c>
      <c r="K398" s="8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6.75" customHeight="1" x14ac:dyDescent="0.2">
      <c r="A399" s="6" t="s">
        <v>665</v>
      </c>
      <c r="B399" s="6" t="s">
        <v>364</v>
      </c>
      <c r="C399" s="6" t="s">
        <v>34</v>
      </c>
      <c r="D399" s="6" t="s">
        <v>666</v>
      </c>
      <c r="E399" s="7" t="s">
        <v>35</v>
      </c>
      <c r="F399" s="6" t="s">
        <v>667</v>
      </c>
      <c r="G399" s="6" t="s">
        <v>37</v>
      </c>
      <c r="H399" s="6" t="s">
        <v>668</v>
      </c>
      <c r="I399" s="8">
        <v>2015</v>
      </c>
      <c r="J399" s="9">
        <v>52000</v>
      </c>
      <c r="K399" s="10"/>
      <c r="L399" s="11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6.75" customHeight="1" x14ac:dyDescent="0.2">
      <c r="A400" s="6" t="s">
        <v>665</v>
      </c>
      <c r="B400" s="6" t="s">
        <v>364</v>
      </c>
      <c r="C400" s="6" t="s">
        <v>34</v>
      </c>
      <c r="D400" s="6" t="s">
        <v>666</v>
      </c>
      <c r="E400" s="7" t="s">
        <v>35</v>
      </c>
      <c r="F400" s="6" t="s">
        <v>667</v>
      </c>
      <c r="G400" s="6" t="s">
        <v>37</v>
      </c>
      <c r="H400" s="6" t="s">
        <v>668</v>
      </c>
      <c r="I400" s="8">
        <v>2015</v>
      </c>
      <c r="J400" s="9">
        <v>370177</v>
      </c>
      <c r="K400" s="10"/>
      <c r="L400" s="11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6.75" customHeight="1" x14ac:dyDescent="0.2">
      <c r="A401" s="6" t="s">
        <v>669</v>
      </c>
      <c r="B401" s="6" t="s">
        <v>129</v>
      </c>
      <c r="C401" s="6" t="s">
        <v>12</v>
      </c>
      <c r="D401" s="6" t="s">
        <v>666</v>
      </c>
      <c r="E401" s="7" t="s">
        <v>35</v>
      </c>
      <c r="F401" s="6" t="s">
        <v>667</v>
      </c>
      <c r="G401" s="6" t="s">
        <v>37</v>
      </c>
      <c r="H401" s="6" t="s">
        <v>668</v>
      </c>
      <c r="I401" s="8">
        <v>2015</v>
      </c>
      <c r="J401" s="9">
        <v>995186</v>
      </c>
      <c r="K401" s="10"/>
      <c r="L401" s="11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6.75" customHeight="1" x14ac:dyDescent="0.2">
      <c r="A402" s="6" t="s">
        <v>670</v>
      </c>
      <c r="B402" s="6" t="s">
        <v>155</v>
      </c>
      <c r="C402" s="6" t="s">
        <v>21</v>
      </c>
      <c r="D402" s="6" t="s">
        <v>666</v>
      </c>
      <c r="E402" s="7" t="s">
        <v>35</v>
      </c>
      <c r="F402" s="6" t="s">
        <v>667</v>
      </c>
      <c r="G402" s="6" t="s">
        <v>37</v>
      </c>
      <c r="H402" s="6" t="s">
        <v>668</v>
      </c>
      <c r="I402" s="8">
        <v>2015</v>
      </c>
      <c r="J402" s="9">
        <v>899044</v>
      </c>
      <c r="K402" s="10"/>
      <c r="L402" s="11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6.75" customHeight="1" x14ac:dyDescent="0.2">
      <c r="A403" s="6" t="s">
        <v>671</v>
      </c>
      <c r="B403" s="6" t="s">
        <v>672</v>
      </c>
      <c r="C403" s="6"/>
      <c r="D403" s="6" t="s">
        <v>76</v>
      </c>
      <c r="E403" s="7" t="s">
        <v>35</v>
      </c>
      <c r="F403" s="6" t="s">
        <v>667</v>
      </c>
      <c r="G403" s="6" t="s">
        <v>37</v>
      </c>
      <c r="H403" s="6" t="s">
        <v>668</v>
      </c>
      <c r="I403" s="8">
        <v>2015</v>
      </c>
      <c r="J403" s="9">
        <v>262598</v>
      </c>
      <c r="K403" s="10"/>
      <c r="L403" s="11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6.75" customHeight="1" x14ac:dyDescent="0.2">
      <c r="A404" s="6" t="s">
        <v>673</v>
      </c>
      <c r="B404" s="6" t="s">
        <v>59</v>
      </c>
      <c r="C404" s="6" t="s">
        <v>12</v>
      </c>
      <c r="D404" s="6" t="s">
        <v>76</v>
      </c>
      <c r="E404" s="7" t="s">
        <v>35</v>
      </c>
      <c r="F404" s="6" t="s">
        <v>667</v>
      </c>
      <c r="G404" s="6" t="s">
        <v>37</v>
      </c>
      <c r="H404" s="6" t="s">
        <v>668</v>
      </c>
      <c r="I404" s="8">
        <v>2015</v>
      </c>
      <c r="J404" s="9">
        <v>980056</v>
      </c>
      <c r="K404" s="10"/>
      <c r="L404" s="11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6.75" customHeight="1" x14ac:dyDescent="0.2">
      <c r="A405" s="6" t="s">
        <v>674</v>
      </c>
      <c r="B405" s="6" t="s">
        <v>675</v>
      </c>
      <c r="C405" s="6"/>
      <c r="D405" s="6" t="s">
        <v>76</v>
      </c>
      <c r="E405" s="7" t="s">
        <v>35</v>
      </c>
      <c r="F405" s="6" t="s">
        <v>667</v>
      </c>
      <c r="G405" s="6" t="s">
        <v>37</v>
      </c>
      <c r="H405" s="6" t="s">
        <v>668</v>
      </c>
      <c r="I405" s="8">
        <v>2015</v>
      </c>
      <c r="J405" s="9">
        <v>993446</v>
      </c>
      <c r="K405" s="10"/>
      <c r="L405" s="11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6.75" customHeight="1" x14ac:dyDescent="0.2">
      <c r="A406" s="6" t="s">
        <v>676</v>
      </c>
      <c r="B406" s="6" t="s">
        <v>312</v>
      </c>
      <c r="C406" s="6" t="s">
        <v>34</v>
      </c>
      <c r="D406" s="6" t="s">
        <v>365</v>
      </c>
      <c r="E406" s="7" t="s">
        <v>166</v>
      </c>
      <c r="F406" s="6" t="s">
        <v>667</v>
      </c>
      <c r="G406" s="6" t="s">
        <v>37</v>
      </c>
      <c r="H406" s="6" t="s">
        <v>668</v>
      </c>
      <c r="I406" s="8">
        <v>2015</v>
      </c>
      <c r="J406" s="9">
        <v>380000</v>
      </c>
      <c r="K406" s="10"/>
      <c r="L406" s="11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6.75" customHeight="1" x14ac:dyDescent="0.2">
      <c r="A407" s="6" t="s">
        <v>677</v>
      </c>
      <c r="B407" s="6" t="s">
        <v>497</v>
      </c>
      <c r="C407" s="6" t="s">
        <v>34</v>
      </c>
      <c r="D407" s="6" t="s">
        <v>365</v>
      </c>
      <c r="E407" s="7" t="s">
        <v>166</v>
      </c>
      <c r="F407" s="6" t="s">
        <v>667</v>
      </c>
      <c r="G407" s="6" t="s">
        <v>37</v>
      </c>
      <c r="H407" s="6" t="s">
        <v>668</v>
      </c>
      <c r="I407" s="8">
        <v>2015</v>
      </c>
      <c r="J407" s="9">
        <v>591416</v>
      </c>
      <c r="K407" s="10"/>
      <c r="L407" s="11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6.75" customHeight="1" x14ac:dyDescent="0.2">
      <c r="A408" s="6" t="s">
        <v>678</v>
      </c>
      <c r="B408" s="6" t="s">
        <v>312</v>
      </c>
      <c r="C408" s="6" t="s">
        <v>34</v>
      </c>
      <c r="D408" s="6" t="s">
        <v>365</v>
      </c>
      <c r="E408" s="7" t="s">
        <v>166</v>
      </c>
      <c r="F408" s="6" t="s">
        <v>667</v>
      </c>
      <c r="G408" s="6" t="s">
        <v>37</v>
      </c>
      <c r="H408" s="6" t="s">
        <v>668</v>
      </c>
      <c r="I408" s="8">
        <v>2015</v>
      </c>
      <c r="J408" s="9">
        <v>746824</v>
      </c>
      <c r="K408" s="10"/>
      <c r="L408" s="11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6.75" customHeight="1" x14ac:dyDescent="0.2">
      <c r="A409" s="6" t="s">
        <v>679</v>
      </c>
      <c r="B409" s="6" t="s">
        <v>436</v>
      </c>
      <c r="C409" s="6" t="s">
        <v>34</v>
      </c>
      <c r="D409" s="6" t="s">
        <v>365</v>
      </c>
      <c r="E409" s="7" t="s">
        <v>166</v>
      </c>
      <c r="F409" s="6" t="s">
        <v>667</v>
      </c>
      <c r="G409" s="6" t="s">
        <v>37</v>
      </c>
      <c r="H409" s="6" t="s">
        <v>668</v>
      </c>
      <c r="I409" s="8">
        <v>2015</v>
      </c>
      <c r="J409" s="9">
        <v>421061</v>
      </c>
      <c r="K409" s="10"/>
      <c r="L409" s="11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6.75" customHeight="1" x14ac:dyDescent="0.2">
      <c r="A410" s="6" t="s">
        <v>680</v>
      </c>
      <c r="B410" s="6" t="s">
        <v>681</v>
      </c>
      <c r="C410" s="6"/>
      <c r="D410" s="6" t="s">
        <v>368</v>
      </c>
      <c r="E410" s="7" t="s">
        <v>166</v>
      </c>
      <c r="F410" s="6" t="s">
        <v>667</v>
      </c>
      <c r="G410" s="6" t="s">
        <v>37</v>
      </c>
      <c r="H410" s="6" t="s">
        <v>668</v>
      </c>
      <c r="I410" s="8">
        <v>2015</v>
      </c>
      <c r="J410" s="9">
        <v>473306</v>
      </c>
      <c r="K410" s="10"/>
      <c r="L410" s="11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6.75" customHeight="1" x14ac:dyDescent="0.2">
      <c r="A411" s="6" t="s">
        <v>682</v>
      </c>
      <c r="B411" s="6" t="s">
        <v>129</v>
      </c>
      <c r="C411" s="6" t="s">
        <v>12</v>
      </c>
      <c r="D411" s="6" t="s">
        <v>368</v>
      </c>
      <c r="E411" s="7" t="s">
        <v>166</v>
      </c>
      <c r="F411" s="6" t="s">
        <v>667</v>
      </c>
      <c r="G411" s="6" t="s">
        <v>37</v>
      </c>
      <c r="H411" s="6" t="s">
        <v>668</v>
      </c>
      <c r="I411" s="8">
        <v>2015</v>
      </c>
      <c r="J411" s="9">
        <v>731891</v>
      </c>
      <c r="K411" s="10"/>
      <c r="L411" s="11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6.75" customHeight="1" x14ac:dyDescent="0.2">
      <c r="A412" s="78" t="s">
        <v>683</v>
      </c>
      <c r="B412" s="78" t="s">
        <v>360</v>
      </c>
      <c r="C412" s="78" t="s">
        <v>34</v>
      </c>
      <c r="D412" s="78" t="s">
        <v>28</v>
      </c>
      <c r="E412" s="108"/>
      <c r="F412" s="78" t="s">
        <v>684</v>
      </c>
      <c r="G412" s="78" t="s">
        <v>37</v>
      </c>
      <c r="H412" s="78" t="s">
        <v>685</v>
      </c>
      <c r="I412" s="80">
        <v>2015</v>
      </c>
      <c r="J412" s="85">
        <v>500000</v>
      </c>
      <c r="K412" s="8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6.75" customHeight="1" x14ac:dyDescent="0.2">
      <c r="A413" s="30" t="s">
        <v>686</v>
      </c>
      <c r="B413" s="30" t="s">
        <v>155</v>
      </c>
      <c r="C413" s="30" t="s">
        <v>21</v>
      </c>
      <c r="D413" s="30" t="s">
        <v>76</v>
      </c>
      <c r="E413" s="105"/>
      <c r="F413" s="30" t="s">
        <v>687</v>
      </c>
      <c r="G413" s="30" t="s">
        <v>78</v>
      </c>
      <c r="H413" s="30" t="s">
        <v>688</v>
      </c>
      <c r="I413" s="32">
        <v>2015</v>
      </c>
      <c r="J413" s="33">
        <v>1388062</v>
      </c>
      <c r="K413" s="34"/>
      <c r="L413" s="35">
        <f>(J420+J419)/SUM(J413:J420)</f>
        <v>0.13035704908018197</v>
      </c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6.75" customHeight="1" x14ac:dyDescent="0.2">
      <c r="A414" s="30" t="s">
        <v>689</v>
      </c>
      <c r="B414" s="30" t="s">
        <v>46</v>
      </c>
      <c r="C414" s="30" t="s">
        <v>34</v>
      </c>
      <c r="D414" s="30" t="s">
        <v>76</v>
      </c>
      <c r="E414" s="105"/>
      <c r="F414" s="30" t="s">
        <v>687</v>
      </c>
      <c r="G414" s="30" t="s">
        <v>78</v>
      </c>
      <c r="H414" s="30" t="s">
        <v>688</v>
      </c>
      <c r="I414" s="32">
        <v>2015</v>
      </c>
      <c r="J414" s="33">
        <v>1323757</v>
      </c>
      <c r="K414" s="34"/>
      <c r="L414" s="36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6.75" customHeight="1" x14ac:dyDescent="0.2">
      <c r="A415" s="30" t="s">
        <v>690</v>
      </c>
      <c r="B415" s="30" t="s">
        <v>103</v>
      </c>
      <c r="C415" s="30" t="s">
        <v>12</v>
      </c>
      <c r="D415" s="30" t="s">
        <v>76</v>
      </c>
      <c r="E415" s="105"/>
      <c r="F415" s="30" t="s">
        <v>687</v>
      </c>
      <c r="G415" s="30" t="s">
        <v>78</v>
      </c>
      <c r="H415" s="30" t="s">
        <v>688</v>
      </c>
      <c r="I415" s="32">
        <v>2015</v>
      </c>
      <c r="J415" s="37">
        <v>547559</v>
      </c>
      <c r="K415" s="34"/>
      <c r="L415" s="36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6.75" customHeight="1" x14ac:dyDescent="0.2">
      <c r="A416" s="30" t="s">
        <v>691</v>
      </c>
      <c r="B416" s="30" t="s">
        <v>643</v>
      </c>
      <c r="C416" s="30" t="s">
        <v>34</v>
      </c>
      <c r="D416" s="30" t="s">
        <v>13</v>
      </c>
      <c r="E416" s="105"/>
      <c r="F416" s="30" t="s">
        <v>687</v>
      </c>
      <c r="G416" s="30" t="s">
        <v>78</v>
      </c>
      <c r="H416" s="30" t="s">
        <v>688</v>
      </c>
      <c r="I416" s="32">
        <v>2015</v>
      </c>
      <c r="J416" s="37">
        <v>366407</v>
      </c>
      <c r="K416" s="34"/>
      <c r="L416" s="36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6.75" customHeight="1" x14ac:dyDescent="0.2">
      <c r="A417" s="30" t="s">
        <v>692</v>
      </c>
      <c r="B417" s="30" t="s">
        <v>107</v>
      </c>
      <c r="C417" s="30" t="s">
        <v>12</v>
      </c>
      <c r="D417" s="30" t="s">
        <v>13</v>
      </c>
      <c r="E417" s="105"/>
      <c r="F417" s="30" t="s">
        <v>687</v>
      </c>
      <c r="G417" s="30" t="s">
        <v>78</v>
      </c>
      <c r="H417" s="30" t="s">
        <v>688</v>
      </c>
      <c r="I417" s="32">
        <v>2015</v>
      </c>
      <c r="J417" s="37">
        <v>211460</v>
      </c>
      <c r="K417" s="34"/>
      <c r="L417" s="36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6.75" customHeight="1" x14ac:dyDescent="0.2">
      <c r="A418" s="30" t="s">
        <v>693</v>
      </c>
      <c r="B418" s="30" t="s">
        <v>433</v>
      </c>
      <c r="C418" s="30"/>
      <c r="D418" s="30" t="s">
        <v>13</v>
      </c>
      <c r="E418" s="105"/>
      <c r="F418" s="30" t="s">
        <v>687</v>
      </c>
      <c r="G418" s="30" t="s">
        <v>78</v>
      </c>
      <c r="H418" s="30" t="s">
        <v>688</v>
      </c>
      <c r="I418" s="32">
        <v>2015</v>
      </c>
      <c r="J418" s="37">
        <v>219922</v>
      </c>
      <c r="K418" s="34"/>
      <c r="L418" s="36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6.75" customHeight="1" x14ac:dyDescent="0.2">
      <c r="A419" s="30" t="s">
        <v>694</v>
      </c>
      <c r="B419" s="30" t="s">
        <v>695</v>
      </c>
      <c r="C419" s="30" t="s">
        <v>70</v>
      </c>
      <c r="D419" s="30" t="s">
        <v>28</v>
      </c>
      <c r="E419" s="105"/>
      <c r="F419" s="30" t="s">
        <v>687</v>
      </c>
      <c r="G419" s="30" t="s">
        <v>78</v>
      </c>
      <c r="H419" s="30" t="s">
        <v>688</v>
      </c>
      <c r="I419" s="32">
        <v>2015</v>
      </c>
      <c r="J419" s="37">
        <v>493158</v>
      </c>
      <c r="K419" s="34" t="s">
        <v>72</v>
      </c>
      <c r="L419" s="36"/>
      <c r="M419" s="2" t="s">
        <v>696</v>
      </c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6.75" customHeight="1" x14ac:dyDescent="0.2">
      <c r="A420" s="30" t="s">
        <v>91</v>
      </c>
      <c r="B420" s="30" t="s">
        <v>92</v>
      </c>
      <c r="C420" s="30" t="s">
        <v>70</v>
      </c>
      <c r="D420" s="30" t="s">
        <v>93</v>
      </c>
      <c r="E420" s="105"/>
      <c r="F420" s="30" t="s">
        <v>687</v>
      </c>
      <c r="G420" s="30" t="s">
        <v>78</v>
      </c>
      <c r="H420" s="30" t="s">
        <v>688</v>
      </c>
      <c r="I420" s="32">
        <v>2015</v>
      </c>
      <c r="J420" s="37">
        <v>115000</v>
      </c>
      <c r="K420" s="34" t="s">
        <v>72</v>
      </c>
      <c r="L420" s="36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6.75" customHeight="1" x14ac:dyDescent="0.2">
      <c r="A421" s="13" t="s">
        <v>697</v>
      </c>
      <c r="B421" s="13" t="s">
        <v>698</v>
      </c>
      <c r="C421" s="13" t="s">
        <v>34</v>
      </c>
      <c r="D421" s="13" t="s">
        <v>76</v>
      </c>
      <c r="E421" s="107"/>
      <c r="F421" s="13" t="s">
        <v>699</v>
      </c>
      <c r="G421" s="13" t="s">
        <v>78</v>
      </c>
      <c r="H421" s="13" t="s">
        <v>700</v>
      </c>
      <c r="I421" s="15">
        <v>2015</v>
      </c>
      <c r="J421" s="16">
        <v>487951</v>
      </c>
      <c r="K421" s="17"/>
      <c r="L421" s="18">
        <f>J431/SUM(J421:J431)</f>
        <v>3.6529930390307649E-2</v>
      </c>
      <c r="M421" s="19">
        <f>SUM(J421:J431)</f>
        <v>6976471</v>
      </c>
      <c r="N421" s="19">
        <f>J431</f>
        <v>254850</v>
      </c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6.75" customHeight="1" x14ac:dyDescent="0.2">
      <c r="A422" s="13" t="s">
        <v>701</v>
      </c>
      <c r="B422" s="13" t="s">
        <v>493</v>
      </c>
      <c r="C422" s="13"/>
      <c r="D422" s="13" t="s">
        <v>76</v>
      </c>
      <c r="E422" s="107"/>
      <c r="F422" s="13" t="s">
        <v>699</v>
      </c>
      <c r="G422" s="13" t="s">
        <v>78</v>
      </c>
      <c r="H422" s="13" t="s">
        <v>700</v>
      </c>
      <c r="I422" s="15">
        <v>2015</v>
      </c>
      <c r="J422" s="21">
        <v>1172466</v>
      </c>
      <c r="K422" s="17"/>
      <c r="L422" s="20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6.75" customHeight="1" x14ac:dyDescent="0.2">
      <c r="A423" s="13" t="s">
        <v>702</v>
      </c>
      <c r="B423" s="13" t="s">
        <v>204</v>
      </c>
      <c r="C423" s="13" t="s">
        <v>34</v>
      </c>
      <c r="D423" s="13" t="s">
        <v>76</v>
      </c>
      <c r="E423" s="107"/>
      <c r="F423" s="13" t="s">
        <v>699</v>
      </c>
      <c r="G423" s="13" t="s">
        <v>78</v>
      </c>
      <c r="H423" s="13" t="s">
        <v>700</v>
      </c>
      <c r="I423" s="15">
        <v>2015</v>
      </c>
      <c r="J423" s="16">
        <v>880942</v>
      </c>
      <c r="K423" s="17"/>
      <c r="L423" s="20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6.75" customHeight="1" x14ac:dyDescent="0.2">
      <c r="A424" s="13" t="s">
        <v>703</v>
      </c>
      <c r="B424" s="13" t="s">
        <v>704</v>
      </c>
      <c r="C424" s="13"/>
      <c r="D424" s="13" t="s">
        <v>76</v>
      </c>
      <c r="E424" s="107"/>
      <c r="F424" s="13" t="s">
        <v>699</v>
      </c>
      <c r="G424" s="13" t="s">
        <v>78</v>
      </c>
      <c r="H424" s="13" t="s">
        <v>700</v>
      </c>
      <c r="I424" s="15">
        <v>2015</v>
      </c>
      <c r="J424" s="16">
        <v>513688</v>
      </c>
      <c r="K424" s="17"/>
      <c r="L424" s="20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6.75" customHeight="1" x14ac:dyDescent="0.2">
      <c r="A425" s="13" t="s">
        <v>705</v>
      </c>
      <c r="B425" s="13" t="s">
        <v>103</v>
      </c>
      <c r="C425" s="13" t="s">
        <v>12</v>
      </c>
      <c r="D425" s="13" t="s">
        <v>76</v>
      </c>
      <c r="E425" s="107"/>
      <c r="F425" s="13" t="s">
        <v>699</v>
      </c>
      <c r="G425" s="13" t="s">
        <v>78</v>
      </c>
      <c r="H425" s="13" t="s">
        <v>700</v>
      </c>
      <c r="I425" s="15">
        <v>2015</v>
      </c>
      <c r="J425" s="16">
        <v>516021</v>
      </c>
      <c r="K425" s="17"/>
      <c r="L425" s="20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6.75" customHeight="1" x14ac:dyDescent="0.2">
      <c r="A426" s="13" t="s">
        <v>705</v>
      </c>
      <c r="B426" s="13" t="s">
        <v>103</v>
      </c>
      <c r="C426" s="13" t="s">
        <v>12</v>
      </c>
      <c r="D426" s="13" t="s">
        <v>76</v>
      </c>
      <c r="E426" s="107"/>
      <c r="F426" s="13" t="s">
        <v>699</v>
      </c>
      <c r="G426" s="13" t="s">
        <v>78</v>
      </c>
      <c r="H426" s="13" t="s">
        <v>700</v>
      </c>
      <c r="I426" s="15">
        <v>2015</v>
      </c>
      <c r="J426" s="16">
        <v>358599</v>
      </c>
      <c r="K426" s="17"/>
      <c r="L426" s="20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6.75" customHeight="1" x14ac:dyDescent="0.2">
      <c r="A427" s="13" t="s">
        <v>706</v>
      </c>
      <c r="B427" s="13" t="s">
        <v>155</v>
      </c>
      <c r="C427" s="13" t="s">
        <v>21</v>
      </c>
      <c r="D427" s="13" t="s">
        <v>76</v>
      </c>
      <c r="E427" s="107"/>
      <c r="F427" s="13" t="s">
        <v>699</v>
      </c>
      <c r="G427" s="13" t="s">
        <v>78</v>
      </c>
      <c r="H427" s="13" t="s">
        <v>700</v>
      </c>
      <c r="I427" s="15">
        <v>2015</v>
      </c>
      <c r="J427" s="21">
        <v>1631052</v>
      </c>
      <c r="K427" s="17"/>
      <c r="L427" s="20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6.75" customHeight="1" x14ac:dyDescent="0.2">
      <c r="A428" s="13" t="s">
        <v>707</v>
      </c>
      <c r="B428" s="13" t="s">
        <v>121</v>
      </c>
      <c r="C428" s="13" t="s">
        <v>70</v>
      </c>
      <c r="D428" s="13" t="s">
        <v>76</v>
      </c>
      <c r="E428" s="107"/>
      <c r="F428" s="13" t="s">
        <v>699</v>
      </c>
      <c r="G428" s="13" t="s">
        <v>78</v>
      </c>
      <c r="H428" s="13" t="s">
        <v>700</v>
      </c>
      <c r="I428" s="15">
        <v>2015</v>
      </c>
      <c r="J428" s="16">
        <v>819939</v>
      </c>
      <c r="K428" s="17"/>
      <c r="L428" s="20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6.75" customHeight="1" x14ac:dyDescent="0.2">
      <c r="A429" s="13" t="s">
        <v>708</v>
      </c>
      <c r="B429" s="13" t="s">
        <v>372</v>
      </c>
      <c r="C429" s="13" t="s">
        <v>34</v>
      </c>
      <c r="D429" s="13" t="s">
        <v>126</v>
      </c>
      <c r="E429" s="107"/>
      <c r="F429" s="13" t="s">
        <v>699</v>
      </c>
      <c r="G429" s="13" t="s">
        <v>78</v>
      </c>
      <c r="H429" s="13" t="s">
        <v>700</v>
      </c>
      <c r="I429" s="15">
        <v>2015</v>
      </c>
      <c r="J429" s="16">
        <v>112663</v>
      </c>
      <c r="K429" s="17"/>
      <c r="L429" s="20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6.75" customHeight="1" x14ac:dyDescent="0.2">
      <c r="A430" s="13" t="s">
        <v>708</v>
      </c>
      <c r="B430" s="13" t="s">
        <v>372</v>
      </c>
      <c r="C430" s="13" t="s">
        <v>34</v>
      </c>
      <c r="D430" s="13" t="s">
        <v>534</v>
      </c>
      <c r="E430" s="107"/>
      <c r="F430" s="13" t="s">
        <v>699</v>
      </c>
      <c r="G430" s="13" t="s">
        <v>78</v>
      </c>
      <c r="H430" s="13" t="s">
        <v>700</v>
      </c>
      <c r="I430" s="15">
        <v>2015</v>
      </c>
      <c r="J430" s="16">
        <v>228300</v>
      </c>
      <c r="K430" s="17"/>
      <c r="L430" s="20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6.75" customHeight="1" x14ac:dyDescent="0.2">
      <c r="A431" s="13" t="s">
        <v>91</v>
      </c>
      <c r="B431" s="13" t="s">
        <v>92</v>
      </c>
      <c r="C431" s="13" t="s">
        <v>70</v>
      </c>
      <c r="D431" s="13" t="s">
        <v>93</v>
      </c>
      <c r="E431" s="107"/>
      <c r="F431" s="13" t="s">
        <v>699</v>
      </c>
      <c r="G431" s="13" t="s">
        <v>78</v>
      </c>
      <c r="H431" s="13" t="s">
        <v>700</v>
      </c>
      <c r="I431" s="15">
        <v>2015</v>
      </c>
      <c r="J431" s="16">
        <v>254850</v>
      </c>
      <c r="K431" s="17" t="s">
        <v>72</v>
      </c>
      <c r="L431" s="20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6.75" customHeight="1" x14ac:dyDescent="0.2">
      <c r="A432" s="38" t="s">
        <v>709</v>
      </c>
      <c r="B432" s="38" t="s">
        <v>710</v>
      </c>
      <c r="C432" s="38"/>
      <c r="D432" s="38" t="s">
        <v>76</v>
      </c>
      <c r="E432" s="106"/>
      <c r="F432" s="38" t="s">
        <v>711</v>
      </c>
      <c r="G432" s="38" t="s">
        <v>78</v>
      </c>
      <c r="H432" s="38" t="s">
        <v>712</v>
      </c>
      <c r="I432" s="40">
        <v>2015</v>
      </c>
      <c r="J432" s="41">
        <v>2385440</v>
      </c>
      <c r="K432" s="42"/>
      <c r="L432" s="45">
        <f>J440/SUM(J432:J440)</f>
        <v>3.6283122784785724E-2</v>
      </c>
      <c r="M432" s="19">
        <f>SUM(J432:J440)</f>
        <v>10427603</v>
      </c>
      <c r="N432" s="19">
        <f>J440</f>
        <v>378346</v>
      </c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6.75" customHeight="1" x14ac:dyDescent="0.2">
      <c r="A433" s="38" t="s">
        <v>713</v>
      </c>
      <c r="B433" s="38" t="s">
        <v>714</v>
      </c>
      <c r="C433" s="38"/>
      <c r="D433" s="38" t="s">
        <v>76</v>
      </c>
      <c r="E433" s="106"/>
      <c r="F433" s="38" t="s">
        <v>711</v>
      </c>
      <c r="G433" s="38" t="s">
        <v>78</v>
      </c>
      <c r="H433" s="38" t="s">
        <v>712</v>
      </c>
      <c r="I433" s="40">
        <v>2015</v>
      </c>
      <c r="J433" s="41">
        <v>1737897</v>
      </c>
      <c r="K433" s="42"/>
      <c r="L433" s="45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6.75" customHeight="1" x14ac:dyDescent="0.2">
      <c r="A434" s="38" t="s">
        <v>715</v>
      </c>
      <c r="B434" s="38" t="s">
        <v>716</v>
      </c>
      <c r="C434" s="38"/>
      <c r="D434" s="38" t="s">
        <v>76</v>
      </c>
      <c r="E434" s="106"/>
      <c r="F434" s="38" t="s">
        <v>711</v>
      </c>
      <c r="G434" s="38" t="s">
        <v>78</v>
      </c>
      <c r="H434" s="38" t="s">
        <v>712</v>
      </c>
      <c r="I434" s="40">
        <v>2015</v>
      </c>
      <c r="J434" s="41">
        <v>1088917</v>
      </c>
      <c r="K434" s="42"/>
      <c r="L434" s="45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6.75" customHeight="1" x14ac:dyDescent="0.2">
      <c r="A435" s="38" t="s">
        <v>717</v>
      </c>
      <c r="B435" s="38" t="s">
        <v>718</v>
      </c>
      <c r="C435" s="38"/>
      <c r="D435" s="38" t="s">
        <v>76</v>
      </c>
      <c r="E435" s="106"/>
      <c r="F435" s="38" t="s">
        <v>711</v>
      </c>
      <c r="G435" s="38" t="s">
        <v>78</v>
      </c>
      <c r="H435" s="38" t="s">
        <v>712</v>
      </c>
      <c r="I435" s="40">
        <v>2015</v>
      </c>
      <c r="J435" s="44">
        <v>992572</v>
      </c>
      <c r="K435" s="42"/>
      <c r="L435" s="45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6.75" customHeight="1" x14ac:dyDescent="0.2">
      <c r="A436" s="38" t="s">
        <v>719</v>
      </c>
      <c r="B436" s="38" t="s">
        <v>720</v>
      </c>
      <c r="C436" s="38" t="s">
        <v>34</v>
      </c>
      <c r="D436" s="38" t="s">
        <v>76</v>
      </c>
      <c r="E436" s="106"/>
      <c r="F436" s="38" t="s">
        <v>711</v>
      </c>
      <c r="G436" s="38" t="s">
        <v>78</v>
      </c>
      <c r="H436" s="38" t="s">
        <v>712</v>
      </c>
      <c r="I436" s="40">
        <v>2015</v>
      </c>
      <c r="J436" s="41">
        <v>1077757</v>
      </c>
      <c r="K436" s="42"/>
      <c r="L436" s="45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6.75" customHeight="1" x14ac:dyDescent="0.2">
      <c r="A437" s="38" t="s">
        <v>721</v>
      </c>
      <c r="B437" s="38" t="s">
        <v>493</v>
      </c>
      <c r="C437" s="38"/>
      <c r="D437" s="38" t="s">
        <v>76</v>
      </c>
      <c r="E437" s="106"/>
      <c r="F437" s="38" t="s">
        <v>711</v>
      </c>
      <c r="G437" s="38" t="s">
        <v>78</v>
      </c>
      <c r="H437" s="38" t="s">
        <v>712</v>
      </c>
      <c r="I437" s="40">
        <v>2015</v>
      </c>
      <c r="J437" s="41">
        <v>2099878</v>
      </c>
      <c r="K437" s="42"/>
      <c r="L437" s="45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6.75" customHeight="1" x14ac:dyDescent="0.2">
      <c r="A438" s="38" t="s">
        <v>722</v>
      </c>
      <c r="B438" s="38" t="s">
        <v>723</v>
      </c>
      <c r="C438" s="38"/>
      <c r="D438" s="38" t="s">
        <v>76</v>
      </c>
      <c r="E438" s="106"/>
      <c r="F438" s="38" t="s">
        <v>711</v>
      </c>
      <c r="G438" s="38" t="s">
        <v>78</v>
      </c>
      <c r="H438" s="38" t="s">
        <v>712</v>
      </c>
      <c r="I438" s="40">
        <v>2015</v>
      </c>
      <c r="J438" s="44">
        <v>100000</v>
      </c>
      <c r="K438" s="42"/>
      <c r="L438" s="45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6.75" customHeight="1" x14ac:dyDescent="0.2">
      <c r="A439" s="38" t="s">
        <v>724</v>
      </c>
      <c r="B439" s="38" t="s">
        <v>107</v>
      </c>
      <c r="C439" s="38" t="s">
        <v>12</v>
      </c>
      <c r="D439" s="38" t="s">
        <v>725</v>
      </c>
      <c r="E439" s="106"/>
      <c r="F439" s="38" t="s">
        <v>711</v>
      </c>
      <c r="G439" s="38" t="s">
        <v>78</v>
      </c>
      <c r="H439" s="38" t="s">
        <v>712</v>
      </c>
      <c r="I439" s="40">
        <v>2015</v>
      </c>
      <c r="J439" s="44">
        <v>566796</v>
      </c>
      <c r="K439" s="42"/>
      <c r="L439" s="45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6.75" customHeight="1" x14ac:dyDescent="0.2">
      <c r="A440" s="38" t="s">
        <v>91</v>
      </c>
      <c r="B440" s="38" t="s">
        <v>92</v>
      </c>
      <c r="C440" s="38" t="s">
        <v>70</v>
      </c>
      <c r="D440" s="38" t="s">
        <v>93</v>
      </c>
      <c r="E440" s="106"/>
      <c r="F440" s="38" t="s">
        <v>711</v>
      </c>
      <c r="G440" s="38" t="s">
        <v>78</v>
      </c>
      <c r="H440" s="38" t="s">
        <v>712</v>
      </c>
      <c r="I440" s="40">
        <v>2015</v>
      </c>
      <c r="J440" s="44">
        <v>378346</v>
      </c>
      <c r="K440" s="42" t="s">
        <v>72</v>
      </c>
      <c r="L440" s="45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6.75" customHeight="1" x14ac:dyDescent="0.2">
      <c r="A441" s="30" t="s">
        <v>235</v>
      </c>
      <c r="B441" s="30" t="s">
        <v>179</v>
      </c>
      <c r="C441" s="30" t="s">
        <v>34</v>
      </c>
      <c r="D441" s="30" t="s">
        <v>101</v>
      </c>
      <c r="E441" s="105"/>
      <c r="F441" s="30" t="s">
        <v>726</v>
      </c>
      <c r="G441" s="30" t="s">
        <v>78</v>
      </c>
      <c r="H441" s="30" t="s">
        <v>727</v>
      </c>
      <c r="I441" s="32">
        <v>2015</v>
      </c>
      <c r="J441" s="33">
        <v>1414149</v>
      </c>
      <c r="K441" s="34"/>
      <c r="L441" s="36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6.75" customHeight="1" x14ac:dyDescent="0.2">
      <c r="A442" s="30" t="s">
        <v>728</v>
      </c>
      <c r="B442" s="30" t="s">
        <v>179</v>
      </c>
      <c r="C442" s="30" t="s">
        <v>34</v>
      </c>
      <c r="D442" s="30" t="s">
        <v>101</v>
      </c>
      <c r="E442" s="105"/>
      <c r="F442" s="30" t="s">
        <v>726</v>
      </c>
      <c r="G442" s="30" t="s">
        <v>78</v>
      </c>
      <c r="H442" s="30" t="s">
        <v>727</v>
      </c>
      <c r="I442" s="32">
        <v>2015</v>
      </c>
      <c r="J442" s="37">
        <v>170000</v>
      </c>
      <c r="K442" s="34"/>
      <c r="L442" s="36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6.75" customHeight="1" x14ac:dyDescent="0.2">
      <c r="A443" s="30" t="s">
        <v>729</v>
      </c>
      <c r="B443" s="30" t="s">
        <v>730</v>
      </c>
      <c r="C443" s="30"/>
      <c r="D443" s="30" t="s">
        <v>731</v>
      </c>
      <c r="E443" s="105"/>
      <c r="F443" s="30" t="s">
        <v>726</v>
      </c>
      <c r="G443" s="30" t="s">
        <v>78</v>
      </c>
      <c r="H443" s="30" t="s">
        <v>727</v>
      </c>
      <c r="I443" s="32">
        <v>2015</v>
      </c>
      <c r="J443" s="37">
        <v>42102</v>
      </c>
      <c r="K443" s="34"/>
      <c r="L443" s="36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6.75" customHeight="1" x14ac:dyDescent="0.2">
      <c r="A444" s="30" t="s">
        <v>74</v>
      </c>
      <c r="B444" s="30" t="s">
        <v>75</v>
      </c>
      <c r="C444" s="30" t="s">
        <v>70</v>
      </c>
      <c r="D444" s="30" t="s">
        <v>76</v>
      </c>
      <c r="E444" s="105"/>
      <c r="F444" s="30" t="s">
        <v>726</v>
      </c>
      <c r="G444" s="30" t="s">
        <v>78</v>
      </c>
      <c r="H444" s="30" t="s">
        <v>727</v>
      </c>
      <c r="I444" s="32">
        <v>2015</v>
      </c>
      <c r="J444" s="37">
        <v>55000</v>
      </c>
      <c r="K444" s="34" t="s">
        <v>72</v>
      </c>
      <c r="L444" s="36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6.75" customHeight="1" x14ac:dyDescent="0.2">
      <c r="A445" s="30" t="s">
        <v>732</v>
      </c>
      <c r="B445" s="30" t="s">
        <v>733</v>
      </c>
      <c r="C445" s="30"/>
      <c r="D445" s="30" t="s">
        <v>76</v>
      </c>
      <c r="E445" s="105"/>
      <c r="F445" s="30" t="s">
        <v>726</v>
      </c>
      <c r="G445" s="30" t="s">
        <v>78</v>
      </c>
      <c r="H445" s="30" t="s">
        <v>727</v>
      </c>
      <c r="I445" s="32">
        <v>2015</v>
      </c>
      <c r="J445" s="33">
        <v>1190000</v>
      </c>
      <c r="K445" s="34"/>
      <c r="L445" s="36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6.75" customHeight="1" x14ac:dyDescent="0.2">
      <c r="A446" s="30" t="s">
        <v>734</v>
      </c>
      <c r="B446" s="30" t="s">
        <v>75</v>
      </c>
      <c r="C446" s="30" t="s">
        <v>70</v>
      </c>
      <c r="D446" s="30" t="s">
        <v>76</v>
      </c>
      <c r="E446" s="105"/>
      <c r="F446" s="30" t="s">
        <v>726</v>
      </c>
      <c r="G446" s="30" t="s">
        <v>78</v>
      </c>
      <c r="H446" s="30" t="s">
        <v>727</v>
      </c>
      <c r="I446" s="32">
        <v>2015</v>
      </c>
      <c r="J446" s="33">
        <v>3635284</v>
      </c>
      <c r="K446" s="34" t="s">
        <v>72</v>
      </c>
      <c r="L446" s="36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6.75" customHeight="1" x14ac:dyDescent="0.2">
      <c r="A447" s="30" t="s">
        <v>735</v>
      </c>
      <c r="B447" s="30" t="s">
        <v>718</v>
      </c>
      <c r="C447" s="30"/>
      <c r="D447" s="30" t="s">
        <v>76</v>
      </c>
      <c r="E447" s="105"/>
      <c r="F447" s="30" t="s">
        <v>726</v>
      </c>
      <c r="G447" s="30" t="s">
        <v>78</v>
      </c>
      <c r="H447" s="30" t="s">
        <v>727</v>
      </c>
      <c r="I447" s="32">
        <v>2015</v>
      </c>
      <c r="J447" s="37">
        <v>750000</v>
      </c>
      <c r="K447" s="34"/>
      <c r="L447" s="36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6.75" customHeight="1" x14ac:dyDescent="0.2">
      <c r="A448" s="30" t="s">
        <v>736</v>
      </c>
      <c r="B448" s="30" t="s">
        <v>737</v>
      </c>
      <c r="C448" s="30"/>
      <c r="D448" s="30" t="s">
        <v>76</v>
      </c>
      <c r="E448" s="105"/>
      <c r="F448" s="30" t="s">
        <v>726</v>
      </c>
      <c r="G448" s="30" t="s">
        <v>78</v>
      </c>
      <c r="H448" s="30" t="s">
        <v>727</v>
      </c>
      <c r="I448" s="32">
        <v>2015</v>
      </c>
      <c r="J448" s="37">
        <v>746626</v>
      </c>
      <c r="K448" s="34"/>
      <c r="L448" s="36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6.75" customHeight="1" x14ac:dyDescent="0.2">
      <c r="A449" s="30" t="s">
        <v>738</v>
      </c>
      <c r="B449" s="30" t="s">
        <v>497</v>
      </c>
      <c r="C449" s="30" t="s">
        <v>34</v>
      </c>
      <c r="D449" s="30" t="s">
        <v>76</v>
      </c>
      <c r="E449" s="105"/>
      <c r="F449" s="30" t="s">
        <v>726</v>
      </c>
      <c r="G449" s="30" t="s">
        <v>78</v>
      </c>
      <c r="H449" s="30" t="s">
        <v>727</v>
      </c>
      <c r="I449" s="32">
        <v>2015</v>
      </c>
      <c r="J449" s="37">
        <v>750515</v>
      </c>
      <c r="K449" s="34"/>
      <c r="L449" s="36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6.75" customHeight="1" x14ac:dyDescent="0.2">
      <c r="A450" s="30" t="s">
        <v>739</v>
      </c>
      <c r="B450" s="30" t="s">
        <v>740</v>
      </c>
      <c r="C450" s="30"/>
      <c r="D450" s="30" t="s">
        <v>76</v>
      </c>
      <c r="E450" s="105"/>
      <c r="F450" s="30" t="s">
        <v>726</v>
      </c>
      <c r="G450" s="30" t="s">
        <v>78</v>
      </c>
      <c r="H450" s="30" t="s">
        <v>727</v>
      </c>
      <c r="I450" s="32">
        <v>2015</v>
      </c>
      <c r="J450" s="37">
        <v>243718</v>
      </c>
      <c r="K450" s="34"/>
      <c r="L450" s="36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6.75" customHeight="1" x14ac:dyDescent="0.2">
      <c r="A451" s="30" t="s">
        <v>741</v>
      </c>
      <c r="B451" s="30" t="s">
        <v>742</v>
      </c>
      <c r="C451" s="30"/>
      <c r="D451" s="30" t="s">
        <v>76</v>
      </c>
      <c r="E451" s="105"/>
      <c r="F451" s="30" t="s">
        <v>726</v>
      </c>
      <c r="G451" s="30" t="s">
        <v>78</v>
      </c>
      <c r="H451" s="30" t="s">
        <v>727</v>
      </c>
      <c r="I451" s="32">
        <v>2015</v>
      </c>
      <c r="J451" s="37">
        <v>306388</v>
      </c>
      <c r="K451" s="34"/>
      <c r="L451" s="36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6.75" customHeight="1" x14ac:dyDescent="0.2">
      <c r="A452" s="30" t="s">
        <v>743</v>
      </c>
      <c r="B452" s="30" t="s">
        <v>744</v>
      </c>
      <c r="C452" s="30"/>
      <c r="D452" s="30" t="s">
        <v>76</v>
      </c>
      <c r="E452" s="105"/>
      <c r="F452" s="30" t="s">
        <v>726</v>
      </c>
      <c r="G452" s="30" t="s">
        <v>78</v>
      </c>
      <c r="H452" s="30" t="s">
        <v>727</v>
      </c>
      <c r="I452" s="32">
        <v>2015</v>
      </c>
      <c r="J452" s="37">
        <v>854888</v>
      </c>
      <c r="K452" s="34"/>
      <c r="L452" s="36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6.75" customHeight="1" x14ac:dyDescent="0.2">
      <c r="A453" s="30" t="s">
        <v>732</v>
      </c>
      <c r="B453" s="30" t="s">
        <v>733</v>
      </c>
      <c r="C453" s="30"/>
      <c r="D453" s="30" t="s">
        <v>76</v>
      </c>
      <c r="E453" s="105"/>
      <c r="F453" s="30" t="s">
        <v>726</v>
      </c>
      <c r="G453" s="30" t="s">
        <v>78</v>
      </c>
      <c r="H453" s="30" t="s">
        <v>727</v>
      </c>
      <c r="I453" s="32">
        <v>2015</v>
      </c>
      <c r="J453" s="37">
        <v>300000</v>
      </c>
      <c r="K453" s="34"/>
      <c r="L453" s="36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6.75" customHeight="1" x14ac:dyDescent="0.2">
      <c r="A454" s="30" t="s">
        <v>745</v>
      </c>
      <c r="B454" s="30" t="s">
        <v>746</v>
      </c>
      <c r="C454" s="30" t="s">
        <v>12</v>
      </c>
      <c r="D454" s="30" t="s">
        <v>76</v>
      </c>
      <c r="E454" s="105"/>
      <c r="F454" s="30" t="s">
        <v>726</v>
      </c>
      <c r="G454" s="30" t="s">
        <v>78</v>
      </c>
      <c r="H454" s="30" t="s">
        <v>727</v>
      </c>
      <c r="I454" s="32">
        <v>2015</v>
      </c>
      <c r="J454" s="37">
        <v>150000</v>
      </c>
      <c r="K454" s="34"/>
      <c r="L454" s="36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6.75" customHeight="1" x14ac:dyDescent="0.2">
      <c r="A455" s="30" t="s">
        <v>747</v>
      </c>
      <c r="B455" s="30" t="s">
        <v>748</v>
      </c>
      <c r="C455" s="30"/>
      <c r="D455" s="30" t="s">
        <v>28</v>
      </c>
      <c r="E455" s="105"/>
      <c r="F455" s="30" t="s">
        <v>726</v>
      </c>
      <c r="G455" s="30" t="s">
        <v>78</v>
      </c>
      <c r="H455" s="30" t="s">
        <v>727</v>
      </c>
      <c r="I455" s="32">
        <v>2015</v>
      </c>
      <c r="J455" s="33">
        <v>1149507</v>
      </c>
      <c r="K455" s="34"/>
      <c r="L455" s="36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6.75" customHeight="1" x14ac:dyDescent="0.2">
      <c r="A456" s="30" t="s">
        <v>91</v>
      </c>
      <c r="B456" s="30" t="s">
        <v>92</v>
      </c>
      <c r="C456" s="30" t="s">
        <v>70</v>
      </c>
      <c r="D456" s="30" t="s">
        <v>93</v>
      </c>
      <c r="E456" s="105"/>
      <c r="F456" s="30" t="s">
        <v>726</v>
      </c>
      <c r="G456" s="30" t="s">
        <v>78</v>
      </c>
      <c r="H456" s="30" t="s">
        <v>727</v>
      </c>
      <c r="I456" s="32">
        <v>2015</v>
      </c>
      <c r="J456" s="33">
        <v>1117139</v>
      </c>
      <c r="K456" s="34" t="s">
        <v>72</v>
      </c>
      <c r="L456" s="36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6.75" customHeight="1" x14ac:dyDescent="0.2">
      <c r="A457" s="30" t="s">
        <v>91</v>
      </c>
      <c r="B457" s="30" t="s">
        <v>92</v>
      </c>
      <c r="C457" s="30" t="s">
        <v>70</v>
      </c>
      <c r="D457" s="30" t="s">
        <v>93</v>
      </c>
      <c r="E457" s="105"/>
      <c r="F457" s="30" t="s">
        <v>726</v>
      </c>
      <c r="G457" s="30" t="s">
        <v>78</v>
      </c>
      <c r="H457" s="30" t="s">
        <v>727</v>
      </c>
      <c r="I457" s="32">
        <v>2015</v>
      </c>
      <c r="J457" s="37">
        <v>543334</v>
      </c>
      <c r="K457" s="34" t="s">
        <v>72</v>
      </c>
      <c r="L457" s="36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6.75" customHeight="1" x14ac:dyDescent="0.2">
      <c r="A458" s="30" t="s">
        <v>749</v>
      </c>
      <c r="B458" s="30" t="s">
        <v>750</v>
      </c>
      <c r="C458" s="30"/>
      <c r="D458" s="30" t="s">
        <v>537</v>
      </c>
      <c r="E458" s="105"/>
      <c r="F458" s="30" t="s">
        <v>726</v>
      </c>
      <c r="G458" s="30" t="s">
        <v>78</v>
      </c>
      <c r="H458" s="30" t="s">
        <v>727</v>
      </c>
      <c r="I458" s="32">
        <v>2015</v>
      </c>
      <c r="J458" s="37">
        <v>387804</v>
      </c>
      <c r="K458" s="34"/>
      <c r="L458" s="36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6.75" customHeight="1" x14ac:dyDescent="0.2">
      <c r="A459" s="78" t="s">
        <v>751</v>
      </c>
      <c r="B459" s="78" t="s">
        <v>752</v>
      </c>
      <c r="C459" s="78"/>
      <c r="D459" s="78" t="s">
        <v>76</v>
      </c>
      <c r="E459" s="108"/>
      <c r="F459" s="78" t="s">
        <v>753</v>
      </c>
      <c r="G459" s="78" t="s">
        <v>78</v>
      </c>
      <c r="H459" s="78" t="s">
        <v>754</v>
      </c>
      <c r="I459" s="80">
        <v>2015</v>
      </c>
      <c r="J459" s="85">
        <v>529311</v>
      </c>
      <c r="K459" s="8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6.75" customHeight="1" x14ac:dyDescent="0.2">
      <c r="A460" s="78" t="s">
        <v>235</v>
      </c>
      <c r="B460" s="78" t="s">
        <v>179</v>
      </c>
      <c r="C460" s="78" t="s">
        <v>34</v>
      </c>
      <c r="D460" s="78" t="s">
        <v>101</v>
      </c>
      <c r="E460" s="108"/>
      <c r="F460" s="78" t="s">
        <v>755</v>
      </c>
      <c r="G460" s="78" t="s">
        <v>117</v>
      </c>
      <c r="H460" s="78" t="s">
        <v>307</v>
      </c>
      <c r="I460" s="80">
        <v>2015</v>
      </c>
      <c r="J460" s="85">
        <v>200000</v>
      </c>
      <c r="K460" s="8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6.75" customHeight="1" x14ac:dyDescent="0.2">
      <c r="A461" s="78" t="s">
        <v>756</v>
      </c>
      <c r="B461" s="78" t="s">
        <v>757</v>
      </c>
      <c r="C461" s="78"/>
      <c r="D461" s="78" t="s">
        <v>165</v>
      </c>
      <c r="E461" s="108"/>
      <c r="F461" s="78" t="s">
        <v>755</v>
      </c>
      <c r="G461" s="78" t="s">
        <v>117</v>
      </c>
      <c r="H461" s="78" t="s">
        <v>307</v>
      </c>
      <c r="I461" s="80">
        <v>2015</v>
      </c>
      <c r="J461" s="85">
        <v>484599.41</v>
      </c>
      <c r="K461" s="8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6.75" customHeight="1" x14ac:dyDescent="0.2">
      <c r="A462" s="78" t="s">
        <v>758</v>
      </c>
      <c r="B462" s="78" t="s">
        <v>759</v>
      </c>
      <c r="C462" s="78"/>
      <c r="D462" s="78" t="s">
        <v>760</v>
      </c>
      <c r="E462" s="108"/>
      <c r="F462" s="78" t="s">
        <v>755</v>
      </c>
      <c r="G462" s="78" t="s">
        <v>117</v>
      </c>
      <c r="H462" s="78" t="s">
        <v>307</v>
      </c>
      <c r="I462" s="80">
        <v>2015</v>
      </c>
      <c r="J462" s="81">
        <v>1032873</v>
      </c>
      <c r="K462" s="8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6.75" customHeight="1" x14ac:dyDescent="0.2">
      <c r="A463" s="78" t="s">
        <v>255</v>
      </c>
      <c r="B463" s="78" t="s">
        <v>256</v>
      </c>
      <c r="C463" s="78" t="s">
        <v>21</v>
      </c>
      <c r="D463" s="78" t="s">
        <v>257</v>
      </c>
      <c r="E463" s="108"/>
      <c r="F463" s="78" t="s">
        <v>755</v>
      </c>
      <c r="G463" s="78" t="s">
        <v>117</v>
      </c>
      <c r="H463" s="78" t="s">
        <v>307</v>
      </c>
      <c r="I463" s="80">
        <v>2015</v>
      </c>
      <c r="J463" s="85">
        <v>424380</v>
      </c>
      <c r="K463" s="8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9.75" customHeight="1" x14ac:dyDescent="0.2">
      <c r="A464" s="13" t="s">
        <v>483</v>
      </c>
      <c r="B464" s="13" t="s">
        <v>179</v>
      </c>
      <c r="C464" s="13" t="s">
        <v>34</v>
      </c>
      <c r="D464" s="13" t="s">
        <v>101</v>
      </c>
      <c r="E464" s="14" t="s">
        <v>35</v>
      </c>
      <c r="F464" s="13" t="s">
        <v>761</v>
      </c>
      <c r="G464" s="13" t="s">
        <v>37</v>
      </c>
      <c r="H464" s="13" t="s">
        <v>762</v>
      </c>
      <c r="I464" s="15">
        <v>2015</v>
      </c>
      <c r="J464" s="16">
        <v>200000</v>
      </c>
      <c r="K464" s="17"/>
      <c r="L464" s="20">
        <f>J478/SUM(J464:J485)</f>
        <v>3.463494390734892E-2</v>
      </c>
      <c r="M464" s="19">
        <f>SUM(J464:J485)</f>
        <v>23098059.640000001</v>
      </c>
      <c r="N464" s="19">
        <f>J478</f>
        <v>800000</v>
      </c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6.75" customHeight="1" x14ac:dyDescent="0.2">
      <c r="A465" s="13" t="s">
        <v>763</v>
      </c>
      <c r="B465" s="13" t="s">
        <v>764</v>
      </c>
      <c r="C465" s="13" t="s">
        <v>34</v>
      </c>
      <c r="D465" s="113" t="s">
        <v>13</v>
      </c>
      <c r="E465" s="14" t="s">
        <v>35</v>
      </c>
      <c r="F465" s="13" t="s">
        <v>761</v>
      </c>
      <c r="G465" s="13" t="s">
        <v>37</v>
      </c>
      <c r="H465" s="13" t="s">
        <v>762</v>
      </c>
      <c r="I465" s="15">
        <v>2015</v>
      </c>
      <c r="J465" s="16">
        <v>80811</v>
      </c>
      <c r="K465" s="17"/>
      <c r="L465" s="20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6.75" customHeight="1" x14ac:dyDescent="0.2">
      <c r="A466" s="13" t="s">
        <v>765</v>
      </c>
      <c r="B466" s="13" t="s">
        <v>11</v>
      </c>
      <c r="C466" s="13" t="s">
        <v>12</v>
      </c>
      <c r="D466" s="113" t="s">
        <v>13</v>
      </c>
      <c r="E466" s="14" t="s">
        <v>35</v>
      </c>
      <c r="F466" s="13" t="s">
        <v>761</v>
      </c>
      <c r="G466" s="13" t="s">
        <v>37</v>
      </c>
      <c r="H466" s="13" t="s">
        <v>762</v>
      </c>
      <c r="I466" s="15">
        <v>2015</v>
      </c>
      <c r="J466" s="16">
        <v>852625</v>
      </c>
      <c r="K466" s="17"/>
      <c r="L466" s="20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6.75" customHeight="1" x14ac:dyDescent="0.2">
      <c r="A467" s="13" t="s">
        <v>766</v>
      </c>
      <c r="B467" s="13" t="s">
        <v>242</v>
      </c>
      <c r="C467" s="13"/>
      <c r="D467" s="113" t="s">
        <v>13</v>
      </c>
      <c r="E467" s="14" t="s">
        <v>35</v>
      </c>
      <c r="F467" s="13" t="s">
        <v>761</v>
      </c>
      <c r="G467" s="13" t="s">
        <v>37</v>
      </c>
      <c r="H467" s="13" t="s">
        <v>762</v>
      </c>
      <c r="I467" s="15">
        <v>2015</v>
      </c>
      <c r="J467" s="21">
        <v>1802659</v>
      </c>
      <c r="K467" s="17"/>
      <c r="L467" s="20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6.75" customHeight="1" x14ac:dyDescent="0.2">
      <c r="A468" s="13" t="s">
        <v>767</v>
      </c>
      <c r="B468" s="13" t="s">
        <v>62</v>
      </c>
      <c r="C468" s="13"/>
      <c r="D468" s="113" t="s">
        <v>13</v>
      </c>
      <c r="E468" s="14" t="s">
        <v>35</v>
      </c>
      <c r="F468" s="13" t="s">
        <v>761</v>
      </c>
      <c r="G468" s="13" t="s">
        <v>37</v>
      </c>
      <c r="H468" s="13" t="s">
        <v>762</v>
      </c>
      <c r="I468" s="15">
        <v>2015</v>
      </c>
      <c r="J468" s="16">
        <v>85588</v>
      </c>
      <c r="K468" s="17"/>
      <c r="L468" s="20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6.75" customHeight="1" x14ac:dyDescent="0.2">
      <c r="A469" s="13" t="s">
        <v>768</v>
      </c>
      <c r="B469" s="13" t="s">
        <v>242</v>
      </c>
      <c r="C469" s="13"/>
      <c r="D469" s="113" t="s">
        <v>13</v>
      </c>
      <c r="E469" s="14" t="s">
        <v>35</v>
      </c>
      <c r="F469" s="13" t="s">
        <v>761</v>
      </c>
      <c r="G469" s="13" t="s">
        <v>37</v>
      </c>
      <c r="H469" s="13" t="s">
        <v>762</v>
      </c>
      <c r="I469" s="15">
        <v>2015</v>
      </c>
      <c r="J469" s="16">
        <v>843372</v>
      </c>
      <c r="K469" s="17"/>
      <c r="L469" s="20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6.75" customHeight="1" x14ac:dyDescent="0.2">
      <c r="A470" s="13" t="s">
        <v>769</v>
      </c>
      <c r="B470" s="13" t="s">
        <v>245</v>
      </c>
      <c r="C470" s="13"/>
      <c r="D470" s="113" t="s">
        <v>13</v>
      </c>
      <c r="E470" s="14" t="s">
        <v>35</v>
      </c>
      <c r="F470" s="13" t="s">
        <v>761</v>
      </c>
      <c r="G470" s="13" t="s">
        <v>37</v>
      </c>
      <c r="H470" s="13" t="s">
        <v>762</v>
      </c>
      <c r="I470" s="15">
        <v>2015</v>
      </c>
      <c r="J470" s="16">
        <v>500000</v>
      </c>
      <c r="K470" s="17"/>
      <c r="L470" s="20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6.75" customHeight="1" x14ac:dyDescent="0.2">
      <c r="A471" s="13" t="s">
        <v>769</v>
      </c>
      <c r="B471" s="13" t="s">
        <v>245</v>
      </c>
      <c r="C471" s="13"/>
      <c r="D471" s="113" t="s">
        <v>13</v>
      </c>
      <c r="E471" s="14" t="s">
        <v>35</v>
      </c>
      <c r="F471" s="13" t="s">
        <v>761</v>
      </c>
      <c r="G471" s="13" t="s">
        <v>37</v>
      </c>
      <c r="H471" s="13" t="s">
        <v>762</v>
      </c>
      <c r="I471" s="15">
        <v>2015</v>
      </c>
      <c r="J471" s="21">
        <v>1316296</v>
      </c>
      <c r="K471" s="17"/>
      <c r="L471" s="20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6.75" customHeight="1" x14ac:dyDescent="0.2">
      <c r="A472" s="13" t="s">
        <v>770</v>
      </c>
      <c r="B472" s="13" t="s">
        <v>771</v>
      </c>
      <c r="C472" s="13"/>
      <c r="D472" s="113" t="s">
        <v>13</v>
      </c>
      <c r="E472" s="14" t="s">
        <v>35</v>
      </c>
      <c r="F472" s="13" t="s">
        <v>761</v>
      </c>
      <c r="G472" s="13" t="s">
        <v>37</v>
      </c>
      <c r="H472" s="13" t="s">
        <v>762</v>
      </c>
      <c r="I472" s="15">
        <v>2015</v>
      </c>
      <c r="J472" s="16">
        <v>105000</v>
      </c>
      <c r="K472" s="17"/>
      <c r="L472" s="20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6.75" customHeight="1" x14ac:dyDescent="0.2">
      <c r="A473" s="13" t="s">
        <v>772</v>
      </c>
      <c r="B473" s="13" t="s">
        <v>107</v>
      </c>
      <c r="C473" s="13" t="s">
        <v>12</v>
      </c>
      <c r="D473" s="113" t="s">
        <v>243</v>
      </c>
      <c r="E473" s="14" t="s">
        <v>35</v>
      </c>
      <c r="F473" s="13" t="s">
        <v>761</v>
      </c>
      <c r="G473" s="13" t="s">
        <v>37</v>
      </c>
      <c r="H473" s="13" t="s">
        <v>762</v>
      </c>
      <c r="I473" s="15">
        <v>2015</v>
      </c>
      <c r="J473" s="21">
        <v>1008232.71</v>
      </c>
      <c r="K473" s="17"/>
      <c r="L473" s="20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6.75" customHeight="1" x14ac:dyDescent="0.2">
      <c r="A474" s="13" t="s">
        <v>773</v>
      </c>
      <c r="B474" s="13" t="s">
        <v>67</v>
      </c>
      <c r="C474" s="13" t="s">
        <v>12</v>
      </c>
      <c r="D474" s="113" t="s">
        <v>243</v>
      </c>
      <c r="E474" s="14" t="s">
        <v>35</v>
      </c>
      <c r="F474" s="13" t="s">
        <v>761</v>
      </c>
      <c r="G474" s="13" t="s">
        <v>37</v>
      </c>
      <c r="H474" s="13" t="s">
        <v>762</v>
      </c>
      <c r="I474" s="15">
        <v>2015</v>
      </c>
      <c r="J474" s="16">
        <v>576699.93000000005</v>
      </c>
      <c r="K474" s="17"/>
      <c r="L474" s="20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6.75" customHeight="1" x14ac:dyDescent="0.2">
      <c r="A475" s="13" t="s">
        <v>774</v>
      </c>
      <c r="B475" s="13" t="s">
        <v>764</v>
      </c>
      <c r="C475" s="13" t="s">
        <v>34</v>
      </c>
      <c r="D475" s="113" t="s">
        <v>28</v>
      </c>
      <c r="E475" s="14" t="s">
        <v>35</v>
      </c>
      <c r="F475" s="13" t="s">
        <v>761</v>
      </c>
      <c r="G475" s="13" t="s">
        <v>37</v>
      </c>
      <c r="H475" s="13" t="s">
        <v>762</v>
      </c>
      <c r="I475" s="15">
        <v>2015</v>
      </c>
      <c r="J475" s="16">
        <v>397694</v>
      </c>
      <c r="K475" s="17"/>
      <c r="L475" s="20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6.75" customHeight="1" x14ac:dyDescent="0.2">
      <c r="A476" s="13" t="s">
        <v>775</v>
      </c>
      <c r="B476" s="13" t="s">
        <v>179</v>
      </c>
      <c r="C476" s="13" t="s">
        <v>34</v>
      </c>
      <c r="D476" s="113" t="s">
        <v>28</v>
      </c>
      <c r="E476" s="14" t="s">
        <v>35</v>
      </c>
      <c r="F476" s="13" t="s">
        <v>761</v>
      </c>
      <c r="G476" s="13" t="s">
        <v>37</v>
      </c>
      <c r="H476" s="13" t="s">
        <v>762</v>
      </c>
      <c r="I476" s="15">
        <v>2015</v>
      </c>
      <c r="J476" s="21">
        <v>2214667</v>
      </c>
      <c r="K476" s="17"/>
      <c r="L476" s="20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6.75" customHeight="1" x14ac:dyDescent="0.2">
      <c r="A477" s="13" t="s">
        <v>776</v>
      </c>
      <c r="B477" s="13" t="s">
        <v>777</v>
      </c>
      <c r="C477" s="13"/>
      <c r="D477" s="113" t="s">
        <v>28</v>
      </c>
      <c r="E477" s="14" t="s">
        <v>35</v>
      </c>
      <c r="F477" s="13" t="s">
        <v>761</v>
      </c>
      <c r="G477" s="13" t="s">
        <v>37</v>
      </c>
      <c r="H477" s="13" t="s">
        <v>762</v>
      </c>
      <c r="I477" s="15">
        <v>2015</v>
      </c>
      <c r="J477" s="16">
        <v>377033</v>
      </c>
      <c r="K477" s="17"/>
      <c r="L477" s="20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6.75" customHeight="1" x14ac:dyDescent="0.2">
      <c r="A478" s="13" t="s">
        <v>341</v>
      </c>
      <c r="B478" s="13" t="s">
        <v>124</v>
      </c>
      <c r="C478" s="13" t="s">
        <v>70</v>
      </c>
      <c r="D478" s="113" t="s">
        <v>143</v>
      </c>
      <c r="E478" s="14" t="s">
        <v>35</v>
      </c>
      <c r="F478" s="13" t="s">
        <v>761</v>
      </c>
      <c r="G478" s="13" t="s">
        <v>37</v>
      </c>
      <c r="H478" s="13" t="s">
        <v>762</v>
      </c>
      <c r="I478" s="15">
        <v>2015</v>
      </c>
      <c r="J478" s="16">
        <v>800000</v>
      </c>
      <c r="K478" s="17" t="s">
        <v>72</v>
      </c>
      <c r="L478" s="20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6.75" customHeight="1" x14ac:dyDescent="0.2">
      <c r="A479" s="13" t="s">
        <v>68</v>
      </c>
      <c r="B479" s="13" t="s">
        <v>69</v>
      </c>
      <c r="C479" s="13" t="s">
        <v>70</v>
      </c>
      <c r="D479" s="113" t="s">
        <v>71</v>
      </c>
      <c r="E479" s="14" t="s">
        <v>35</v>
      </c>
      <c r="F479" s="13" t="s">
        <v>761</v>
      </c>
      <c r="G479" s="13" t="s">
        <v>37</v>
      </c>
      <c r="H479" s="13" t="s">
        <v>762</v>
      </c>
      <c r="I479" s="15">
        <v>2015</v>
      </c>
      <c r="J479" s="16">
        <v>523470</v>
      </c>
      <c r="K479" s="17"/>
      <c r="L479" s="20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6.75" customHeight="1" x14ac:dyDescent="0.2">
      <c r="A480" s="13" t="s">
        <v>778</v>
      </c>
      <c r="B480" s="13" t="s">
        <v>129</v>
      </c>
      <c r="C480" s="13" t="s">
        <v>12</v>
      </c>
      <c r="D480" s="113" t="s">
        <v>365</v>
      </c>
      <c r="E480" s="14" t="s">
        <v>35</v>
      </c>
      <c r="F480" s="13" t="s">
        <v>761</v>
      </c>
      <c r="G480" s="13" t="s">
        <v>37</v>
      </c>
      <c r="H480" s="13" t="s">
        <v>762</v>
      </c>
      <c r="I480" s="15">
        <v>2015</v>
      </c>
      <c r="J480" s="21">
        <v>1000000</v>
      </c>
      <c r="K480" s="17"/>
      <c r="L480" s="20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6.75" customHeight="1" x14ac:dyDescent="0.2">
      <c r="A481" s="13" t="s">
        <v>779</v>
      </c>
      <c r="B481" s="13" t="s">
        <v>27</v>
      </c>
      <c r="C481" s="13" t="s">
        <v>12</v>
      </c>
      <c r="D481" s="113" t="s">
        <v>365</v>
      </c>
      <c r="E481" s="14" t="s">
        <v>35</v>
      </c>
      <c r="F481" s="13" t="s">
        <v>761</v>
      </c>
      <c r="G481" s="13" t="s">
        <v>37</v>
      </c>
      <c r="H481" s="13" t="s">
        <v>762</v>
      </c>
      <c r="I481" s="15">
        <v>2015</v>
      </c>
      <c r="J481" s="21">
        <v>2300000</v>
      </c>
      <c r="K481" s="17"/>
      <c r="L481" s="20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6.75" customHeight="1" x14ac:dyDescent="0.2">
      <c r="A482" s="13" t="s">
        <v>780</v>
      </c>
      <c r="B482" s="13" t="s">
        <v>781</v>
      </c>
      <c r="C482" s="13" t="s">
        <v>34</v>
      </c>
      <c r="D482" s="113" t="s">
        <v>534</v>
      </c>
      <c r="E482" s="14" t="s">
        <v>35</v>
      </c>
      <c r="F482" s="13" t="s">
        <v>761</v>
      </c>
      <c r="G482" s="13" t="s">
        <v>37</v>
      </c>
      <c r="H482" s="13" t="s">
        <v>762</v>
      </c>
      <c r="I482" s="15">
        <v>2015</v>
      </c>
      <c r="J482" s="16">
        <v>484644</v>
      </c>
      <c r="K482" s="17"/>
      <c r="L482" s="20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6.75" customHeight="1" x14ac:dyDescent="0.2">
      <c r="A483" s="13" t="s">
        <v>782</v>
      </c>
      <c r="B483" s="13" t="s">
        <v>783</v>
      </c>
      <c r="C483" s="13"/>
      <c r="D483" s="113" t="s">
        <v>73</v>
      </c>
      <c r="E483" s="14" t="s">
        <v>35</v>
      </c>
      <c r="F483" s="13" t="s">
        <v>761</v>
      </c>
      <c r="G483" s="13" t="s">
        <v>37</v>
      </c>
      <c r="H483" s="13" t="s">
        <v>762</v>
      </c>
      <c r="I483" s="15">
        <v>2015</v>
      </c>
      <c r="J483" s="16">
        <v>155000</v>
      </c>
      <c r="K483" s="17"/>
      <c r="L483" s="20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6.75" customHeight="1" x14ac:dyDescent="0.2">
      <c r="A484" s="13" t="s">
        <v>254</v>
      </c>
      <c r="B484" s="13" t="s">
        <v>233</v>
      </c>
      <c r="C484" s="13"/>
      <c r="D484" s="113" t="s">
        <v>257</v>
      </c>
      <c r="E484" s="14" t="s">
        <v>35</v>
      </c>
      <c r="F484" s="13" t="s">
        <v>761</v>
      </c>
      <c r="G484" s="13" t="s">
        <v>37</v>
      </c>
      <c r="H484" s="13" t="s">
        <v>762</v>
      </c>
      <c r="I484" s="15">
        <v>2015</v>
      </c>
      <c r="J484" s="16">
        <v>100000</v>
      </c>
      <c r="K484" s="17"/>
      <c r="L484" s="20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6.75" customHeight="1" x14ac:dyDescent="0.2">
      <c r="A485" s="13" t="s">
        <v>765</v>
      </c>
      <c r="B485" s="13" t="s">
        <v>11</v>
      </c>
      <c r="C485" s="13" t="s">
        <v>12</v>
      </c>
      <c r="D485" s="113" t="s">
        <v>13</v>
      </c>
      <c r="E485" s="14" t="s">
        <v>35</v>
      </c>
      <c r="F485" s="13" t="s">
        <v>784</v>
      </c>
      <c r="G485" s="13" t="s">
        <v>37</v>
      </c>
      <c r="H485" s="13" t="s">
        <v>762</v>
      </c>
      <c r="I485" s="15">
        <v>2015</v>
      </c>
      <c r="J485" s="21">
        <v>7374268</v>
      </c>
      <c r="K485" s="17"/>
      <c r="L485" s="20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6.75" customHeight="1" x14ac:dyDescent="0.2">
      <c r="A486" s="86" t="s">
        <v>235</v>
      </c>
      <c r="B486" s="86" t="s">
        <v>179</v>
      </c>
      <c r="C486" s="86" t="s">
        <v>34</v>
      </c>
      <c r="D486" s="114" t="s">
        <v>101</v>
      </c>
      <c r="E486" s="87" t="s">
        <v>35</v>
      </c>
      <c r="F486" s="86" t="s">
        <v>785</v>
      </c>
      <c r="G486" s="86" t="s">
        <v>78</v>
      </c>
      <c r="H486" s="86" t="s">
        <v>482</v>
      </c>
      <c r="I486" s="88">
        <v>2015</v>
      </c>
      <c r="J486" s="89">
        <v>250000</v>
      </c>
      <c r="K486" s="90"/>
      <c r="L486" s="92">
        <f>J505/SUM(J486:J505)</f>
        <v>3.0593696535477225E-2</v>
      </c>
      <c r="M486" s="19">
        <f>SUM(J486:J505)</f>
        <v>18432784</v>
      </c>
      <c r="N486" s="19">
        <f>J505</f>
        <v>563927</v>
      </c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6.75" customHeight="1" x14ac:dyDescent="0.2">
      <c r="A487" s="86" t="s">
        <v>786</v>
      </c>
      <c r="B487" s="86" t="s">
        <v>55</v>
      </c>
      <c r="C487" s="86" t="s">
        <v>34</v>
      </c>
      <c r="D487" s="114" t="s">
        <v>76</v>
      </c>
      <c r="E487" s="87" t="s">
        <v>35</v>
      </c>
      <c r="F487" s="86" t="s">
        <v>785</v>
      </c>
      <c r="G487" s="86" t="s">
        <v>78</v>
      </c>
      <c r="H487" s="86" t="s">
        <v>482</v>
      </c>
      <c r="I487" s="88">
        <v>2015</v>
      </c>
      <c r="J487" s="93">
        <v>1194097</v>
      </c>
      <c r="K487" s="90"/>
      <c r="L487" s="9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6.75" customHeight="1" x14ac:dyDescent="0.2">
      <c r="A488" s="86" t="s">
        <v>787</v>
      </c>
      <c r="B488" s="86" t="s">
        <v>788</v>
      </c>
      <c r="C488" s="86" t="s">
        <v>34</v>
      </c>
      <c r="D488" s="86"/>
      <c r="E488" s="87" t="s">
        <v>35</v>
      </c>
      <c r="F488" s="86" t="s">
        <v>785</v>
      </c>
      <c r="G488" s="86" t="s">
        <v>78</v>
      </c>
      <c r="H488" s="86" t="s">
        <v>482</v>
      </c>
      <c r="I488" s="88">
        <v>2015</v>
      </c>
      <c r="J488" s="93">
        <v>1677778</v>
      </c>
      <c r="K488" s="90"/>
      <c r="L488" s="9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6.75" customHeight="1" x14ac:dyDescent="0.2">
      <c r="A489" s="86" t="s">
        <v>789</v>
      </c>
      <c r="B489" s="86" t="s">
        <v>790</v>
      </c>
      <c r="C489" s="86"/>
      <c r="D489" s="86"/>
      <c r="E489" s="87" t="s">
        <v>35</v>
      </c>
      <c r="F489" s="86" t="s">
        <v>785</v>
      </c>
      <c r="G489" s="86" t="s">
        <v>78</v>
      </c>
      <c r="H489" s="86" t="s">
        <v>482</v>
      </c>
      <c r="I489" s="88">
        <v>2015</v>
      </c>
      <c r="J489" s="89">
        <v>757254</v>
      </c>
      <c r="K489" s="90"/>
      <c r="L489" s="9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6.75" customHeight="1" x14ac:dyDescent="0.2">
      <c r="A490" s="86" t="s">
        <v>791</v>
      </c>
      <c r="B490" s="86" t="s">
        <v>155</v>
      </c>
      <c r="C490" s="86" t="s">
        <v>21</v>
      </c>
      <c r="D490" s="114" t="s">
        <v>76</v>
      </c>
      <c r="E490" s="87" t="s">
        <v>35</v>
      </c>
      <c r="F490" s="86" t="s">
        <v>785</v>
      </c>
      <c r="G490" s="86" t="s">
        <v>78</v>
      </c>
      <c r="H490" s="86" t="s">
        <v>482</v>
      </c>
      <c r="I490" s="88">
        <v>2015</v>
      </c>
      <c r="J490" s="89">
        <v>150000</v>
      </c>
      <c r="K490" s="90"/>
      <c r="L490" s="9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6.75" customHeight="1" x14ac:dyDescent="0.2">
      <c r="A491" s="86" t="s">
        <v>792</v>
      </c>
      <c r="B491" s="86" t="s">
        <v>55</v>
      </c>
      <c r="C491" s="86" t="s">
        <v>34</v>
      </c>
      <c r="D491" s="114" t="s">
        <v>76</v>
      </c>
      <c r="E491" s="87" t="s">
        <v>35</v>
      </c>
      <c r="F491" s="86" t="s">
        <v>785</v>
      </c>
      <c r="G491" s="86" t="s">
        <v>78</v>
      </c>
      <c r="H491" s="86" t="s">
        <v>482</v>
      </c>
      <c r="I491" s="88">
        <v>2015</v>
      </c>
      <c r="J491" s="89">
        <v>549893</v>
      </c>
      <c r="K491" s="90"/>
      <c r="L491" s="9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6.75" customHeight="1" x14ac:dyDescent="0.2">
      <c r="A492" s="86" t="s">
        <v>793</v>
      </c>
      <c r="B492" s="86" t="s">
        <v>603</v>
      </c>
      <c r="C492" s="86" t="s">
        <v>34</v>
      </c>
      <c r="D492" s="114" t="s">
        <v>76</v>
      </c>
      <c r="E492" s="87" t="s">
        <v>35</v>
      </c>
      <c r="F492" s="86" t="s">
        <v>785</v>
      </c>
      <c r="G492" s="86" t="s">
        <v>78</v>
      </c>
      <c r="H492" s="86" t="s">
        <v>482</v>
      </c>
      <c r="I492" s="88">
        <v>2015</v>
      </c>
      <c r="J492" s="89">
        <v>567000</v>
      </c>
      <c r="K492" s="90"/>
      <c r="L492" s="9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6.75" customHeight="1" x14ac:dyDescent="0.2">
      <c r="A493" s="86" t="s">
        <v>794</v>
      </c>
      <c r="B493" s="86" t="s">
        <v>519</v>
      </c>
      <c r="C493" s="86" t="s">
        <v>34</v>
      </c>
      <c r="D493" s="114" t="s">
        <v>76</v>
      </c>
      <c r="E493" s="87" t="s">
        <v>35</v>
      </c>
      <c r="F493" s="86" t="s">
        <v>785</v>
      </c>
      <c r="G493" s="86" t="s">
        <v>78</v>
      </c>
      <c r="H493" s="86" t="s">
        <v>482</v>
      </c>
      <c r="I493" s="88">
        <v>2015</v>
      </c>
      <c r="J493" s="89">
        <v>278519</v>
      </c>
      <c r="K493" s="90"/>
      <c r="L493" s="9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6.75" customHeight="1" x14ac:dyDescent="0.2">
      <c r="A494" s="86" t="s">
        <v>795</v>
      </c>
      <c r="B494" s="86" t="s">
        <v>796</v>
      </c>
      <c r="C494" s="86" t="s">
        <v>34</v>
      </c>
      <c r="D494" s="114" t="s">
        <v>76</v>
      </c>
      <c r="E494" s="87" t="s">
        <v>35</v>
      </c>
      <c r="F494" s="86" t="s">
        <v>785</v>
      </c>
      <c r="G494" s="86" t="s">
        <v>78</v>
      </c>
      <c r="H494" s="86" t="s">
        <v>482</v>
      </c>
      <c r="I494" s="88">
        <v>2015</v>
      </c>
      <c r="J494" s="89">
        <v>415718</v>
      </c>
      <c r="K494" s="90"/>
      <c r="L494" s="9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6.75" customHeight="1" x14ac:dyDescent="0.2">
      <c r="A495" s="86" t="s">
        <v>797</v>
      </c>
      <c r="B495" s="86" t="s">
        <v>204</v>
      </c>
      <c r="C495" s="86" t="s">
        <v>34</v>
      </c>
      <c r="D495" s="114" t="s">
        <v>76</v>
      </c>
      <c r="E495" s="87" t="s">
        <v>35</v>
      </c>
      <c r="F495" s="86" t="s">
        <v>785</v>
      </c>
      <c r="G495" s="86" t="s">
        <v>78</v>
      </c>
      <c r="H495" s="86" t="s">
        <v>482</v>
      </c>
      <c r="I495" s="88">
        <v>2015</v>
      </c>
      <c r="J495" s="93">
        <v>1010672</v>
      </c>
      <c r="K495" s="90"/>
      <c r="L495" s="9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6.75" customHeight="1" x14ac:dyDescent="0.2">
      <c r="A496" s="86" t="s">
        <v>798</v>
      </c>
      <c r="B496" s="86" t="s">
        <v>183</v>
      </c>
      <c r="C496" s="86" t="s">
        <v>34</v>
      </c>
      <c r="D496" s="114" t="s">
        <v>76</v>
      </c>
      <c r="E496" s="87" t="s">
        <v>35</v>
      </c>
      <c r="F496" s="86" t="s">
        <v>785</v>
      </c>
      <c r="G496" s="86" t="s">
        <v>78</v>
      </c>
      <c r="H496" s="86" t="s">
        <v>482</v>
      </c>
      <c r="I496" s="88">
        <v>2015</v>
      </c>
      <c r="J496" s="89">
        <v>572033</v>
      </c>
      <c r="K496" s="90"/>
      <c r="L496" s="9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6.75" customHeight="1" x14ac:dyDescent="0.2">
      <c r="A497" s="86" t="s">
        <v>799</v>
      </c>
      <c r="B497" s="86" t="s">
        <v>460</v>
      </c>
      <c r="C497" s="86" t="s">
        <v>34</v>
      </c>
      <c r="D497" s="114" t="s">
        <v>76</v>
      </c>
      <c r="E497" s="87" t="s">
        <v>35</v>
      </c>
      <c r="F497" s="86" t="s">
        <v>785</v>
      </c>
      <c r="G497" s="86" t="s">
        <v>78</v>
      </c>
      <c r="H497" s="86" t="s">
        <v>482</v>
      </c>
      <c r="I497" s="88">
        <v>2015</v>
      </c>
      <c r="J497" s="89">
        <v>407039</v>
      </c>
      <c r="K497" s="90"/>
      <c r="L497" s="9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6.75" customHeight="1" x14ac:dyDescent="0.2">
      <c r="A498" s="86" t="s">
        <v>800</v>
      </c>
      <c r="B498" s="86" t="s">
        <v>801</v>
      </c>
      <c r="C498" s="86" t="s">
        <v>34</v>
      </c>
      <c r="D498" s="114" t="s">
        <v>76</v>
      </c>
      <c r="E498" s="87" t="s">
        <v>35</v>
      </c>
      <c r="F498" s="86" t="s">
        <v>785</v>
      </c>
      <c r="G498" s="86" t="s">
        <v>78</v>
      </c>
      <c r="H498" s="86" t="s">
        <v>482</v>
      </c>
      <c r="I498" s="88">
        <v>2015</v>
      </c>
      <c r="J498" s="89">
        <v>479030</v>
      </c>
      <c r="K498" s="90"/>
      <c r="L498" s="9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6.75" customHeight="1" x14ac:dyDescent="0.2">
      <c r="A499" s="86" t="s">
        <v>802</v>
      </c>
      <c r="B499" s="86" t="s">
        <v>803</v>
      </c>
      <c r="C499" s="86" t="s">
        <v>34</v>
      </c>
      <c r="D499" s="114" t="s">
        <v>76</v>
      </c>
      <c r="E499" s="87" t="s">
        <v>35</v>
      </c>
      <c r="F499" s="86" t="s">
        <v>785</v>
      </c>
      <c r="G499" s="86" t="s">
        <v>78</v>
      </c>
      <c r="H499" s="86" t="s">
        <v>482</v>
      </c>
      <c r="I499" s="88">
        <v>2015</v>
      </c>
      <c r="J499" s="89">
        <v>171907</v>
      </c>
      <c r="K499" s="90"/>
      <c r="L499" s="9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6.75" customHeight="1" x14ac:dyDescent="0.2">
      <c r="A500" s="86" t="s">
        <v>804</v>
      </c>
      <c r="B500" s="86" t="s">
        <v>312</v>
      </c>
      <c r="C500" s="86" t="s">
        <v>34</v>
      </c>
      <c r="D500" s="114" t="s">
        <v>76</v>
      </c>
      <c r="E500" s="87" t="s">
        <v>35</v>
      </c>
      <c r="F500" s="86" t="s">
        <v>785</v>
      </c>
      <c r="G500" s="86" t="s">
        <v>78</v>
      </c>
      <c r="H500" s="86" t="s">
        <v>482</v>
      </c>
      <c r="I500" s="88">
        <v>2015</v>
      </c>
      <c r="J500" s="89">
        <v>702223</v>
      </c>
      <c r="K500" s="90"/>
      <c r="L500" s="9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6.75" customHeight="1" x14ac:dyDescent="0.2">
      <c r="A501" s="86" t="s">
        <v>805</v>
      </c>
      <c r="B501" s="86" t="s">
        <v>806</v>
      </c>
      <c r="C501" s="86" t="s">
        <v>34</v>
      </c>
      <c r="D501" s="114" t="s">
        <v>76</v>
      </c>
      <c r="E501" s="87" t="s">
        <v>35</v>
      </c>
      <c r="F501" s="86" t="s">
        <v>785</v>
      </c>
      <c r="G501" s="86" t="s">
        <v>78</v>
      </c>
      <c r="H501" s="86" t="s">
        <v>482</v>
      </c>
      <c r="I501" s="88">
        <v>2015</v>
      </c>
      <c r="J501" s="89">
        <v>555555</v>
      </c>
      <c r="K501" s="90"/>
      <c r="L501" s="9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6.75" customHeight="1" x14ac:dyDescent="0.2">
      <c r="A502" s="86" t="s">
        <v>807</v>
      </c>
      <c r="B502" s="86" t="s">
        <v>164</v>
      </c>
      <c r="C502" s="86" t="s">
        <v>34</v>
      </c>
      <c r="D502" s="114" t="s">
        <v>76</v>
      </c>
      <c r="E502" s="87" t="s">
        <v>35</v>
      </c>
      <c r="F502" s="86" t="s">
        <v>785</v>
      </c>
      <c r="G502" s="86" t="s">
        <v>78</v>
      </c>
      <c r="H502" s="86" t="s">
        <v>482</v>
      </c>
      <c r="I502" s="88">
        <v>2015</v>
      </c>
      <c r="J502" s="93">
        <v>3016262</v>
      </c>
      <c r="K502" s="90"/>
      <c r="L502" s="9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6.75" customHeight="1" x14ac:dyDescent="0.2">
      <c r="A503" s="86" t="s">
        <v>808</v>
      </c>
      <c r="B503" s="86" t="s">
        <v>103</v>
      </c>
      <c r="C503" s="86" t="s">
        <v>12</v>
      </c>
      <c r="D503" s="114" t="s">
        <v>76</v>
      </c>
      <c r="E503" s="87" t="s">
        <v>35</v>
      </c>
      <c r="F503" s="86" t="s">
        <v>785</v>
      </c>
      <c r="G503" s="86" t="s">
        <v>78</v>
      </c>
      <c r="H503" s="86" t="s">
        <v>482</v>
      </c>
      <c r="I503" s="88">
        <v>2015</v>
      </c>
      <c r="J503" s="93">
        <v>3783897</v>
      </c>
      <c r="K503" s="90"/>
      <c r="L503" s="9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6.75" customHeight="1" x14ac:dyDescent="0.2">
      <c r="A504" s="86" t="s">
        <v>809</v>
      </c>
      <c r="B504" s="86" t="s">
        <v>103</v>
      </c>
      <c r="C504" s="86" t="s">
        <v>12</v>
      </c>
      <c r="D504" s="114" t="s">
        <v>28</v>
      </c>
      <c r="E504" s="87" t="s">
        <v>35</v>
      </c>
      <c r="F504" s="86" t="s">
        <v>785</v>
      </c>
      <c r="G504" s="86" t="s">
        <v>78</v>
      </c>
      <c r="H504" s="86" t="s">
        <v>482</v>
      </c>
      <c r="I504" s="88">
        <v>2015</v>
      </c>
      <c r="J504" s="93">
        <v>1329980</v>
      </c>
      <c r="K504" s="90"/>
      <c r="L504" s="9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6.75" customHeight="1" x14ac:dyDescent="0.2">
      <c r="A505" s="86" t="s">
        <v>91</v>
      </c>
      <c r="B505" s="86" t="s">
        <v>92</v>
      </c>
      <c r="C505" s="86" t="s">
        <v>70</v>
      </c>
      <c r="D505" s="114" t="s">
        <v>93</v>
      </c>
      <c r="E505" s="87" t="s">
        <v>35</v>
      </c>
      <c r="F505" s="86" t="s">
        <v>785</v>
      </c>
      <c r="G505" s="86" t="s">
        <v>78</v>
      </c>
      <c r="H505" s="86" t="s">
        <v>482</v>
      </c>
      <c r="I505" s="88">
        <v>2015</v>
      </c>
      <c r="J505" s="89">
        <v>563927</v>
      </c>
      <c r="K505" s="90" t="s">
        <v>72</v>
      </c>
      <c r="L505" s="9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6.75" customHeight="1" x14ac:dyDescent="0.2">
      <c r="A506" s="22" t="s">
        <v>810</v>
      </c>
      <c r="B506" s="22" t="s">
        <v>20</v>
      </c>
      <c r="C506" s="22"/>
      <c r="D506" s="115" t="s">
        <v>28</v>
      </c>
      <c r="E506" s="23" t="s">
        <v>35</v>
      </c>
      <c r="F506" s="22" t="s">
        <v>811</v>
      </c>
      <c r="G506" s="22" t="s">
        <v>168</v>
      </c>
      <c r="H506" s="22" t="s">
        <v>812</v>
      </c>
      <c r="I506" s="24">
        <v>2015</v>
      </c>
      <c r="J506" s="29">
        <v>11390788</v>
      </c>
      <c r="K506" s="26"/>
      <c r="L506" s="28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6.75" customHeight="1" x14ac:dyDescent="0.2">
      <c r="A507" s="22" t="s">
        <v>813</v>
      </c>
      <c r="B507" s="22" t="s">
        <v>192</v>
      </c>
      <c r="C507" s="22" t="s">
        <v>34</v>
      </c>
      <c r="D507" s="115" t="s">
        <v>28</v>
      </c>
      <c r="E507" s="23" t="s">
        <v>35</v>
      </c>
      <c r="F507" s="22" t="s">
        <v>811</v>
      </c>
      <c r="G507" s="22" t="s">
        <v>168</v>
      </c>
      <c r="H507" s="22" t="s">
        <v>812</v>
      </c>
      <c r="I507" s="24">
        <v>2015</v>
      </c>
      <c r="J507" s="29">
        <v>3036125</v>
      </c>
      <c r="K507" s="26"/>
      <c r="L507" s="28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6.75" customHeight="1" x14ac:dyDescent="0.2">
      <c r="A508" s="22" t="s">
        <v>814</v>
      </c>
      <c r="B508" s="22" t="s">
        <v>438</v>
      </c>
      <c r="C508" s="22" t="s">
        <v>34</v>
      </c>
      <c r="D508" s="115" t="s">
        <v>28</v>
      </c>
      <c r="E508" s="23" t="s">
        <v>35</v>
      </c>
      <c r="F508" s="22" t="s">
        <v>811</v>
      </c>
      <c r="G508" s="22" t="s">
        <v>168</v>
      </c>
      <c r="H508" s="22" t="s">
        <v>812</v>
      </c>
      <c r="I508" s="24">
        <v>2015</v>
      </c>
      <c r="J508" s="25">
        <v>440016</v>
      </c>
      <c r="K508" s="26"/>
      <c r="L508" s="28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6.75" customHeight="1" x14ac:dyDescent="0.2">
      <c r="A509" s="22" t="s">
        <v>815</v>
      </c>
      <c r="B509" s="22" t="s">
        <v>312</v>
      </c>
      <c r="C509" s="22" t="s">
        <v>34</v>
      </c>
      <c r="D509" s="115" t="s">
        <v>28</v>
      </c>
      <c r="E509" s="23" t="s">
        <v>35</v>
      </c>
      <c r="F509" s="22" t="s">
        <v>811</v>
      </c>
      <c r="G509" s="22" t="s">
        <v>168</v>
      </c>
      <c r="H509" s="22" t="s">
        <v>812</v>
      </c>
      <c r="I509" s="24">
        <v>2015</v>
      </c>
      <c r="J509" s="25">
        <v>675886</v>
      </c>
      <c r="K509" s="26"/>
      <c r="L509" s="28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6.75" customHeight="1" x14ac:dyDescent="0.2">
      <c r="A510" s="22" t="s">
        <v>816</v>
      </c>
      <c r="B510" s="22" t="s">
        <v>817</v>
      </c>
      <c r="C510" s="22" t="s">
        <v>34</v>
      </c>
      <c r="D510" s="115" t="s">
        <v>28</v>
      </c>
      <c r="E510" s="23" t="s">
        <v>35</v>
      </c>
      <c r="F510" s="22" t="s">
        <v>811</v>
      </c>
      <c r="G510" s="22" t="s">
        <v>168</v>
      </c>
      <c r="H510" s="22" t="s">
        <v>812</v>
      </c>
      <c r="I510" s="24">
        <v>2015</v>
      </c>
      <c r="J510" s="25">
        <v>619767</v>
      </c>
      <c r="K510" s="26"/>
      <c r="L510" s="28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6.75" customHeight="1" x14ac:dyDescent="0.2">
      <c r="A511" s="22" t="s">
        <v>818</v>
      </c>
      <c r="B511" s="22" t="s">
        <v>192</v>
      </c>
      <c r="C511" s="22" t="s">
        <v>34</v>
      </c>
      <c r="D511" s="115" t="s">
        <v>368</v>
      </c>
      <c r="E511" s="23" t="s">
        <v>35</v>
      </c>
      <c r="F511" s="22" t="s">
        <v>811</v>
      </c>
      <c r="G511" s="22" t="s">
        <v>168</v>
      </c>
      <c r="H511" s="22" t="s">
        <v>812</v>
      </c>
      <c r="I511" s="24">
        <v>2015</v>
      </c>
      <c r="J511" s="29">
        <v>2361282</v>
      </c>
      <c r="K511" s="26"/>
      <c r="L511" s="28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6.75" customHeight="1" x14ac:dyDescent="0.2">
      <c r="A512" s="22" t="s">
        <v>819</v>
      </c>
      <c r="B512" s="22" t="s">
        <v>820</v>
      </c>
      <c r="C512" s="22" t="s">
        <v>821</v>
      </c>
      <c r="D512" s="115" t="s">
        <v>368</v>
      </c>
      <c r="E512" s="23" t="s">
        <v>35</v>
      </c>
      <c r="F512" s="22" t="s">
        <v>811</v>
      </c>
      <c r="G512" s="22" t="s">
        <v>168</v>
      </c>
      <c r="H512" s="22" t="s">
        <v>812</v>
      </c>
      <c r="I512" s="24">
        <v>2015</v>
      </c>
      <c r="J512" s="29">
        <v>1114046</v>
      </c>
      <c r="K512" s="26"/>
      <c r="L512" s="28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6.75" customHeight="1" x14ac:dyDescent="0.2">
      <c r="A513" s="22" t="s">
        <v>822</v>
      </c>
      <c r="B513" s="22" t="s">
        <v>823</v>
      </c>
      <c r="C513" s="22"/>
      <c r="D513" s="115" t="s">
        <v>368</v>
      </c>
      <c r="E513" s="23" t="s">
        <v>35</v>
      </c>
      <c r="F513" s="22" t="s">
        <v>811</v>
      </c>
      <c r="G513" s="22" t="s">
        <v>168</v>
      </c>
      <c r="H513" s="22" t="s">
        <v>812</v>
      </c>
      <c r="I513" s="24">
        <v>2015</v>
      </c>
      <c r="J513" s="25">
        <v>196548</v>
      </c>
      <c r="K513" s="26"/>
      <c r="L513" s="28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6.75" customHeight="1" x14ac:dyDescent="0.2">
      <c r="A514" s="54" t="s">
        <v>232</v>
      </c>
      <c r="B514" s="54" t="s">
        <v>233</v>
      </c>
      <c r="C514" s="54" t="s">
        <v>70</v>
      </c>
      <c r="D514" s="116" t="s">
        <v>257</v>
      </c>
      <c r="E514" s="55"/>
      <c r="F514" s="54" t="s">
        <v>824</v>
      </c>
      <c r="G514" s="54" t="s">
        <v>541</v>
      </c>
      <c r="H514" s="54" t="s">
        <v>825</v>
      </c>
      <c r="I514" s="56">
        <v>2015</v>
      </c>
      <c r="J514" s="62">
        <v>847000</v>
      </c>
      <c r="K514" s="58" t="s">
        <v>72</v>
      </c>
      <c r="L514" s="61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6.75" customHeight="1" x14ac:dyDescent="0.2">
      <c r="A515" s="54" t="s">
        <v>826</v>
      </c>
      <c r="B515" s="54" t="s">
        <v>827</v>
      </c>
      <c r="C515" s="54" t="s">
        <v>70</v>
      </c>
      <c r="D515" s="116" t="s">
        <v>28</v>
      </c>
      <c r="E515" s="55"/>
      <c r="F515" s="54" t="s">
        <v>828</v>
      </c>
      <c r="G515" s="54" t="s">
        <v>259</v>
      </c>
      <c r="H515" s="54" t="s">
        <v>260</v>
      </c>
      <c r="I515" s="56">
        <v>2015</v>
      </c>
      <c r="J515" s="62">
        <v>161200</v>
      </c>
      <c r="K515" s="58" t="s">
        <v>72</v>
      </c>
      <c r="L515" s="61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6.75" customHeight="1" x14ac:dyDescent="0.2">
      <c r="A516" s="54" t="s">
        <v>829</v>
      </c>
      <c r="B516" s="54" t="s">
        <v>830</v>
      </c>
      <c r="C516" s="54" t="s">
        <v>70</v>
      </c>
      <c r="D516" s="116" t="s">
        <v>143</v>
      </c>
      <c r="E516" s="55"/>
      <c r="F516" s="54" t="s">
        <v>831</v>
      </c>
      <c r="G516" s="54" t="s">
        <v>832</v>
      </c>
      <c r="H516" s="54" t="s">
        <v>833</v>
      </c>
      <c r="I516" s="56">
        <v>2015</v>
      </c>
      <c r="J516" s="57">
        <v>4317866.2699999996</v>
      </c>
      <c r="K516" s="58" t="s">
        <v>72</v>
      </c>
      <c r="L516" s="61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6.75" customHeight="1" x14ac:dyDescent="0.2">
      <c r="A517" s="54" t="s">
        <v>829</v>
      </c>
      <c r="B517" s="54" t="s">
        <v>830</v>
      </c>
      <c r="C517" s="54" t="s">
        <v>70</v>
      </c>
      <c r="D517" s="116" t="s">
        <v>143</v>
      </c>
      <c r="E517" s="55"/>
      <c r="F517" s="54" t="s">
        <v>834</v>
      </c>
      <c r="G517" s="54" t="s">
        <v>832</v>
      </c>
      <c r="H517" s="54" t="s">
        <v>833</v>
      </c>
      <c r="I517" s="56">
        <v>2015</v>
      </c>
      <c r="J517" s="57">
        <v>1165487</v>
      </c>
      <c r="K517" s="58" t="s">
        <v>72</v>
      </c>
      <c r="L517" s="61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6.75" customHeight="1" x14ac:dyDescent="0.2">
      <c r="A518" s="54" t="s">
        <v>829</v>
      </c>
      <c r="B518" s="54" t="s">
        <v>830</v>
      </c>
      <c r="C518" s="54" t="s">
        <v>70</v>
      </c>
      <c r="D518" s="116" t="s">
        <v>143</v>
      </c>
      <c r="E518" s="55"/>
      <c r="F518" s="54" t="s">
        <v>835</v>
      </c>
      <c r="G518" s="54" t="s">
        <v>832</v>
      </c>
      <c r="H518" s="54" t="s">
        <v>833</v>
      </c>
      <c r="I518" s="56">
        <v>2015</v>
      </c>
      <c r="J518" s="57">
        <v>2118212</v>
      </c>
      <c r="K518" s="58" t="s">
        <v>72</v>
      </c>
      <c r="L518" s="61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6.75" customHeight="1" x14ac:dyDescent="0.2">
      <c r="A519" s="13" t="s">
        <v>836</v>
      </c>
      <c r="B519" s="13" t="s">
        <v>62</v>
      </c>
      <c r="C519" s="13"/>
      <c r="D519" s="113" t="s">
        <v>28</v>
      </c>
      <c r="E519" s="14" t="s">
        <v>35</v>
      </c>
      <c r="F519" s="13" t="s">
        <v>837</v>
      </c>
      <c r="G519" s="13" t="s">
        <v>37</v>
      </c>
      <c r="H519" s="13" t="s">
        <v>838</v>
      </c>
      <c r="I519" s="15">
        <v>2015</v>
      </c>
      <c r="J519" s="21">
        <v>1302673</v>
      </c>
      <c r="K519" s="17"/>
      <c r="L519" s="20">
        <f>J520/SUM(J519:J522)</f>
        <v>9.9411694284081392E-2</v>
      </c>
      <c r="M519" s="19">
        <f>SUM(J519:J521)</f>
        <v>1629327</v>
      </c>
      <c r="N519" s="19">
        <f>J520</f>
        <v>235000</v>
      </c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6.75" customHeight="1" x14ac:dyDescent="0.2">
      <c r="A520" s="13" t="s">
        <v>341</v>
      </c>
      <c r="B520" s="13" t="s">
        <v>124</v>
      </c>
      <c r="C520" s="13" t="s">
        <v>70</v>
      </c>
      <c r="D520" s="113" t="s">
        <v>143</v>
      </c>
      <c r="E520" s="14" t="s">
        <v>35</v>
      </c>
      <c r="F520" s="13" t="s">
        <v>837</v>
      </c>
      <c r="G520" s="13" t="s">
        <v>37</v>
      </c>
      <c r="H520" s="13" t="s">
        <v>838</v>
      </c>
      <c r="I520" s="15">
        <v>2015</v>
      </c>
      <c r="J520" s="16">
        <v>235000</v>
      </c>
      <c r="K520" s="17" t="s">
        <v>72</v>
      </c>
      <c r="L520" s="20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6.75" customHeight="1" x14ac:dyDescent="0.2">
      <c r="A521" s="13" t="s">
        <v>839</v>
      </c>
      <c r="B521" s="13" t="s">
        <v>466</v>
      </c>
      <c r="C521" s="13" t="s">
        <v>34</v>
      </c>
      <c r="D521" s="113" t="s">
        <v>467</v>
      </c>
      <c r="E521" s="14" t="s">
        <v>35</v>
      </c>
      <c r="F521" s="13" t="s">
        <v>837</v>
      </c>
      <c r="G521" s="13" t="s">
        <v>37</v>
      </c>
      <c r="H521" s="13" t="s">
        <v>838</v>
      </c>
      <c r="I521" s="15">
        <v>2015</v>
      </c>
      <c r="J521" s="16">
        <v>91654</v>
      </c>
      <c r="K521" s="17"/>
      <c r="L521" s="20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6.75" customHeight="1" x14ac:dyDescent="0.2">
      <c r="A522" s="13" t="s">
        <v>836</v>
      </c>
      <c r="B522" s="13" t="s">
        <v>62</v>
      </c>
      <c r="C522" s="13"/>
      <c r="D522" s="113" t="s">
        <v>28</v>
      </c>
      <c r="E522" s="14" t="s">
        <v>14</v>
      </c>
      <c r="F522" s="13" t="s">
        <v>840</v>
      </c>
      <c r="G522" s="13" t="s">
        <v>37</v>
      </c>
      <c r="H522" s="13" t="s">
        <v>838</v>
      </c>
      <c r="I522" s="15">
        <v>2015</v>
      </c>
      <c r="J522" s="16">
        <v>734580</v>
      </c>
      <c r="K522" s="17"/>
      <c r="L522" s="20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6.75" customHeight="1" x14ac:dyDescent="0.2">
      <c r="A523" s="86" t="s">
        <v>841</v>
      </c>
      <c r="B523" s="86" t="s">
        <v>50</v>
      </c>
      <c r="C523" s="86" t="s">
        <v>34</v>
      </c>
      <c r="D523" s="114" t="s">
        <v>28</v>
      </c>
      <c r="E523" s="87" t="s">
        <v>14</v>
      </c>
      <c r="F523" s="86" t="s">
        <v>842</v>
      </c>
      <c r="G523" s="86" t="s">
        <v>16</v>
      </c>
      <c r="H523" s="86" t="s">
        <v>843</v>
      </c>
      <c r="I523" s="88">
        <v>2015</v>
      </c>
      <c r="J523" s="89">
        <v>312500</v>
      </c>
      <c r="K523" s="90"/>
      <c r="L523" s="92">
        <f>J525/SUM(J523:J529)</f>
        <v>7.3652807812895349E-2</v>
      </c>
      <c r="M523" s="19">
        <f>SUM(J523:J529)</f>
        <v>10722171</v>
      </c>
      <c r="N523" s="19">
        <f>J525</f>
        <v>789718</v>
      </c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6.75" customHeight="1" x14ac:dyDescent="0.2">
      <c r="A524" s="86" t="s">
        <v>844</v>
      </c>
      <c r="B524" s="86" t="s">
        <v>50</v>
      </c>
      <c r="C524" s="86" t="s">
        <v>34</v>
      </c>
      <c r="D524" s="114" t="s">
        <v>28</v>
      </c>
      <c r="E524" s="87" t="s">
        <v>14</v>
      </c>
      <c r="F524" s="86" t="s">
        <v>842</v>
      </c>
      <c r="G524" s="86" t="s">
        <v>16</v>
      </c>
      <c r="H524" s="86" t="s">
        <v>843</v>
      </c>
      <c r="I524" s="88">
        <v>2015</v>
      </c>
      <c r="J524" s="89">
        <v>308946</v>
      </c>
      <c r="K524" s="90"/>
      <c r="L524" s="9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6.75" customHeight="1" x14ac:dyDescent="0.2">
      <c r="A525" s="86" t="s">
        <v>252</v>
      </c>
      <c r="B525" s="86" t="s">
        <v>253</v>
      </c>
      <c r="C525" s="86" t="s">
        <v>70</v>
      </c>
      <c r="D525" s="114" t="s">
        <v>143</v>
      </c>
      <c r="E525" s="87" t="s">
        <v>14</v>
      </c>
      <c r="F525" s="86" t="s">
        <v>842</v>
      </c>
      <c r="G525" s="86" t="s">
        <v>16</v>
      </c>
      <c r="H525" s="86" t="s">
        <v>843</v>
      </c>
      <c r="I525" s="88">
        <v>2015</v>
      </c>
      <c r="J525" s="89">
        <v>789718</v>
      </c>
      <c r="K525" s="90" t="s">
        <v>72</v>
      </c>
      <c r="L525" s="9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6.75" customHeight="1" x14ac:dyDescent="0.2">
      <c r="A526" s="86" t="s">
        <v>845</v>
      </c>
      <c r="B526" s="86" t="s">
        <v>204</v>
      </c>
      <c r="C526" s="86" t="s">
        <v>34</v>
      </c>
      <c r="D526" s="114" t="s">
        <v>467</v>
      </c>
      <c r="E526" s="87" t="s">
        <v>14</v>
      </c>
      <c r="F526" s="86" t="s">
        <v>842</v>
      </c>
      <c r="G526" s="86" t="s">
        <v>16</v>
      </c>
      <c r="H526" s="86" t="s">
        <v>843</v>
      </c>
      <c r="I526" s="88">
        <v>2015</v>
      </c>
      <c r="J526" s="89">
        <v>659951</v>
      </c>
      <c r="K526" s="90"/>
      <c r="L526" s="9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6.75" customHeight="1" x14ac:dyDescent="0.2">
      <c r="A527" s="86" t="s">
        <v>846</v>
      </c>
      <c r="B527" s="86" t="s">
        <v>847</v>
      </c>
      <c r="C527" s="86"/>
      <c r="D527" s="114" t="s">
        <v>365</v>
      </c>
      <c r="E527" s="87" t="s">
        <v>14</v>
      </c>
      <c r="F527" s="86" t="s">
        <v>842</v>
      </c>
      <c r="G527" s="86" t="s">
        <v>16</v>
      </c>
      <c r="H527" s="86" t="s">
        <v>843</v>
      </c>
      <c r="I527" s="88">
        <v>2015</v>
      </c>
      <c r="J527" s="89">
        <v>22000</v>
      </c>
      <c r="K527" s="90"/>
      <c r="L527" s="9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6.75" customHeight="1" x14ac:dyDescent="0.2">
      <c r="A528" s="86" t="s">
        <v>848</v>
      </c>
      <c r="B528" s="86" t="s">
        <v>114</v>
      </c>
      <c r="C528" s="86" t="s">
        <v>115</v>
      </c>
      <c r="D528" s="114" t="s">
        <v>368</v>
      </c>
      <c r="E528" s="87" t="s">
        <v>14</v>
      </c>
      <c r="F528" s="86" t="s">
        <v>842</v>
      </c>
      <c r="G528" s="86" t="s">
        <v>16</v>
      </c>
      <c r="H528" s="86" t="s">
        <v>843</v>
      </c>
      <c r="I528" s="88">
        <v>2015</v>
      </c>
      <c r="J528" s="93">
        <v>4883690</v>
      </c>
      <c r="K528" s="90"/>
      <c r="L528" s="9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6.75" customHeight="1" x14ac:dyDescent="0.2">
      <c r="A529" s="86" t="s">
        <v>849</v>
      </c>
      <c r="B529" s="86" t="s">
        <v>476</v>
      </c>
      <c r="C529" s="86"/>
      <c r="D529" s="114" t="s">
        <v>368</v>
      </c>
      <c r="E529" s="87" t="s">
        <v>14</v>
      </c>
      <c r="F529" s="86" t="s">
        <v>842</v>
      </c>
      <c r="G529" s="86" t="s">
        <v>16</v>
      </c>
      <c r="H529" s="86" t="s">
        <v>843</v>
      </c>
      <c r="I529" s="88">
        <v>2015</v>
      </c>
      <c r="J529" s="93">
        <v>3745366</v>
      </c>
      <c r="K529" s="90"/>
      <c r="L529" s="9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9.75" customHeight="1" x14ac:dyDescent="0.2">
      <c r="A530" s="22" t="s">
        <v>850</v>
      </c>
      <c r="B530" s="22" t="s">
        <v>851</v>
      </c>
      <c r="C530" s="22"/>
      <c r="D530" s="115" t="s">
        <v>852</v>
      </c>
      <c r="E530" s="23" t="s">
        <v>35</v>
      </c>
      <c r="F530" s="22" t="s">
        <v>853</v>
      </c>
      <c r="G530" s="22" t="s">
        <v>16</v>
      </c>
      <c r="H530" s="22" t="s">
        <v>138</v>
      </c>
      <c r="I530" s="24">
        <v>2015</v>
      </c>
      <c r="J530" s="29">
        <v>1257850.92</v>
      </c>
      <c r="K530" s="26"/>
      <c r="L530" s="28"/>
      <c r="M530" s="19">
        <f>SUM(J530:J539)</f>
        <v>9978052.8100000005</v>
      </c>
      <c r="N530" s="19">
        <f>J539</f>
        <v>634640.89</v>
      </c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6.75" customHeight="1" x14ac:dyDescent="0.2">
      <c r="A531" s="22" t="s">
        <v>854</v>
      </c>
      <c r="B531" s="22" t="s">
        <v>121</v>
      </c>
      <c r="C531" s="22" t="s">
        <v>70</v>
      </c>
      <c r="D531" s="22" t="s">
        <v>76</v>
      </c>
      <c r="E531" s="23" t="s">
        <v>35</v>
      </c>
      <c r="F531" s="22" t="s">
        <v>853</v>
      </c>
      <c r="G531" s="22" t="s">
        <v>16</v>
      </c>
      <c r="H531" s="22" t="s">
        <v>138</v>
      </c>
      <c r="I531" s="24">
        <v>2015</v>
      </c>
      <c r="J531" s="25">
        <v>796286</v>
      </c>
      <c r="K531" s="26"/>
      <c r="L531" s="28">
        <f>J539/SUM(J530:J539)</f>
        <v>6.3603681207616294E-2</v>
      </c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6.75" customHeight="1" x14ac:dyDescent="0.2">
      <c r="A532" s="22" t="s">
        <v>855</v>
      </c>
      <c r="B532" s="22" t="s">
        <v>155</v>
      </c>
      <c r="C532" s="22" t="s">
        <v>21</v>
      </c>
      <c r="D532" s="22" t="s">
        <v>76</v>
      </c>
      <c r="E532" s="23" t="s">
        <v>35</v>
      </c>
      <c r="F532" s="22" t="s">
        <v>853</v>
      </c>
      <c r="G532" s="22" t="s">
        <v>16</v>
      </c>
      <c r="H532" s="22" t="s">
        <v>138</v>
      </c>
      <c r="I532" s="24">
        <v>2015</v>
      </c>
      <c r="J532" s="29">
        <v>1257565</v>
      </c>
      <c r="K532" s="26"/>
      <c r="L532" s="28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6.75" customHeight="1" x14ac:dyDescent="0.2">
      <c r="A533" s="22" t="s">
        <v>856</v>
      </c>
      <c r="B533" s="22" t="s">
        <v>857</v>
      </c>
      <c r="C533" s="22"/>
      <c r="D533" s="22" t="s">
        <v>76</v>
      </c>
      <c r="E533" s="23" t="s">
        <v>35</v>
      </c>
      <c r="F533" s="22" t="s">
        <v>853</v>
      </c>
      <c r="G533" s="22" t="s">
        <v>16</v>
      </c>
      <c r="H533" s="22" t="s">
        <v>138</v>
      </c>
      <c r="I533" s="24">
        <v>2015</v>
      </c>
      <c r="J533" s="25">
        <v>199989</v>
      </c>
      <c r="K533" s="26"/>
      <c r="L533" s="28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6.75" customHeight="1" x14ac:dyDescent="0.2">
      <c r="A534" s="22" t="s">
        <v>856</v>
      </c>
      <c r="B534" s="22" t="s">
        <v>857</v>
      </c>
      <c r="C534" s="22"/>
      <c r="D534" s="22" t="s">
        <v>76</v>
      </c>
      <c r="E534" s="23" t="s">
        <v>35</v>
      </c>
      <c r="F534" s="22" t="s">
        <v>853</v>
      </c>
      <c r="G534" s="22" t="s">
        <v>16</v>
      </c>
      <c r="H534" s="22" t="s">
        <v>138</v>
      </c>
      <c r="I534" s="24">
        <v>2015</v>
      </c>
      <c r="J534" s="25">
        <v>926649</v>
      </c>
      <c r="K534" s="26"/>
      <c r="L534" s="28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6.75" customHeight="1" x14ac:dyDescent="0.2">
      <c r="A535" s="22" t="s">
        <v>858</v>
      </c>
      <c r="B535" s="22" t="s">
        <v>27</v>
      </c>
      <c r="C535" s="22" t="s">
        <v>12</v>
      </c>
      <c r="D535" s="22" t="s">
        <v>76</v>
      </c>
      <c r="E535" s="23" t="s">
        <v>35</v>
      </c>
      <c r="F535" s="22" t="s">
        <v>853</v>
      </c>
      <c r="G535" s="22" t="s">
        <v>16</v>
      </c>
      <c r="H535" s="22" t="s">
        <v>138</v>
      </c>
      <c r="I535" s="24">
        <v>2015</v>
      </c>
      <c r="J535" s="29">
        <v>1169324</v>
      </c>
      <c r="K535" s="26"/>
      <c r="L535" s="28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6.75" customHeight="1" x14ac:dyDescent="0.2">
      <c r="A536" s="22" t="s">
        <v>859</v>
      </c>
      <c r="B536" s="22" t="s">
        <v>105</v>
      </c>
      <c r="C536" s="22" t="s">
        <v>12</v>
      </c>
      <c r="D536" s="22" t="s">
        <v>76</v>
      </c>
      <c r="E536" s="23" t="s">
        <v>35</v>
      </c>
      <c r="F536" s="22" t="s">
        <v>853</v>
      </c>
      <c r="G536" s="22" t="s">
        <v>16</v>
      </c>
      <c r="H536" s="22" t="s">
        <v>138</v>
      </c>
      <c r="I536" s="24">
        <v>2015</v>
      </c>
      <c r="J536" s="29">
        <v>1477258</v>
      </c>
      <c r="K536" s="26"/>
      <c r="L536" s="28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6.75" customHeight="1" x14ac:dyDescent="0.2">
      <c r="A537" s="22" t="s">
        <v>860</v>
      </c>
      <c r="B537" s="22" t="s">
        <v>107</v>
      </c>
      <c r="C537" s="22" t="s">
        <v>12</v>
      </c>
      <c r="D537" s="22" t="s">
        <v>76</v>
      </c>
      <c r="E537" s="23" t="s">
        <v>35</v>
      </c>
      <c r="F537" s="22" t="s">
        <v>853</v>
      </c>
      <c r="G537" s="22" t="s">
        <v>16</v>
      </c>
      <c r="H537" s="22" t="s">
        <v>138</v>
      </c>
      <c r="I537" s="24">
        <v>2015</v>
      </c>
      <c r="J537" s="29">
        <v>1782791</v>
      </c>
      <c r="K537" s="26"/>
      <c r="L537" s="28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6.75" customHeight="1" x14ac:dyDescent="0.2">
      <c r="A538" s="22" t="s">
        <v>861</v>
      </c>
      <c r="B538" s="22" t="s">
        <v>50</v>
      </c>
      <c r="C538" s="22" t="s">
        <v>34</v>
      </c>
      <c r="D538" s="22" t="s">
        <v>28</v>
      </c>
      <c r="E538" s="23" t="s">
        <v>35</v>
      </c>
      <c r="F538" s="22" t="s">
        <v>853</v>
      </c>
      <c r="G538" s="22" t="s">
        <v>16</v>
      </c>
      <c r="H538" s="22" t="s">
        <v>138</v>
      </c>
      <c r="I538" s="24">
        <v>2015</v>
      </c>
      <c r="J538" s="25">
        <v>475699</v>
      </c>
      <c r="K538" s="26"/>
      <c r="L538" s="28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6.75" customHeight="1" x14ac:dyDescent="0.2">
      <c r="A539" s="22" t="s">
        <v>252</v>
      </c>
      <c r="B539" s="22" t="s">
        <v>253</v>
      </c>
      <c r="C539" s="22" t="s">
        <v>70</v>
      </c>
      <c r="D539" s="22" t="s">
        <v>143</v>
      </c>
      <c r="E539" s="23" t="s">
        <v>35</v>
      </c>
      <c r="F539" s="22" t="s">
        <v>853</v>
      </c>
      <c r="G539" s="22" t="s">
        <v>16</v>
      </c>
      <c r="H539" s="22" t="s">
        <v>138</v>
      </c>
      <c r="I539" s="24">
        <v>2015</v>
      </c>
      <c r="J539" s="25">
        <v>634640.89</v>
      </c>
      <c r="K539" s="26" t="s">
        <v>72</v>
      </c>
      <c r="L539" s="28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6.75" customHeight="1" x14ac:dyDescent="0.2">
      <c r="A540" s="13" t="s">
        <v>862</v>
      </c>
      <c r="B540" s="13" t="s">
        <v>44</v>
      </c>
      <c r="C540" s="13" t="s">
        <v>34</v>
      </c>
      <c r="D540" s="13" t="s">
        <v>28</v>
      </c>
      <c r="E540" s="14" t="s">
        <v>166</v>
      </c>
      <c r="F540" s="13" t="s">
        <v>863</v>
      </c>
      <c r="G540" s="13" t="s">
        <v>37</v>
      </c>
      <c r="H540" s="13" t="s">
        <v>864</v>
      </c>
      <c r="I540" s="15">
        <v>2015</v>
      </c>
      <c r="J540" s="21">
        <v>1086764</v>
      </c>
      <c r="K540" s="17"/>
      <c r="L540" s="20">
        <f>J545/SUM(J540:J549)</f>
        <v>1.2836571700853453E-2</v>
      </c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6.75" customHeight="1" x14ac:dyDescent="0.2">
      <c r="A541" s="13" t="s">
        <v>865</v>
      </c>
      <c r="B541" s="13" t="s">
        <v>497</v>
      </c>
      <c r="C541" s="13" t="s">
        <v>34</v>
      </c>
      <c r="D541" s="13" t="s">
        <v>28</v>
      </c>
      <c r="E541" s="14" t="s">
        <v>166</v>
      </c>
      <c r="F541" s="13" t="s">
        <v>863</v>
      </c>
      <c r="G541" s="13" t="s">
        <v>37</v>
      </c>
      <c r="H541" s="13" t="s">
        <v>864</v>
      </c>
      <c r="I541" s="15">
        <v>2015</v>
      </c>
      <c r="J541" s="21">
        <v>1429671</v>
      </c>
      <c r="K541" s="17"/>
      <c r="L541" s="20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6.75" customHeight="1" x14ac:dyDescent="0.2">
      <c r="A542" s="13" t="s">
        <v>866</v>
      </c>
      <c r="B542" s="13" t="s">
        <v>46</v>
      </c>
      <c r="C542" s="13" t="s">
        <v>34</v>
      </c>
      <c r="D542" s="13" t="s">
        <v>28</v>
      </c>
      <c r="E542" s="14" t="s">
        <v>35</v>
      </c>
      <c r="F542" s="13" t="s">
        <v>867</v>
      </c>
      <c r="G542" s="13" t="s">
        <v>37</v>
      </c>
      <c r="H542" s="13" t="s">
        <v>864</v>
      </c>
      <c r="I542" s="15">
        <v>2015</v>
      </c>
      <c r="J542" s="16">
        <v>150000</v>
      </c>
      <c r="K542" s="17"/>
      <c r="L542" s="20"/>
      <c r="M542" s="19">
        <f>SUM(J542:J549)</f>
        <v>9168928</v>
      </c>
      <c r="N542" s="19">
        <f>J545</f>
        <v>150000</v>
      </c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6.75" customHeight="1" x14ac:dyDescent="0.2">
      <c r="A543" s="13" t="s">
        <v>868</v>
      </c>
      <c r="B543" s="13" t="s">
        <v>869</v>
      </c>
      <c r="C543" s="13" t="s">
        <v>34</v>
      </c>
      <c r="D543" s="13" t="s">
        <v>28</v>
      </c>
      <c r="E543" s="14" t="s">
        <v>35</v>
      </c>
      <c r="F543" s="13" t="s">
        <v>867</v>
      </c>
      <c r="G543" s="13" t="s">
        <v>37</v>
      </c>
      <c r="H543" s="13" t="s">
        <v>864</v>
      </c>
      <c r="I543" s="15">
        <v>2015</v>
      </c>
      <c r="J543" s="21">
        <v>3642120</v>
      </c>
      <c r="K543" s="17"/>
      <c r="L543" s="20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6.75" customHeight="1" x14ac:dyDescent="0.2">
      <c r="A544" s="13" t="s">
        <v>870</v>
      </c>
      <c r="B544" s="13" t="s">
        <v>179</v>
      </c>
      <c r="C544" s="13" t="s">
        <v>34</v>
      </c>
      <c r="D544" s="13" t="s">
        <v>28</v>
      </c>
      <c r="E544" s="14" t="s">
        <v>35</v>
      </c>
      <c r="F544" s="13" t="s">
        <v>867</v>
      </c>
      <c r="G544" s="13" t="s">
        <v>37</v>
      </c>
      <c r="H544" s="13" t="s">
        <v>864</v>
      </c>
      <c r="I544" s="15">
        <v>2015</v>
      </c>
      <c r="J544" s="21">
        <v>4149927</v>
      </c>
      <c r="K544" s="17"/>
      <c r="L544" s="20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6.75" customHeight="1" x14ac:dyDescent="0.2">
      <c r="A545" s="13" t="s">
        <v>341</v>
      </c>
      <c r="B545" s="13" t="s">
        <v>124</v>
      </c>
      <c r="C545" s="13" t="s">
        <v>70</v>
      </c>
      <c r="D545" s="13" t="s">
        <v>143</v>
      </c>
      <c r="E545" s="14" t="s">
        <v>35</v>
      </c>
      <c r="F545" s="13" t="s">
        <v>867</v>
      </c>
      <c r="G545" s="13" t="s">
        <v>37</v>
      </c>
      <c r="H545" s="13" t="s">
        <v>864</v>
      </c>
      <c r="I545" s="15">
        <v>2015</v>
      </c>
      <c r="J545" s="16">
        <v>150000</v>
      </c>
      <c r="K545" s="17" t="s">
        <v>72</v>
      </c>
      <c r="L545" s="20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6.75" customHeight="1" x14ac:dyDescent="0.2">
      <c r="A546" s="13" t="s">
        <v>871</v>
      </c>
      <c r="B546" s="13" t="s">
        <v>364</v>
      </c>
      <c r="C546" s="13" t="s">
        <v>34</v>
      </c>
      <c r="D546" s="13" t="s">
        <v>368</v>
      </c>
      <c r="E546" s="14" t="s">
        <v>35</v>
      </c>
      <c r="F546" s="13" t="s">
        <v>867</v>
      </c>
      <c r="G546" s="13" t="s">
        <v>37</v>
      </c>
      <c r="H546" s="13" t="s">
        <v>864</v>
      </c>
      <c r="I546" s="15">
        <v>2015</v>
      </c>
      <c r="J546" s="16">
        <v>442924</v>
      </c>
      <c r="K546" s="17"/>
      <c r="L546" s="20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6.75" customHeight="1" x14ac:dyDescent="0.2">
      <c r="A547" s="13" t="s">
        <v>872</v>
      </c>
      <c r="B547" s="13" t="s">
        <v>46</v>
      </c>
      <c r="C547" s="13" t="s">
        <v>34</v>
      </c>
      <c r="D547" s="13" t="s">
        <v>368</v>
      </c>
      <c r="E547" s="14" t="s">
        <v>35</v>
      </c>
      <c r="F547" s="13" t="s">
        <v>867</v>
      </c>
      <c r="G547" s="13" t="s">
        <v>37</v>
      </c>
      <c r="H547" s="13" t="s">
        <v>864</v>
      </c>
      <c r="I547" s="15">
        <v>2015</v>
      </c>
      <c r="J547" s="16">
        <v>150000</v>
      </c>
      <c r="K547" s="17"/>
      <c r="L547" s="20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6.75" customHeight="1" x14ac:dyDescent="0.2">
      <c r="A548" s="13" t="s">
        <v>873</v>
      </c>
      <c r="B548" s="13" t="s">
        <v>874</v>
      </c>
      <c r="C548" s="13" t="s">
        <v>34</v>
      </c>
      <c r="D548" s="13" t="s">
        <v>368</v>
      </c>
      <c r="E548" s="14" t="s">
        <v>35</v>
      </c>
      <c r="F548" s="13" t="s">
        <v>867</v>
      </c>
      <c r="G548" s="13" t="s">
        <v>37</v>
      </c>
      <c r="H548" s="13" t="s">
        <v>864</v>
      </c>
      <c r="I548" s="15">
        <v>2015</v>
      </c>
      <c r="J548" s="16">
        <v>283957</v>
      </c>
      <c r="K548" s="17"/>
      <c r="L548" s="20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6.75" customHeight="1" x14ac:dyDescent="0.2">
      <c r="A549" s="13" t="s">
        <v>875</v>
      </c>
      <c r="B549" s="13" t="s">
        <v>764</v>
      </c>
      <c r="C549" s="13" t="s">
        <v>34</v>
      </c>
      <c r="D549" s="13" t="s">
        <v>368</v>
      </c>
      <c r="E549" s="14" t="s">
        <v>35</v>
      </c>
      <c r="F549" s="13" t="s">
        <v>867</v>
      </c>
      <c r="G549" s="13" t="s">
        <v>37</v>
      </c>
      <c r="H549" s="13" t="s">
        <v>864</v>
      </c>
      <c r="I549" s="15">
        <v>2015</v>
      </c>
      <c r="J549" s="16">
        <v>200000</v>
      </c>
      <c r="K549" s="17"/>
      <c r="L549" s="20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6.75" customHeight="1" x14ac:dyDescent="0.2">
      <c r="A550" s="78" t="s">
        <v>876</v>
      </c>
      <c r="B550" s="78" t="s">
        <v>877</v>
      </c>
      <c r="C550" s="78"/>
      <c r="D550" s="78" t="s">
        <v>93</v>
      </c>
      <c r="E550" s="108"/>
      <c r="F550" s="78" t="s">
        <v>878</v>
      </c>
      <c r="G550" s="78" t="s">
        <v>117</v>
      </c>
      <c r="H550" s="78" t="s">
        <v>879</v>
      </c>
      <c r="I550" s="80">
        <v>2015</v>
      </c>
      <c r="J550" s="85">
        <v>369264</v>
      </c>
      <c r="K550" s="8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6.75" customHeight="1" x14ac:dyDescent="0.2">
      <c r="A551" s="78" t="s">
        <v>880</v>
      </c>
      <c r="B551" s="78" t="s">
        <v>124</v>
      </c>
      <c r="C551" s="78" t="s">
        <v>70</v>
      </c>
      <c r="D551" s="78" t="s">
        <v>93</v>
      </c>
      <c r="E551" s="108"/>
      <c r="F551" s="78" t="s">
        <v>878</v>
      </c>
      <c r="G551" s="78" t="s">
        <v>117</v>
      </c>
      <c r="H551" s="78" t="s">
        <v>879</v>
      </c>
      <c r="I551" s="80">
        <v>2015</v>
      </c>
      <c r="J551" s="85">
        <v>612906.91</v>
      </c>
      <c r="K551" s="8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6.75" customHeight="1" x14ac:dyDescent="0.2">
      <c r="A552" s="78" t="s">
        <v>880</v>
      </c>
      <c r="B552" s="78" t="s">
        <v>124</v>
      </c>
      <c r="C552" s="78" t="s">
        <v>70</v>
      </c>
      <c r="D552" s="78" t="s">
        <v>93</v>
      </c>
      <c r="E552" s="108"/>
      <c r="F552" s="78" t="s">
        <v>878</v>
      </c>
      <c r="G552" s="78" t="s">
        <v>117</v>
      </c>
      <c r="H552" s="78" t="s">
        <v>879</v>
      </c>
      <c r="I552" s="80">
        <v>2015</v>
      </c>
      <c r="J552" s="81">
        <v>1420000</v>
      </c>
      <c r="K552" s="8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6.75" customHeight="1" x14ac:dyDescent="0.2">
      <c r="A553" s="78" t="s">
        <v>881</v>
      </c>
      <c r="B553" s="78" t="s">
        <v>192</v>
      </c>
      <c r="C553" s="78" t="s">
        <v>34</v>
      </c>
      <c r="D553" s="78" t="s">
        <v>126</v>
      </c>
      <c r="E553" s="108"/>
      <c r="F553" s="78" t="s">
        <v>882</v>
      </c>
      <c r="G553" s="78" t="s">
        <v>276</v>
      </c>
      <c r="H553" s="78" t="s">
        <v>647</v>
      </c>
      <c r="I553" s="80">
        <v>2015</v>
      </c>
      <c r="J553" s="85">
        <v>158243</v>
      </c>
      <c r="K553" s="8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6.75" customHeight="1" x14ac:dyDescent="0.2">
      <c r="A554" s="78" t="s">
        <v>883</v>
      </c>
      <c r="B554" s="78" t="s">
        <v>312</v>
      </c>
      <c r="C554" s="78" t="s">
        <v>34</v>
      </c>
      <c r="D554" s="78" t="s">
        <v>126</v>
      </c>
      <c r="E554" s="108"/>
      <c r="F554" s="78" t="s">
        <v>882</v>
      </c>
      <c r="G554" s="78" t="s">
        <v>276</v>
      </c>
      <c r="H554" s="78" t="s">
        <v>647</v>
      </c>
      <c r="I554" s="80">
        <v>2015</v>
      </c>
      <c r="J554" s="85">
        <v>301541</v>
      </c>
      <c r="K554" s="8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6.75" customHeight="1" x14ac:dyDescent="0.2">
      <c r="A555" s="78" t="s">
        <v>884</v>
      </c>
      <c r="B555" s="78" t="s">
        <v>885</v>
      </c>
      <c r="C555" s="78" t="s">
        <v>34</v>
      </c>
      <c r="D555" s="78" t="s">
        <v>28</v>
      </c>
      <c r="E555" s="108"/>
      <c r="F555" s="78" t="s">
        <v>882</v>
      </c>
      <c r="G555" s="78" t="s">
        <v>276</v>
      </c>
      <c r="H555" s="78" t="s">
        <v>647</v>
      </c>
      <c r="I555" s="80">
        <v>2015</v>
      </c>
      <c r="J555" s="85">
        <v>399163</v>
      </c>
      <c r="K555" s="8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6.75" customHeight="1" x14ac:dyDescent="0.2">
      <c r="A556" s="78" t="s">
        <v>886</v>
      </c>
      <c r="B556" s="78" t="s">
        <v>887</v>
      </c>
      <c r="C556" s="78"/>
      <c r="D556" s="78" t="s">
        <v>28</v>
      </c>
      <c r="E556" s="108"/>
      <c r="F556" s="78" t="s">
        <v>882</v>
      </c>
      <c r="G556" s="78" t="s">
        <v>276</v>
      </c>
      <c r="H556" s="78" t="s">
        <v>647</v>
      </c>
      <c r="I556" s="80">
        <v>2015</v>
      </c>
      <c r="J556" s="85">
        <v>65000</v>
      </c>
      <c r="K556" s="8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6.75" customHeight="1" x14ac:dyDescent="0.2">
      <c r="A557" s="78" t="s">
        <v>888</v>
      </c>
      <c r="B557" s="78" t="s">
        <v>889</v>
      </c>
      <c r="C557" s="78"/>
      <c r="D557" s="78" t="s">
        <v>28</v>
      </c>
      <c r="E557" s="108"/>
      <c r="F557" s="78" t="s">
        <v>882</v>
      </c>
      <c r="G557" s="78" t="s">
        <v>276</v>
      </c>
      <c r="H557" s="78" t="s">
        <v>647</v>
      </c>
      <c r="I557" s="80">
        <v>2015</v>
      </c>
      <c r="J557" s="85">
        <v>600038</v>
      </c>
      <c r="K557" s="8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6.75" customHeight="1" x14ac:dyDescent="0.2">
      <c r="A558" s="78" t="s">
        <v>890</v>
      </c>
      <c r="B558" s="78" t="s">
        <v>891</v>
      </c>
      <c r="C558" s="78"/>
      <c r="D558" s="78" t="s">
        <v>537</v>
      </c>
      <c r="E558" s="108"/>
      <c r="F558" s="78" t="s">
        <v>882</v>
      </c>
      <c r="G558" s="78" t="s">
        <v>276</v>
      </c>
      <c r="H558" s="78" t="s">
        <v>647</v>
      </c>
      <c r="I558" s="80">
        <v>2015</v>
      </c>
      <c r="J558" s="85">
        <v>699807</v>
      </c>
      <c r="K558" s="8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6.75" customHeight="1" x14ac:dyDescent="0.2">
      <c r="A559" s="78" t="s">
        <v>892</v>
      </c>
      <c r="B559" s="78" t="s">
        <v>893</v>
      </c>
      <c r="C559" s="78"/>
      <c r="D559" s="78" t="s">
        <v>165</v>
      </c>
      <c r="E559" s="108"/>
      <c r="F559" s="78" t="s">
        <v>894</v>
      </c>
      <c r="G559" s="78" t="s">
        <v>168</v>
      </c>
      <c r="H559" s="78" t="s">
        <v>169</v>
      </c>
      <c r="I559" s="80">
        <v>2015</v>
      </c>
      <c r="J559" s="81">
        <v>44160180</v>
      </c>
      <c r="K559" s="8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6.75" customHeight="1" x14ac:dyDescent="0.2">
      <c r="A560" s="97" t="s">
        <v>895</v>
      </c>
      <c r="B560" s="97" t="s">
        <v>695</v>
      </c>
      <c r="C560" s="97"/>
      <c r="D560" s="97" t="s">
        <v>28</v>
      </c>
      <c r="E560" s="117"/>
      <c r="F560" s="97" t="s">
        <v>896</v>
      </c>
      <c r="G560" s="97" t="s">
        <v>78</v>
      </c>
      <c r="H560" s="97" t="s">
        <v>688</v>
      </c>
      <c r="I560" s="99">
        <v>2015</v>
      </c>
      <c r="J560" s="100">
        <v>695918</v>
      </c>
      <c r="K560" s="101"/>
      <c r="L560" s="102">
        <f>J569/SUM(J560:J569)</f>
        <v>2.7359585538022025E-2</v>
      </c>
      <c r="M560" s="19">
        <f>SUM(J560:J569)</f>
        <v>10001979</v>
      </c>
      <c r="N560" s="19">
        <f>J569</f>
        <v>273650</v>
      </c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6.75" customHeight="1" x14ac:dyDescent="0.2">
      <c r="A561" s="97" t="s">
        <v>897</v>
      </c>
      <c r="B561" s="97" t="s">
        <v>179</v>
      </c>
      <c r="C561" s="97" t="s">
        <v>34</v>
      </c>
      <c r="D561" s="97" t="s">
        <v>28</v>
      </c>
      <c r="E561" s="117"/>
      <c r="F561" s="97" t="s">
        <v>896</v>
      </c>
      <c r="G561" s="97" t="s">
        <v>78</v>
      </c>
      <c r="H561" s="97" t="s">
        <v>688</v>
      </c>
      <c r="I561" s="99">
        <v>2015</v>
      </c>
      <c r="J561" s="100">
        <v>750000</v>
      </c>
      <c r="K561" s="101"/>
      <c r="L561" s="10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6.75" customHeight="1" x14ac:dyDescent="0.2">
      <c r="A562" s="97" t="s">
        <v>898</v>
      </c>
      <c r="B562" s="97" t="s">
        <v>360</v>
      </c>
      <c r="C562" s="97" t="s">
        <v>34</v>
      </c>
      <c r="D562" s="97" t="s">
        <v>28</v>
      </c>
      <c r="E562" s="117"/>
      <c r="F562" s="97" t="s">
        <v>896</v>
      </c>
      <c r="G562" s="97" t="s">
        <v>78</v>
      </c>
      <c r="H562" s="97" t="s">
        <v>688</v>
      </c>
      <c r="I562" s="99">
        <v>2015</v>
      </c>
      <c r="J562" s="100">
        <v>886550</v>
      </c>
      <c r="K562" s="101"/>
      <c r="L562" s="10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6.75" customHeight="1" x14ac:dyDescent="0.2">
      <c r="A563" s="97" t="s">
        <v>899</v>
      </c>
      <c r="B563" s="97" t="s">
        <v>103</v>
      </c>
      <c r="C563" s="97" t="s">
        <v>12</v>
      </c>
      <c r="D563" s="97" t="s">
        <v>28</v>
      </c>
      <c r="E563" s="117"/>
      <c r="F563" s="97" t="s">
        <v>896</v>
      </c>
      <c r="G563" s="97" t="s">
        <v>78</v>
      </c>
      <c r="H563" s="97" t="s">
        <v>688</v>
      </c>
      <c r="I563" s="99">
        <v>2015</v>
      </c>
      <c r="J563" s="103">
        <v>2647380</v>
      </c>
      <c r="K563" s="101"/>
      <c r="L563" s="10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6.75" customHeight="1" x14ac:dyDescent="0.2">
      <c r="A564" s="97" t="s">
        <v>900</v>
      </c>
      <c r="B564" s="97" t="s">
        <v>901</v>
      </c>
      <c r="C564" s="97"/>
      <c r="D564" s="97" t="s">
        <v>28</v>
      </c>
      <c r="E564" s="117"/>
      <c r="F564" s="97" t="s">
        <v>896</v>
      </c>
      <c r="G564" s="97" t="s">
        <v>78</v>
      </c>
      <c r="H564" s="97" t="s">
        <v>688</v>
      </c>
      <c r="I564" s="99">
        <v>2015</v>
      </c>
      <c r="J564" s="103">
        <v>2484585</v>
      </c>
      <c r="K564" s="101"/>
      <c r="L564" s="10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6.75" customHeight="1" x14ac:dyDescent="0.2">
      <c r="A565" s="97" t="s">
        <v>902</v>
      </c>
      <c r="B565" s="97" t="s">
        <v>903</v>
      </c>
      <c r="C565" s="97" t="s">
        <v>34</v>
      </c>
      <c r="D565" s="97" t="s">
        <v>28</v>
      </c>
      <c r="E565" s="117"/>
      <c r="F565" s="97" t="s">
        <v>896</v>
      </c>
      <c r="G565" s="97" t="s">
        <v>78</v>
      </c>
      <c r="H565" s="97" t="s">
        <v>688</v>
      </c>
      <c r="I565" s="99">
        <v>2015</v>
      </c>
      <c r="J565" s="100">
        <v>408470</v>
      </c>
      <c r="K565" s="101"/>
      <c r="L565" s="10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6.75" customHeight="1" x14ac:dyDescent="0.2">
      <c r="A566" s="97" t="s">
        <v>904</v>
      </c>
      <c r="B566" s="97" t="s">
        <v>155</v>
      </c>
      <c r="C566" s="97" t="s">
        <v>21</v>
      </c>
      <c r="D566" s="97" t="s">
        <v>28</v>
      </c>
      <c r="E566" s="117"/>
      <c r="F566" s="97" t="s">
        <v>896</v>
      </c>
      <c r="G566" s="97" t="s">
        <v>78</v>
      </c>
      <c r="H566" s="97" t="s">
        <v>688</v>
      </c>
      <c r="I566" s="99">
        <v>2015</v>
      </c>
      <c r="J566" s="100">
        <v>249761</v>
      </c>
      <c r="K566" s="101"/>
      <c r="L566" s="10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6.75" customHeight="1" x14ac:dyDescent="0.2">
      <c r="A567" s="97" t="s">
        <v>905</v>
      </c>
      <c r="B567" s="97" t="s">
        <v>107</v>
      </c>
      <c r="C567" s="97" t="s">
        <v>12</v>
      </c>
      <c r="D567" s="97" t="s">
        <v>368</v>
      </c>
      <c r="E567" s="117"/>
      <c r="F567" s="97" t="s">
        <v>896</v>
      </c>
      <c r="G567" s="97" t="s">
        <v>78</v>
      </c>
      <c r="H567" s="97" t="s">
        <v>688</v>
      </c>
      <c r="I567" s="99">
        <v>2015</v>
      </c>
      <c r="J567" s="103">
        <v>1170311</v>
      </c>
      <c r="K567" s="101"/>
      <c r="L567" s="10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6.75" customHeight="1" x14ac:dyDescent="0.2">
      <c r="A568" s="97" t="s">
        <v>906</v>
      </c>
      <c r="B568" s="97" t="s">
        <v>112</v>
      </c>
      <c r="C568" s="97"/>
      <c r="D568" s="97" t="s">
        <v>368</v>
      </c>
      <c r="E568" s="117"/>
      <c r="F568" s="97" t="s">
        <v>896</v>
      </c>
      <c r="G568" s="97" t="s">
        <v>78</v>
      </c>
      <c r="H568" s="97" t="s">
        <v>688</v>
      </c>
      <c r="I568" s="99">
        <v>2015</v>
      </c>
      <c r="J568" s="100">
        <v>435354</v>
      </c>
      <c r="K568" s="101"/>
      <c r="L568" s="10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6.75" customHeight="1" x14ac:dyDescent="0.2">
      <c r="A569" s="97" t="s">
        <v>91</v>
      </c>
      <c r="B569" s="97" t="s">
        <v>92</v>
      </c>
      <c r="C569" s="97" t="s">
        <v>70</v>
      </c>
      <c r="D569" s="97" t="s">
        <v>93</v>
      </c>
      <c r="E569" s="117"/>
      <c r="F569" s="97" t="s">
        <v>896</v>
      </c>
      <c r="G569" s="97" t="s">
        <v>78</v>
      </c>
      <c r="H569" s="97" t="s">
        <v>688</v>
      </c>
      <c r="I569" s="99">
        <v>2015</v>
      </c>
      <c r="J569" s="100">
        <v>273650</v>
      </c>
      <c r="K569" s="101" t="s">
        <v>72</v>
      </c>
      <c r="L569" s="10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6.75" customHeight="1" x14ac:dyDescent="0.2">
      <c r="A570" s="78" t="s">
        <v>907</v>
      </c>
      <c r="B570" s="78" t="s">
        <v>67</v>
      </c>
      <c r="C570" s="78" t="s">
        <v>12</v>
      </c>
      <c r="D570" s="78" t="s">
        <v>13</v>
      </c>
      <c r="E570" s="108"/>
      <c r="F570" s="78" t="s">
        <v>908</v>
      </c>
      <c r="G570" s="78" t="s">
        <v>37</v>
      </c>
      <c r="H570" s="78" t="s">
        <v>909</v>
      </c>
      <c r="I570" s="80">
        <v>2015</v>
      </c>
      <c r="J570" s="81">
        <v>3581220</v>
      </c>
      <c r="K570" s="8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6.75" customHeight="1" x14ac:dyDescent="0.2">
      <c r="A571" s="13" t="s">
        <v>235</v>
      </c>
      <c r="B571" s="13" t="s">
        <v>179</v>
      </c>
      <c r="C571" s="13" t="s">
        <v>34</v>
      </c>
      <c r="D571" s="13" t="s">
        <v>101</v>
      </c>
      <c r="E571" s="107"/>
      <c r="F571" s="13" t="s">
        <v>910</v>
      </c>
      <c r="G571" s="13" t="s">
        <v>168</v>
      </c>
      <c r="H571" s="13" t="s">
        <v>911</v>
      </c>
      <c r="I571" s="15">
        <v>2015</v>
      </c>
      <c r="J571" s="16">
        <v>750000</v>
      </c>
      <c r="K571" s="17"/>
      <c r="L571" s="20">
        <f>SUM(J583:J587)/SUM(J571:J591)</f>
        <v>0.10337066726989579</v>
      </c>
      <c r="M571" s="19">
        <f>SUM(J571:J591)</f>
        <v>16055812</v>
      </c>
      <c r="N571" s="19">
        <f>SUM(J583:J587)</f>
        <v>1659700</v>
      </c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6.75" customHeight="1" x14ac:dyDescent="0.2">
      <c r="A572" s="13" t="s">
        <v>912</v>
      </c>
      <c r="B572" s="13" t="s">
        <v>360</v>
      </c>
      <c r="C572" s="13" t="s">
        <v>34</v>
      </c>
      <c r="D572" s="13" t="s">
        <v>28</v>
      </c>
      <c r="E572" s="107"/>
      <c r="F572" s="13" t="s">
        <v>910</v>
      </c>
      <c r="G572" s="13" t="s">
        <v>168</v>
      </c>
      <c r="H572" s="13" t="s">
        <v>911</v>
      </c>
      <c r="I572" s="15">
        <v>2015</v>
      </c>
      <c r="J572" s="16">
        <v>336093</v>
      </c>
      <c r="K572" s="17"/>
      <c r="L572" s="20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6.75" customHeight="1" x14ac:dyDescent="0.2">
      <c r="A573" s="13" t="s">
        <v>913</v>
      </c>
      <c r="B573" s="13" t="s">
        <v>497</v>
      </c>
      <c r="C573" s="13" t="s">
        <v>34</v>
      </c>
      <c r="D573" s="13" t="s">
        <v>28</v>
      </c>
      <c r="E573" s="107"/>
      <c r="F573" s="13" t="s">
        <v>910</v>
      </c>
      <c r="G573" s="13" t="s">
        <v>168</v>
      </c>
      <c r="H573" s="13" t="s">
        <v>911</v>
      </c>
      <c r="I573" s="15">
        <v>2015</v>
      </c>
      <c r="J573" s="16">
        <v>491979</v>
      </c>
      <c r="K573" s="17"/>
      <c r="L573" s="20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6.75" customHeight="1" x14ac:dyDescent="0.2">
      <c r="A574" s="13" t="s">
        <v>914</v>
      </c>
      <c r="B574" s="13" t="s">
        <v>915</v>
      </c>
      <c r="C574" s="13" t="s">
        <v>34</v>
      </c>
      <c r="D574" s="13" t="s">
        <v>28</v>
      </c>
      <c r="E574" s="107"/>
      <c r="F574" s="13" t="s">
        <v>910</v>
      </c>
      <c r="G574" s="13" t="s">
        <v>168</v>
      </c>
      <c r="H574" s="13" t="s">
        <v>911</v>
      </c>
      <c r="I574" s="15">
        <v>2015</v>
      </c>
      <c r="J574" s="16">
        <v>985570</v>
      </c>
      <c r="K574" s="17"/>
      <c r="L574" s="20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6.75" customHeight="1" x14ac:dyDescent="0.2">
      <c r="A575" s="13" t="s">
        <v>916</v>
      </c>
      <c r="B575" s="13" t="s">
        <v>55</v>
      </c>
      <c r="C575" s="13" t="s">
        <v>34</v>
      </c>
      <c r="D575" s="13" t="s">
        <v>28</v>
      </c>
      <c r="E575" s="107"/>
      <c r="F575" s="13" t="s">
        <v>910</v>
      </c>
      <c r="G575" s="13" t="s">
        <v>168</v>
      </c>
      <c r="H575" s="13" t="s">
        <v>911</v>
      </c>
      <c r="I575" s="15">
        <v>2015</v>
      </c>
      <c r="J575" s="16">
        <v>344488</v>
      </c>
      <c r="K575" s="17"/>
      <c r="L575" s="20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6.75" customHeight="1" x14ac:dyDescent="0.2">
      <c r="A576" s="13" t="s">
        <v>917</v>
      </c>
      <c r="B576" s="13" t="s">
        <v>918</v>
      </c>
      <c r="C576" s="13"/>
      <c r="D576" s="13" t="s">
        <v>28</v>
      </c>
      <c r="E576" s="107"/>
      <c r="F576" s="13" t="s">
        <v>910</v>
      </c>
      <c r="G576" s="13" t="s">
        <v>168</v>
      </c>
      <c r="H576" s="13" t="s">
        <v>911</v>
      </c>
      <c r="I576" s="15">
        <v>2015</v>
      </c>
      <c r="J576" s="16">
        <v>651559</v>
      </c>
      <c r="K576" s="17"/>
      <c r="L576" s="20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6.75" customHeight="1" x14ac:dyDescent="0.2">
      <c r="A577" s="13" t="s">
        <v>919</v>
      </c>
      <c r="B577" s="13" t="s">
        <v>920</v>
      </c>
      <c r="C577" s="13" t="s">
        <v>34</v>
      </c>
      <c r="D577" s="13" t="s">
        <v>28</v>
      </c>
      <c r="E577" s="107"/>
      <c r="F577" s="13" t="s">
        <v>910</v>
      </c>
      <c r="G577" s="13" t="s">
        <v>168</v>
      </c>
      <c r="H577" s="13" t="s">
        <v>911</v>
      </c>
      <c r="I577" s="15">
        <v>2015</v>
      </c>
      <c r="J577" s="16">
        <v>632609</v>
      </c>
      <c r="K577" s="17"/>
      <c r="L577" s="20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6.75" customHeight="1" x14ac:dyDescent="0.2">
      <c r="A578" s="13" t="s">
        <v>921</v>
      </c>
      <c r="B578" s="13" t="s">
        <v>922</v>
      </c>
      <c r="C578" s="13" t="s">
        <v>34</v>
      </c>
      <c r="D578" s="13" t="s">
        <v>28</v>
      </c>
      <c r="E578" s="107"/>
      <c r="F578" s="13" t="s">
        <v>910</v>
      </c>
      <c r="G578" s="13" t="s">
        <v>168</v>
      </c>
      <c r="H578" s="13" t="s">
        <v>911</v>
      </c>
      <c r="I578" s="15">
        <v>2015</v>
      </c>
      <c r="J578" s="21">
        <v>1000000</v>
      </c>
      <c r="K578" s="17"/>
      <c r="L578" s="20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6.75" customHeight="1" x14ac:dyDescent="0.2">
      <c r="A579" s="13" t="s">
        <v>923</v>
      </c>
      <c r="B579" s="13" t="s">
        <v>46</v>
      </c>
      <c r="C579" s="13" t="s">
        <v>34</v>
      </c>
      <c r="D579" s="13" t="s">
        <v>28</v>
      </c>
      <c r="E579" s="107"/>
      <c r="F579" s="13" t="s">
        <v>910</v>
      </c>
      <c r="G579" s="13" t="s">
        <v>168</v>
      </c>
      <c r="H579" s="13" t="s">
        <v>911</v>
      </c>
      <c r="I579" s="15">
        <v>2015</v>
      </c>
      <c r="J579" s="21">
        <v>1405345</v>
      </c>
      <c r="K579" s="17"/>
      <c r="L579" s="20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6.75" customHeight="1" x14ac:dyDescent="0.2">
      <c r="A580" s="13" t="s">
        <v>924</v>
      </c>
      <c r="B580" s="13" t="s">
        <v>925</v>
      </c>
      <c r="C580" s="13"/>
      <c r="D580" s="13" t="s">
        <v>28</v>
      </c>
      <c r="E580" s="107"/>
      <c r="F580" s="13" t="s">
        <v>910</v>
      </c>
      <c r="G580" s="13" t="s">
        <v>168</v>
      </c>
      <c r="H580" s="13" t="s">
        <v>911</v>
      </c>
      <c r="I580" s="15">
        <v>2015</v>
      </c>
      <c r="J580" s="16">
        <v>186886</v>
      </c>
      <c r="K580" s="17"/>
      <c r="L580" s="20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6.75" customHeight="1" x14ac:dyDescent="0.2">
      <c r="A581" s="13" t="s">
        <v>926</v>
      </c>
      <c r="B581" s="13" t="s">
        <v>927</v>
      </c>
      <c r="C581" s="13"/>
      <c r="D581" s="13" t="s">
        <v>28</v>
      </c>
      <c r="E581" s="107"/>
      <c r="F581" s="13" t="s">
        <v>910</v>
      </c>
      <c r="G581" s="13" t="s">
        <v>168</v>
      </c>
      <c r="H581" s="13" t="s">
        <v>911</v>
      </c>
      <c r="I581" s="15">
        <v>2015</v>
      </c>
      <c r="J581" s="16">
        <v>968729</v>
      </c>
      <c r="K581" s="17"/>
      <c r="L581" s="20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6.75" customHeight="1" x14ac:dyDescent="0.2">
      <c r="A582" s="13" t="s">
        <v>928</v>
      </c>
      <c r="B582" s="13" t="s">
        <v>179</v>
      </c>
      <c r="C582" s="13" t="s">
        <v>34</v>
      </c>
      <c r="D582" s="13" t="s">
        <v>28</v>
      </c>
      <c r="E582" s="107"/>
      <c r="F582" s="13" t="s">
        <v>910</v>
      </c>
      <c r="G582" s="13" t="s">
        <v>168</v>
      </c>
      <c r="H582" s="13" t="s">
        <v>911</v>
      </c>
      <c r="I582" s="15">
        <v>2015</v>
      </c>
      <c r="J582" s="16">
        <v>509416</v>
      </c>
      <c r="K582" s="17"/>
      <c r="L582" s="20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6.75" customHeight="1" x14ac:dyDescent="0.2">
      <c r="A583" s="13" t="s">
        <v>213</v>
      </c>
      <c r="B583" s="13" t="s">
        <v>214</v>
      </c>
      <c r="C583" s="13" t="s">
        <v>70</v>
      </c>
      <c r="D583" s="13" t="s">
        <v>143</v>
      </c>
      <c r="E583" s="107"/>
      <c r="F583" s="13" t="s">
        <v>910</v>
      </c>
      <c r="G583" s="13" t="s">
        <v>168</v>
      </c>
      <c r="H583" s="13" t="s">
        <v>911</v>
      </c>
      <c r="I583" s="15">
        <v>2015</v>
      </c>
      <c r="J583" s="16">
        <v>44700</v>
      </c>
      <c r="K583" s="17" t="s">
        <v>72</v>
      </c>
      <c r="L583" s="20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6.75" customHeight="1" x14ac:dyDescent="0.2">
      <c r="A584" s="13" t="s">
        <v>216</v>
      </c>
      <c r="B584" s="13" t="s">
        <v>124</v>
      </c>
      <c r="C584" s="13" t="s">
        <v>70</v>
      </c>
      <c r="D584" s="13" t="s">
        <v>143</v>
      </c>
      <c r="E584" s="107"/>
      <c r="F584" s="13" t="s">
        <v>910</v>
      </c>
      <c r="G584" s="13" t="s">
        <v>168</v>
      </c>
      <c r="H584" s="13" t="s">
        <v>911</v>
      </c>
      <c r="I584" s="15">
        <v>2015</v>
      </c>
      <c r="J584" s="16">
        <v>215000</v>
      </c>
      <c r="K584" s="17" t="s">
        <v>72</v>
      </c>
      <c r="L584" s="20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6.75" customHeight="1" x14ac:dyDescent="0.2">
      <c r="A585" s="13" t="s">
        <v>217</v>
      </c>
      <c r="B585" s="13" t="s">
        <v>142</v>
      </c>
      <c r="C585" s="13" t="s">
        <v>70</v>
      </c>
      <c r="D585" s="13" t="s">
        <v>143</v>
      </c>
      <c r="E585" s="107"/>
      <c r="F585" s="13" t="s">
        <v>910</v>
      </c>
      <c r="G585" s="13" t="s">
        <v>168</v>
      </c>
      <c r="H585" s="13" t="s">
        <v>911</v>
      </c>
      <c r="I585" s="15">
        <v>2015</v>
      </c>
      <c r="J585" s="16">
        <v>650000</v>
      </c>
      <c r="K585" s="17" t="s">
        <v>72</v>
      </c>
      <c r="L585" s="20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6.75" customHeight="1" x14ac:dyDescent="0.2">
      <c r="A586" s="13" t="s">
        <v>929</v>
      </c>
      <c r="B586" s="13" t="s">
        <v>142</v>
      </c>
      <c r="C586" s="13" t="s">
        <v>70</v>
      </c>
      <c r="D586" s="13" t="s">
        <v>143</v>
      </c>
      <c r="E586" s="107"/>
      <c r="F586" s="13" t="s">
        <v>910</v>
      </c>
      <c r="G586" s="13" t="s">
        <v>168</v>
      </c>
      <c r="H586" s="13" t="s">
        <v>911</v>
      </c>
      <c r="I586" s="15">
        <v>2015</v>
      </c>
      <c r="J586" s="16">
        <v>300000</v>
      </c>
      <c r="K586" s="17" t="s">
        <v>72</v>
      </c>
      <c r="L586" s="20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6.75" customHeight="1" x14ac:dyDescent="0.2">
      <c r="A587" s="13" t="s">
        <v>930</v>
      </c>
      <c r="B587" s="13" t="s">
        <v>931</v>
      </c>
      <c r="C587" s="13" t="s">
        <v>70</v>
      </c>
      <c r="D587" s="13" t="s">
        <v>143</v>
      </c>
      <c r="E587" s="107"/>
      <c r="F587" s="13" t="s">
        <v>910</v>
      </c>
      <c r="G587" s="13" t="s">
        <v>168</v>
      </c>
      <c r="H587" s="13" t="s">
        <v>911</v>
      </c>
      <c r="I587" s="15">
        <v>2015</v>
      </c>
      <c r="J587" s="16">
        <v>450000</v>
      </c>
      <c r="K587" s="17" t="s">
        <v>72</v>
      </c>
      <c r="L587" s="20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6.75" customHeight="1" x14ac:dyDescent="0.2">
      <c r="A588" s="13" t="s">
        <v>932</v>
      </c>
      <c r="B588" s="13" t="s">
        <v>933</v>
      </c>
      <c r="C588" s="13" t="s">
        <v>34</v>
      </c>
      <c r="D588" s="13" t="s">
        <v>368</v>
      </c>
      <c r="E588" s="107"/>
      <c r="F588" s="13" t="s">
        <v>910</v>
      </c>
      <c r="G588" s="13" t="s">
        <v>168</v>
      </c>
      <c r="H588" s="13" t="s">
        <v>911</v>
      </c>
      <c r="I588" s="15">
        <v>2015</v>
      </c>
      <c r="J588" s="21">
        <v>1588621</v>
      </c>
      <c r="K588" s="17"/>
      <c r="L588" s="20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6.75" customHeight="1" x14ac:dyDescent="0.2">
      <c r="A589" s="13" t="s">
        <v>934</v>
      </c>
      <c r="B589" s="13" t="s">
        <v>920</v>
      </c>
      <c r="C589" s="13" t="s">
        <v>34</v>
      </c>
      <c r="D589" s="13" t="s">
        <v>368</v>
      </c>
      <c r="E589" s="107"/>
      <c r="F589" s="13" t="s">
        <v>910</v>
      </c>
      <c r="G589" s="13" t="s">
        <v>168</v>
      </c>
      <c r="H589" s="13" t="s">
        <v>911</v>
      </c>
      <c r="I589" s="15">
        <v>2015</v>
      </c>
      <c r="J589" s="21">
        <v>1610871</v>
      </c>
      <c r="K589" s="17"/>
      <c r="L589" s="20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6.75" customHeight="1" x14ac:dyDescent="0.2">
      <c r="A590" s="13" t="s">
        <v>935</v>
      </c>
      <c r="B590" s="13" t="s">
        <v>796</v>
      </c>
      <c r="C590" s="13" t="s">
        <v>34</v>
      </c>
      <c r="D590" s="13" t="s">
        <v>368</v>
      </c>
      <c r="E590" s="107"/>
      <c r="F590" s="13" t="s">
        <v>910</v>
      </c>
      <c r="G590" s="13" t="s">
        <v>168</v>
      </c>
      <c r="H590" s="13" t="s">
        <v>911</v>
      </c>
      <c r="I590" s="15">
        <v>2015</v>
      </c>
      <c r="J590" s="16">
        <v>864942</v>
      </c>
      <c r="K590" s="17"/>
      <c r="L590" s="20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6.75" customHeight="1" x14ac:dyDescent="0.2">
      <c r="A591" s="13" t="s">
        <v>936</v>
      </c>
      <c r="B591" s="13" t="s">
        <v>922</v>
      </c>
      <c r="C591" s="13" t="s">
        <v>34</v>
      </c>
      <c r="D591" s="13" t="s">
        <v>368</v>
      </c>
      <c r="E591" s="107"/>
      <c r="F591" s="13" t="s">
        <v>910</v>
      </c>
      <c r="G591" s="13" t="s">
        <v>168</v>
      </c>
      <c r="H591" s="13" t="s">
        <v>911</v>
      </c>
      <c r="I591" s="15">
        <v>2015</v>
      </c>
      <c r="J591" s="21">
        <v>2069004</v>
      </c>
      <c r="K591" s="17"/>
      <c r="L591" s="20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6.75" customHeight="1" x14ac:dyDescent="0.2">
      <c r="A592" s="38" t="s">
        <v>937</v>
      </c>
      <c r="B592" s="38" t="s">
        <v>181</v>
      </c>
      <c r="C592" s="38" t="s">
        <v>34</v>
      </c>
      <c r="D592" s="38" t="s">
        <v>938</v>
      </c>
      <c r="E592" s="106"/>
      <c r="F592" s="38" t="s">
        <v>939</v>
      </c>
      <c r="G592" s="38" t="s">
        <v>276</v>
      </c>
      <c r="H592" s="38" t="s">
        <v>940</v>
      </c>
      <c r="I592" s="40">
        <v>2015</v>
      </c>
      <c r="J592" s="44">
        <v>70000</v>
      </c>
      <c r="K592" s="42"/>
      <c r="L592" s="45">
        <f>SUM(J596:J597)/SUM(J592:J599)</f>
        <v>0.34104046242774566</v>
      </c>
      <c r="M592" s="19">
        <f>SUM(J592:J599)</f>
        <v>865000</v>
      </c>
      <c r="N592" s="19">
        <f>J596+J597</f>
        <v>295000</v>
      </c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6.75" customHeight="1" x14ac:dyDescent="0.2">
      <c r="A593" s="38" t="s">
        <v>941</v>
      </c>
      <c r="B593" s="38" t="s">
        <v>312</v>
      </c>
      <c r="C593" s="38" t="s">
        <v>34</v>
      </c>
      <c r="D593" s="38" t="s">
        <v>126</v>
      </c>
      <c r="E593" s="106"/>
      <c r="F593" s="38" t="s">
        <v>939</v>
      </c>
      <c r="G593" s="38" t="s">
        <v>276</v>
      </c>
      <c r="H593" s="38" t="s">
        <v>940</v>
      </c>
      <c r="I593" s="40">
        <v>2015</v>
      </c>
      <c r="J593" s="44">
        <v>100000</v>
      </c>
      <c r="K593" s="42"/>
      <c r="L593" s="45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6.75" customHeight="1" x14ac:dyDescent="0.2">
      <c r="A594" s="38" t="s">
        <v>942</v>
      </c>
      <c r="B594" s="38" t="s">
        <v>460</v>
      </c>
      <c r="C594" s="38" t="s">
        <v>34</v>
      </c>
      <c r="D594" s="38" t="s">
        <v>126</v>
      </c>
      <c r="E594" s="106"/>
      <c r="F594" s="38" t="s">
        <v>939</v>
      </c>
      <c r="G594" s="38" t="s">
        <v>276</v>
      </c>
      <c r="H594" s="38" t="s">
        <v>940</v>
      </c>
      <c r="I594" s="40">
        <v>2015</v>
      </c>
      <c r="J594" s="44">
        <v>100000</v>
      </c>
      <c r="K594" s="42"/>
      <c r="L594" s="45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6.75" customHeight="1" x14ac:dyDescent="0.2">
      <c r="A595" s="38" t="s">
        <v>943</v>
      </c>
      <c r="B595" s="38" t="s">
        <v>944</v>
      </c>
      <c r="C595" s="38" t="s">
        <v>34</v>
      </c>
      <c r="D595" s="38" t="s">
        <v>126</v>
      </c>
      <c r="E595" s="106"/>
      <c r="F595" s="38" t="s">
        <v>939</v>
      </c>
      <c r="G595" s="38" t="s">
        <v>276</v>
      </c>
      <c r="H595" s="38" t="s">
        <v>940</v>
      </c>
      <c r="I595" s="40">
        <v>2015</v>
      </c>
      <c r="J595" s="44">
        <v>100000</v>
      </c>
      <c r="K595" s="42"/>
      <c r="L595" s="45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9.75" customHeight="1" x14ac:dyDescent="0.2">
      <c r="A596" s="38" t="s">
        <v>213</v>
      </c>
      <c r="B596" s="38" t="s">
        <v>214</v>
      </c>
      <c r="C596" s="38" t="s">
        <v>70</v>
      </c>
      <c r="D596" s="38" t="s">
        <v>143</v>
      </c>
      <c r="E596" s="106"/>
      <c r="F596" s="38" t="s">
        <v>939</v>
      </c>
      <c r="G596" s="38" t="s">
        <v>276</v>
      </c>
      <c r="H596" s="38" t="s">
        <v>940</v>
      </c>
      <c r="I596" s="40">
        <v>2015</v>
      </c>
      <c r="J596" s="44">
        <v>200000</v>
      </c>
      <c r="K596" s="42" t="s">
        <v>72</v>
      </c>
      <c r="L596" s="45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6.75" customHeight="1" x14ac:dyDescent="0.2">
      <c r="A597" s="38" t="s">
        <v>216</v>
      </c>
      <c r="B597" s="38" t="s">
        <v>124</v>
      </c>
      <c r="C597" s="38" t="s">
        <v>70</v>
      </c>
      <c r="D597" s="38" t="s">
        <v>143</v>
      </c>
      <c r="E597" s="106"/>
      <c r="F597" s="38" t="s">
        <v>939</v>
      </c>
      <c r="G597" s="118" t="s">
        <v>276</v>
      </c>
      <c r="H597" s="38" t="s">
        <v>940</v>
      </c>
      <c r="I597" s="40">
        <v>2015</v>
      </c>
      <c r="J597" s="44">
        <v>95000</v>
      </c>
      <c r="K597" s="42" t="s">
        <v>72</v>
      </c>
      <c r="L597" s="45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6.75" customHeight="1" x14ac:dyDescent="0.2">
      <c r="A598" s="38" t="s">
        <v>945</v>
      </c>
      <c r="B598" s="38" t="s">
        <v>317</v>
      </c>
      <c r="C598" s="38" t="s">
        <v>34</v>
      </c>
      <c r="D598" s="38" t="s">
        <v>368</v>
      </c>
      <c r="E598" s="106"/>
      <c r="F598" s="38" t="s">
        <v>939</v>
      </c>
      <c r="G598" s="118" t="s">
        <v>276</v>
      </c>
      <c r="H598" s="38" t="s">
        <v>940</v>
      </c>
      <c r="I598" s="40">
        <v>2015</v>
      </c>
      <c r="J598" s="44">
        <v>100000</v>
      </c>
      <c r="K598" s="42"/>
      <c r="L598" s="45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6.75" customHeight="1" x14ac:dyDescent="0.2">
      <c r="A599" s="38" t="s">
        <v>946</v>
      </c>
      <c r="B599" s="38" t="s">
        <v>944</v>
      </c>
      <c r="C599" s="38" t="s">
        <v>34</v>
      </c>
      <c r="D599" s="38" t="s">
        <v>368</v>
      </c>
      <c r="E599" s="106"/>
      <c r="F599" s="38" t="s">
        <v>939</v>
      </c>
      <c r="G599" s="118" t="s">
        <v>276</v>
      </c>
      <c r="H599" s="38" t="s">
        <v>940</v>
      </c>
      <c r="I599" s="40">
        <v>2015</v>
      </c>
      <c r="J599" s="44">
        <v>100000</v>
      </c>
      <c r="K599" s="42"/>
      <c r="L599" s="45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6.75" customHeight="1" x14ac:dyDescent="0.2">
      <c r="A600" s="30" t="s">
        <v>341</v>
      </c>
      <c r="B600" s="30" t="s">
        <v>124</v>
      </c>
      <c r="C600" s="30" t="s">
        <v>70</v>
      </c>
      <c r="D600" s="30" t="s">
        <v>143</v>
      </c>
      <c r="E600" s="31" t="s">
        <v>35</v>
      </c>
      <c r="F600" s="30" t="s">
        <v>947</v>
      </c>
      <c r="G600" s="119" t="s">
        <v>37</v>
      </c>
      <c r="H600" s="30" t="s">
        <v>948</v>
      </c>
      <c r="I600" s="32">
        <v>2015</v>
      </c>
      <c r="J600" s="37">
        <v>431323</v>
      </c>
      <c r="K600" s="34" t="s">
        <v>72</v>
      </c>
      <c r="L600" s="36">
        <f>SUM(J600:J601)/SUM(J600:J608)</f>
        <v>2.9592886003759231E-2</v>
      </c>
      <c r="M600" s="19">
        <f>SUM(J600:J608)</f>
        <v>21333607</v>
      </c>
      <c r="N600" s="19">
        <f>J600+J601</f>
        <v>631323</v>
      </c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6.75" customHeight="1" x14ac:dyDescent="0.2">
      <c r="A601" s="30" t="s">
        <v>930</v>
      </c>
      <c r="B601" s="30" t="s">
        <v>931</v>
      </c>
      <c r="C601" s="30" t="s">
        <v>70</v>
      </c>
      <c r="D601" s="30" t="s">
        <v>143</v>
      </c>
      <c r="E601" s="31" t="s">
        <v>35</v>
      </c>
      <c r="F601" s="30" t="s">
        <v>947</v>
      </c>
      <c r="G601" s="119" t="s">
        <v>37</v>
      </c>
      <c r="H601" s="30" t="s">
        <v>948</v>
      </c>
      <c r="I601" s="32">
        <v>2015</v>
      </c>
      <c r="J601" s="37">
        <v>200000</v>
      </c>
      <c r="K601" s="34" t="s">
        <v>72</v>
      </c>
      <c r="L601" s="36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6.75" customHeight="1" x14ac:dyDescent="0.2">
      <c r="A602" s="30" t="s">
        <v>949</v>
      </c>
      <c r="B602" s="30" t="s">
        <v>950</v>
      </c>
      <c r="C602" s="30"/>
      <c r="D602" s="30" t="s">
        <v>951</v>
      </c>
      <c r="E602" s="31" t="s">
        <v>35</v>
      </c>
      <c r="F602" s="30" t="s">
        <v>947</v>
      </c>
      <c r="G602" s="119" t="s">
        <v>37</v>
      </c>
      <c r="H602" s="30" t="s">
        <v>948</v>
      </c>
      <c r="I602" s="32">
        <v>2015</v>
      </c>
      <c r="J602" s="37">
        <v>90000</v>
      </c>
      <c r="K602" s="34"/>
      <c r="L602" s="36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6.75" customHeight="1" x14ac:dyDescent="0.2">
      <c r="A603" s="30" t="s">
        <v>952</v>
      </c>
      <c r="B603" s="30" t="s">
        <v>953</v>
      </c>
      <c r="C603" s="30"/>
      <c r="D603" s="30" t="s">
        <v>954</v>
      </c>
      <c r="E603" s="31" t="s">
        <v>35</v>
      </c>
      <c r="F603" s="30" t="s">
        <v>947</v>
      </c>
      <c r="G603" s="119" t="s">
        <v>37</v>
      </c>
      <c r="H603" s="30" t="s">
        <v>948</v>
      </c>
      <c r="I603" s="32">
        <v>2015</v>
      </c>
      <c r="J603" s="37">
        <v>36997</v>
      </c>
      <c r="K603" s="34"/>
      <c r="L603" s="36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6.75" customHeight="1" x14ac:dyDescent="0.2">
      <c r="A604" s="30" t="s">
        <v>235</v>
      </c>
      <c r="B604" s="30" t="s">
        <v>179</v>
      </c>
      <c r="C604" s="30" t="s">
        <v>34</v>
      </c>
      <c r="D604" s="30" t="s">
        <v>101</v>
      </c>
      <c r="E604" s="31" t="s">
        <v>14</v>
      </c>
      <c r="F604" s="30" t="s">
        <v>955</v>
      </c>
      <c r="G604" s="119" t="s">
        <v>37</v>
      </c>
      <c r="H604" s="30" t="s">
        <v>948</v>
      </c>
      <c r="I604" s="32">
        <v>2015</v>
      </c>
      <c r="J604" s="37">
        <v>951102</v>
      </c>
      <c r="K604" s="34"/>
      <c r="L604" s="36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6.75" customHeight="1" x14ac:dyDescent="0.2">
      <c r="A605" s="30" t="s">
        <v>956</v>
      </c>
      <c r="B605" s="30" t="s">
        <v>957</v>
      </c>
      <c r="C605" s="30"/>
      <c r="D605" s="30" t="s">
        <v>958</v>
      </c>
      <c r="E605" s="31" t="s">
        <v>14</v>
      </c>
      <c r="F605" s="30" t="s">
        <v>955</v>
      </c>
      <c r="G605" s="119" t="s">
        <v>37</v>
      </c>
      <c r="H605" s="30" t="s">
        <v>948</v>
      </c>
      <c r="I605" s="32">
        <v>2015</v>
      </c>
      <c r="J605" s="37">
        <v>375000</v>
      </c>
      <c r="K605" s="34"/>
      <c r="L605" s="36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6.75" customHeight="1" x14ac:dyDescent="0.2">
      <c r="A606" s="30" t="s">
        <v>959</v>
      </c>
      <c r="B606" s="30" t="s">
        <v>381</v>
      </c>
      <c r="C606" s="30"/>
      <c r="D606" s="30" t="s">
        <v>382</v>
      </c>
      <c r="E606" s="31" t="s">
        <v>14</v>
      </c>
      <c r="F606" s="30" t="s">
        <v>955</v>
      </c>
      <c r="G606" s="119" t="s">
        <v>37</v>
      </c>
      <c r="H606" s="30" t="s">
        <v>948</v>
      </c>
      <c r="I606" s="32">
        <v>2015</v>
      </c>
      <c r="J606" s="37">
        <v>170000</v>
      </c>
      <c r="K606" s="34"/>
      <c r="L606" s="36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6.75" customHeight="1" x14ac:dyDescent="0.2">
      <c r="A607" s="30" t="s">
        <v>960</v>
      </c>
      <c r="B607" s="30" t="s">
        <v>114</v>
      </c>
      <c r="C607" s="30" t="s">
        <v>115</v>
      </c>
      <c r="D607" s="30" t="s">
        <v>961</v>
      </c>
      <c r="E607" s="31" t="s">
        <v>14</v>
      </c>
      <c r="F607" s="30" t="s">
        <v>955</v>
      </c>
      <c r="G607" s="119" t="s">
        <v>37</v>
      </c>
      <c r="H607" s="30" t="s">
        <v>948</v>
      </c>
      <c r="I607" s="32">
        <v>2015</v>
      </c>
      <c r="J607" s="37">
        <v>159000</v>
      </c>
      <c r="K607" s="34"/>
      <c r="L607" s="36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6.75" customHeight="1" x14ac:dyDescent="0.2">
      <c r="A608" s="30" t="s">
        <v>962</v>
      </c>
      <c r="B608" s="30" t="s">
        <v>67</v>
      </c>
      <c r="C608" s="30" t="s">
        <v>12</v>
      </c>
      <c r="D608" s="30" t="s">
        <v>28</v>
      </c>
      <c r="E608" s="31" t="s">
        <v>14</v>
      </c>
      <c r="F608" s="30" t="s">
        <v>955</v>
      </c>
      <c r="G608" s="119" t="s">
        <v>37</v>
      </c>
      <c r="H608" s="30" t="s">
        <v>948</v>
      </c>
      <c r="I608" s="32">
        <v>2015</v>
      </c>
      <c r="J608" s="33">
        <v>18920185</v>
      </c>
      <c r="K608" s="34"/>
      <c r="L608" s="36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6.75" customHeight="1" x14ac:dyDescent="0.2">
      <c r="A609" s="64" t="s">
        <v>963</v>
      </c>
      <c r="B609" s="64" t="s">
        <v>204</v>
      </c>
      <c r="C609" s="64" t="s">
        <v>34</v>
      </c>
      <c r="D609" s="64" t="s">
        <v>365</v>
      </c>
      <c r="E609" s="65" t="s">
        <v>166</v>
      </c>
      <c r="F609" s="64" t="s">
        <v>964</v>
      </c>
      <c r="G609" s="120" t="s">
        <v>78</v>
      </c>
      <c r="H609" s="64" t="s">
        <v>965</v>
      </c>
      <c r="I609" s="66">
        <v>2015</v>
      </c>
      <c r="J609" s="67">
        <v>266648</v>
      </c>
      <c r="K609" s="68"/>
      <c r="L609" s="70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6.75" customHeight="1" x14ac:dyDescent="0.2">
      <c r="A610" s="64" t="s">
        <v>91</v>
      </c>
      <c r="B610" s="64" t="s">
        <v>92</v>
      </c>
      <c r="C610" s="64" t="s">
        <v>70</v>
      </c>
      <c r="D610" s="64" t="s">
        <v>93</v>
      </c>
      <c r="E610" s="65" t="s">
        <v>166</v>
      </c>
      <c r="F610" s="64" t="s">
        <v>964</v>
      </c>
      <c r="G610" s="120" t="s">
        <v>78</v>
      </c>
      <c r="H610" s="64" t="s">
        <v>965</v>
      </c>
      <c r="I610" s="66">
        <v>2015</v>
      </c>
      <c r="J610" s="67">
        <v>208500</v>
      </c>
      <c r="K610" s="68" t="s">
        <v>72</v>
      </c>
      <c r="L610" s="70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6.75" customHeight="1" x14ac:dyDescent="0.2">
      <c r="A611" s="78" t="s">
        <v>966</v>
      </c>
      <c r="B611" s="78" t="s">
        <v>967</v>
      </c>
      <c r="C611" s="78"/>
      <c r="D611" s="78" t="s">
        <v>28</v>
      </c>
      <c r="E611" s="79" t="s">
        <v>14</v>
      </c>
      <c r="F611" s="78" t="s">
        <v>968</v>
      </c>
      <c r="G611" s="121" t="s">
        <v>37</v>
      </c>
      <c r="H611" s="78" t="s">
        <v>948</v>
      </c>
      <c r="I611" s="80">
        <v>2015</v>
      </c>
      <c r="J611" s="81">
        <v>1166240.56</v>
      </c>
      <c r="K611" s="8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6.75" customHeight="1" x14ac:dyDescent="0.2">
      <c r="A612" s="78" t="s">
        <v>969</v>
      </c>
      <c r="B612" s="78" t="s">
        <v>11</v>
      </c>
      <c r="C612" s="78" t="s">
        <v>12</v>
      </c>
      <c r="D612" s="78" t="s">
        <v>28</v>
      </c>
      <c r="E612" s="79" t="s">
        <v>14</v>
      </c>
      <c r="F612" s="78" t="s">
        <v>968</v>
      </c>
      <c r="G612" s="121" t="s">
        <v>37</v>
      </c>
      <c r="H612" s="78" t="s">
        <v>948</v>
      </c>
      <c r="I612" s="80">
        <v>2015</v>
      </c>
      <c r="J612" s="85">
        <v>241870</v>
      </c>
      <c r="K612" s="8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6.75" customHeight="1" x14ac:dyDescent="0.2">
      <c r="A613" s="46" t="s">
        <v>970</v>
      </c>
      <c r="B613" s="46" t="s">
        <v>971</v>
      </c>
      <c r="C613" s="46" t="s">
        <v>34</v>
      </c>
      <c r="D613" s="46" t="s">
        <v>165</v>
      </c>
      <c r="E613" s="47" t="s">
        <v>166</v>
      </c>
      <c r="F613" s="46" t="s">
        <v>972</v>
      </c>
      <c r="G613" s="122" t="s">
        <v>276</v>
      </c>
      <c r="H613" s="46" t="s">
        <v>973</v>
      </c>
      <c r="I613" s="48">
        <v>2015</v>
      </c>
      <c r="J613" s="49">
        <v>41012</v>
      </c>
      <c r="K613" s="50"/>
      <c r="L613" s="52">
        <f>J616/SUM(J613:J617)</f>
        <v>0.34068067999863727</v>
      </c>
      <c r="M613" s="19">
        <f>SUM(J613:J617)</f>
        <v>733825</v>
      </c>
      <c r="N613" s="19">
        <f>J616</f>
        <v>250000</v>
      </c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6.75" customHeight="1" x14ac:dyDescent="0.2">
      <c r="A614" s="46" t="s">
        <v>974</v>
      </c>
      <c r="B614" s="46" t="s">
        <v>975</v>
      </c>
      <c r="C614" s="46" t="s">
        <v>34</v>
      </c>
      <c r="D614" s="46" t="s">
        <v>165</v>
      </c>
      <c r="E614" s="47" t="s">
        <v>166</v>
      </c>
      <c r="F614" s="46" t="s">
        <v>972</v>
      </c>
      <c r="G614" s="122" t="s">
        <v>276</v>
      </c>
      <c r="H614" s="46" t="s">
        <v>973</v>
      </c>
      <c r="I614" s="48">
        <v>2015</v>
      </c>
      <c r="J614" s="49">
        <v>100000</v>
      </c>
      <c r="K614" s="50"/>
      <c r="L614" s="5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6.75" customHeight="1" x14ac:dyDescent="0.2">
      <c r="A615" s="46" t="s">
        <v>976</v>
      </c>
      <c r="B615" s="46" t="s">
        <v>242</v>
      </c>
      <c r="C615" s="46"/>
      <c r="D615" s="46" t="s">
        <v>165</v>
      </c>
      <c r="E615" s="47" t="s">
        <v>166</v>
      </c>
      <c r="F615" s="46" t="s">
        <v>972</v>
      </c>
      <c r="G615" s="122" t="s">
        <v>276</v>
      </c>
      <c r="H615" s="46" t="s">
        <v>973</v>
      </c>
      <c r="I615" s="48">
        <v>2015</v>
      </c>
      <c r="J615" s="49">
        <v>150000</v>
      </c>
      <c r="K615" s="50"/>
      <c r="L615" s="5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6.75" customHeight="1" x14ac:dyDescent="0.2">
      <c r="A616" s="46" t="s">
        <v>216</v>
      </c>
      <c r="B616" s="46" t="s">
        <v>124</v>
      </c>
      <c r="C616" s="46" t="s">
        <v>70</v>
      </c>
      <c r="D616" s="46" t="s">
        <v>143</v>
      </c>
      <c r="E616" s="47" t="s">
        <v>166</v>
      </c>
      <c r="F616" s="46" t="s">
        <v>972</v>
      </c>
      <c r="G616" s="122" t="s">
        <v>276</v>
      </c>
      <c r="H616" s="46" t="s">
        <v>973</v>
      </c>
      <c r="I616" s="48">
        <v>2015</v>
      </c>
      <c r="J616" s="49">
        <v>250000</v>
      </c>
      <c r="K616" s="50" t="s">
        <v>72</v>
      </c>
      <c r="L616" s="5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6.75" customHeight="1" x14ac:dyDescent="0.2">
      <c r="A617" s="46" t="s">
        <v>977</v>
      </c>
      <c r="B617" s="46" t="s">
        <v>274</v>
      </c>
      <c r="C617" s="46"/>
      <c r="D617" s="46" t="s">
        <v>537</v>
      </c>
      <c r="E617" s="47" t="s">
        <v>166</v>
      </c>
      <c r="F617" s="46" t="s">
        <v>972</v>
      </c>
      <c r="G617" s="122" t="s">
        <v>276</v>
      </c>
      <c r="H617" s="46" t="s">
        <v>973</v>
      </c>
      <c r="I617" s="48">
        <v>2015</v>
      </c>
      <c r="J617" s="49">
        <v>192813</v>
      </c>
      <c r="K617" s="50"/>
      <c r="L617" s="5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6.75" customHeight="1" x14ac:dyDescent="0.2">
      <c r="A618" s="30" t="s">
        <v>978</v>
      </c>
      <c r="B618" s="30" t="s">
        <v>979</v>
      </c>
      <c r="C618" s="30" t="s">
        <v>172</v>
      </c>
      <c r="D618" s="30" t="s">
        <v>28</v>
      </c>
      <c r="E618" s="31" t="s">
        <v>35</v>
      </c>
      <c r="F618" s="30" t="s">
        <v>980</v>
      </c>
      <c r="G618" s="119" t="s">
        <v>37</v>
      </c>
      <c r="H618" s="30" t="s">
        <v>762</v>
      </c>
      <c r="I618" s="32">
        <v>2015</v>
      </c>
      <c r="J618" s="37">
        <v>350015</v>
      </c>
      <c r="K618" s="34" t="s">
        <v>72</v>
      </c>
      <c r="L618" s="36">
        <f>J618/SUM(J618:J622)</f>
        <v>0.19814510166672517</v>
      </c>
      <c r="M618" s="19">
        <f>SUM(J618:J622)</f>
        <v>1766458</v>
      </c>
      <c r="N618" s="19">
        <f>J618</f>
        <v>350015</v>
      </c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6.75" customHeight="1" x14ac:dyDescent="0.2">
      <c r="A619" s="30" t="s">
        <v>981</v>
      </c>
      <c r="B619" s="30" t="s">
        <v>781</v>
      </c>
      <c r="C619" s="30" t="s">
        <v>34</v>
      </c>
      <c r="D619" s="30" t="s">
        <v>365</v>
      </c>
      <c r="E619" s="31" t="s">
        <v>35</v>
      </c>
      <c r="F619" s="30" t="s">
        <v>980</v>
      </c>
      <c r="G619" s="119" t="s">
        <v>37</v>
      </c>
      <c r="H619" s="30" t="s">
        <v>762</v>
      </c>
      <c r="I619" s="32">
        <v>2015</v>
      </c>
      <c r="J619" s="37">
        <v>513949</v>
      </c>
      <c r="K619" s="34"/>
      <c r="L619" s="36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6.75" customHeight="1" x14ac:dyDescent="0.2">
      <c r="A620" s="30" t="s">
        <v>982</v>
      </c>
      <c r="B620" s="30" t="s">
        <v>971</v>
      </c>
      <c r="C620" s="30" t="s">
        <v>34</v>
      </c>
      <c r="D620" s="30" t="s">
        <v>365</v>
      </c>
      <c r="E620" s="31" t="s">
        <v>35</v>
      </c>
      <c r="F620" s="30" t="s">
        <v>980</v>
      </c>
      <c r="G620" s="119" t="s">
        <v>37</v>
      </c>
      <c r="H620" s="30" t="s">
        <v>762</v>
      </c>
      <c r="I620" s="32">
        <v>2015</v>
      </c>
      <c r="J620" s="37">
        <v>197505</v>
      </c>
      <c r="K620" s="34"/>
      <c r="L620" s="36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6.75" customHeight="1" x14ac:dyDescent="0.2">
      <c r="A621" s="30" t="s">
        <v>983</v>
      </c>
      <c r="B621" s="30" t="s">
        <v>360</v>
      </c>
      <c r="C621" s="30" t="s">
        <v>34</v>
      </c>
      <c r="D621" s="30" t="s">
        <v>365</v>
      </c>
      <c r="E621" s="31" t="s">
        <v>35</v>
      </c>
      <c r="F621" s="30" t="s">
        <v>980</v>
      </c>
      <c r="G621" s="119" t="s">
        <v>37</v>
      </c>
      <c r="H621" s="30" t="s">
        <v>762</v>
      </c>
      <c r="I621" s="32">
        <v>2015</v>
      </c>
      <c r="J621" s="37">
        <v>405000</v>
      </c>
      <c r="K621" s="34"/>
      <c r="L621" s="36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6.75" customHeight="1" x14ac:dyDescent="0.2">
      <c r="A622" s="30" t="s">
        <v>984</v>
      </c>
      <c r="B622" s="30" t="s">
        <v>44</v>
      </c>
      <c r="C622" s="30" t="s">
        <v>34</v>
      </c>
      <c r="D622" s="30" t="s">
        <v>365</v>
      </c>
      <c r="E622" s="31" t="s">
        <v>35</v>
      </c>
      <c r="F622" s="30" t="s">
        <v>980</v>
      </c>
      <c r="G622" s="119" t="s">
        <v>37</v>
      </c>
      <c r="H622" s="30" t="s">
        <v>762</v>
      </c>
      <c r="I622" s="32">
        <v>2015</v>
      </c>
      <c r="J622" s="37">
        <v>299989</v>
      </c>
      <c r="K622" s="34"/>
      <c r="L622" s="36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6.75" customHeight="1" x14ac:dyDescent="0.2">
      <c r="A623" s="38" t="s">
        <v>985</v>
      </c>
      <c r="B623" s="38" t="s">
        <v>164</v>
      </c>
      <c r="C623" s="38" t="s">
        <v>34</v>
      </c>
      <c r="D623" s="38" t="s">
        <v>28</v>
      </c>
      <c r="E623" s="106"/>
      <c r="F623" s="38" t="s">
        <v>986</v>
      </c>
      <c r="G623" s="118" t="s">
        <v>276</v>
      </c>
      <c r="H623" s="38" t="s">
        <v>987</v>
      </c>
      <c r="I623" s="40">
        <v>2015</v>
      </c>
      <c r="J623" s="41">
        <v>2045000</v>
      </c>
      <c r="K623" s="42"/>
      <c r="L623" s="45">
        <f>J626/SUM(J623:J626)</f>
        <v>9.4655593465400659E-2</v>
      </c>
      <c r="M623" s="19">
        <f>SUM(J623:J626)</f>
        <v>7032474</v>
      </c>
      <c r="N623" s="19">
        <f>J626</f>
        <v>665663</v>
      </c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6.75" customHeight="1" x14ac:dyDescent="0.2">
      <c r="A624" s="38" t="s">
        <v>988</v>
      </c>
      <c r="B624" s="38" t="s">
        <v>151</v>
      </c>
      <c r="C624" s="38"/>
      <c r="D624" s="38" t="s">
        <v>28</v>
      </c>
      <c r="E624" s="106"/>
      <c r="F624" s="38" t="s">
        <v>986</v>
      </c>
      <c r="G624" s="118" t="s">
        <v>276</v>
      </c>
      <c r="H624" s="38" t="s">
        <v>987</v>
      </c>
      <c r="I624" s="40">
        <v>2015</v>
      </c>
      <c r="J624" s="41">
        <v>2276811</v>
      </c>
      <c r="K624" s="42"/>
      <c r="L624" s="45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6.75" customHeight="1" x14ac:dyDescent="0.2">
      <c r="A625" s="38" t="s">
        <v>989</v>
      </c>
      <c r="B625" s="38" t="s">
        <v>586</v>
      </c>
      <c r="C625" s="38"/>
      <c r="D625" s="38" t="s">
        <v>28</v>
      </c>
      <c r="E625" s="106"/>
      <c r="F625" s="38" t="s">
        <v>986</v>
      </c>
      <c r="G625" s="118" t="s">
        <v>276</v>
      </c>
      <c r="H625" s="38" t="s">
        <v>987</v>
      </c>
      <c r="I625" s="40">
        <v>2015</v>
      </c>
      <c r="J625" s="41">
        <v>2045000</v>
      </c>
      <c r="K625" s="42"/>
      <c r="L625" s="45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6.75" customHeight="1" x14ac:dyDescent="0.2">
      <c r="A626" s="38" t="s">
        <v>213</v>
      </c>
      <c r="B626" s="38" t="s">
        <v>214</v>
      </c>
      <c r="C626" s="38" t="s">
        <v>70</v>
      </c>
      <c r="D626" s="38" t="s">
        <v>143</v>
      </c>
      <c r="E626" s="106"/>
      <c r="F626" s="38" t="s">
        <v>986</v>
      </c>
      <c r="G626" s="118" t="s">
        <v>276</v>
      </c>
      <c r="H626" s="38" t="s">
        <v>987</v>
      </c>
      <c r="I626" s="40">
        <v>2015</v>
      </c>
      <c r="J626" s="44">
        <v>665663</v>
      </c>
      <c r="K626" s="42" t="s">
        <v>72</v>
      </c>
      <c r="L626" s="45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6.75" customHeight="1" x14ac:dyDescent="0.2">
      <c r="A627" s="78" t="s">
        <v>235</v>
      </c>
      <c r="B627" s="78" t="s">
        <v>179</v>
      </c>
      <c r="C627" s="78" t="s">
        <v>34</v>
      </c>
      <c r="D627" s="78" t="s">
        <v>101</v>
      </c>
      <c r="E627" s="108"/>
      <c r="F627" s="78" t="s">
        <v>990</v>
      </c>
      <c r="G627" s="121" t="s">
        <v>37</v>
      </c>
      <c r="H627" s="78" t="s">
        <v>948</v>
      </c>
      <c r="I627" s="80">
        <v>2015</v>
      </c>
      <c r="J627" s="81">
        <v>4860607</v>
      </c>
      <c r="K627" s="8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6.75" customHeight="1" x14ac:dyDescent="0.2">
      <c r="A628" s="78" t="s">
        <v>991</v>
      </c>
      <c r="B628" s="78" t="s">
        <v>460</v>
      </c>
      <c r="C628" s="78" t="s">
        <v>34</v>
      </c>
      <c r="D628" s="78" t="s">
        <v>368</v>
      </c>
      <c r="E628" s="108"/>
      <c r="F628" s="78" t="s">
        <v>992</v>
      </c>
      <c r="G628" s="121" t="s">
        <v>276</v>
      </c>
      <c r="H628" s="78" t="s">
        <v>277</v>
      </c>
      <c r="I628" s="80">
        <v>2015</v>
      </c>
      <c r="J628" s="81">
        <v>1363793</v>
      </c>
      <c r="K628" s="8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6.75" customHeight="1" x14ac:dyDescent="0.2">
      <c r="A629" s="78" t="s">
        <v>993</v>
      </c>
      <c r="B629" s="78" t="s">
        <v>994</v>
      </c>
      <c r="C629" s="78" t="s">
        <v>21</v>
      </c>
      <c r="D629" s="78" t="s">
        <v>368</v>
      </c>
      <c r="E629" s="108"/>
      <c r="F629" s="78" t="s">
        <v>992</v>
      </c>
      <c r="G629" s="121" t="s">
        <v>276</v>
      </c>
      <c r="H629" s="78" t="s">
        <v>277</v>
      </c>
      <c r="I629" s="80">
        <v>2015</v>
      </c>
      <c r="J629" s="85">
        <v>478391</v>
      </c>
      <c r="K629" s="8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6.75" customHeight="1" x14ac:dyDescent="0.2">
      <c r="A630" s="78" t="s">
        <v>995</v>
      </c>
      <c r="B630" s="78" t="s">
        <v>192</v>
      </c>
      <c r="C630" s="78" t="s">
        <v>34</v>
      </c>
      <c r="D630" s="78" t="s">
        <v>368</v>
      </c>
      <c r="E630" s="108"/>
      <c r="F630" s="78" t="s">
        <v>992</v>
      </c>
      <c r="G630" s="121" t="s">
        <v>276</v>
      </c>
      <c r="H630" s="78" t="s">
        <v>277</v>
      </c>
      <c r="I630" s="80">
        <v>2015</v>
      </c>
      <c r="J630" s="85">
        <v>742040</v>
      </c>
      <c r="K630" s="8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6.75" customHeight="1" x14ac:dyDescent="0.2">
      <c r="A631" s="78" t="s">
        <v>996</v>
      </c>
      <c r="B631" s="78" t="s">
        <v>997</v>
      </c>
      <c r="C631" s="78" t="s">
        <v>34</v>
      </c>
      <c r="D631" s="78" t="s">
        <v>368</v>
      </c>
      <c r="E631" s="108"/>
      <c r="F631" s="78" t="s">
        <v>992</v>
      </c>
      <c r="G631" s="121" t="s">
        <v>276</v>
      </c>
      <c r="H631" s="78" t="s">
        <v>277</v>
      </c>
      <c r="I631" s="80">
        <v>2015</v>
      </c>
      <c r="J631" s="81">
        <v>2052012</v>
      </c>
      <c r="K631" s="8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6.75" customHeight="1" x14ac:dyDescent="0.2">
      <c r="A632" s="78" t="s">
        <v>998</v>
      </c>
      <c r="B632" s="78" t="s">
        <v>44</v>
      </c>
      <c r="C632" s="78" t="s">
        <v>34</v>
      </c>
      <c r="D632" s="78" t="s">
        <v>368</v>
      </c>
      <c r="E632" s="108"/>
      <c r="F632" s="78" t="s">
        <v>992</v>
      </c>
      <c r="G632" s="121" t="s">
        <v>276</v>
      </c>
      <c r="H632" s="78" t="s">
        <v>277</v>
      </c>
      <c r="I632" s="80">
        <v>2015</v>
      </c>
      <c r="J632" s="81">
        <v>1418340</v>
      </c>
      <c r="K632" s="8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6.75" customHeight="1" x14ac:dyDescent="0.2">
      <c r="A633" s="78" t="s">
        <v>999</v>
      </c>
      <c r="B633" s="78" t="s">
        <v>994</v>
      </c>
      <c r="C633" s="78" t="s">
        <v>21</v>
      </c>
      <c r="D633" s="78" t="s">
        <v>368</v>
      </c>
      <c r="E633" s="108"/>
      <c r="F633" s="78" t="s">
        <v>992</v>
      </c>
      <c r="G633" s="121" t="s">
        <v>276</v>
      </c>
      <c r="H633" s="78" t="s">
        <v>277</v>
      </c>
      <c r="I633" s="80">
        <v>2015</v>
      </c>
      <c r="J633" s="81">
        <v>1777855</v>
      </c>
      <c r="K633" s="8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6.75" customHeight="1" x14ac:dyDescent="0.2">
      <c r="A634" s="78" t="s">
        <v>1000</v>
      </c>
      <c r="B634" s="78" t="s">
        <v>179</v>
      </c>
      <c r="C634" s="78" t="s">
        <v>34</v>
      </c>
      <c r="D634" s="78" t="s">
        <v>368</v>
      </c>
      <c r="E634" s="108"/>
      <c r="F634" s="78" t="s">
        <v>992</v>
      </c>
      <c r="G634" s="121" t="s">
        <v>276</v>
      </c>
      <c r="H634" s="78" t="s">
        <v>277</v>
      </c>
      <c r="I634" s="80">
        <v>2015</v>
      </c>
      <c r="J634" s="81">
        <v>2683992</v>
      </c>
      <c r="K634" s="8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6.75" customHeight="1" x14ac:dyDescent="0.2">
      <c r="A635" s="78" t="s">
        <v>1001</v>
      </c>
      <c r="B635" s="78" t="s">
        <v>155</v>
      </c>
      <c r="C635" s="78" t="s">
        <v>21</v>
      </c>
      <c r="D635" s="78" t="s">
        <v>368</v>
      </c>
      <c r="E635" s="108"/>
      <c r="F635" s="78" t="s">
        <v>992</v>
      </c>
      <c r="G635" s="121" t="s">
        <v>276</v>
      </c>
      <c r="H635" s="78" t="s">
        <v>277</v>
      </c>
      <c r="I635" s="80">
        <v>2015</v>
      </c>
      <c r="J635" s="81">
        <v>3188032</v>
      </c>
      <c r="K635" s="8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6.75" customHeight="1" x14ac:dyDescent="0.2">
      <c r="A636" s="78" t="s">
        <v>1002</v>
      </c>
      <c r="B636" s="78" t="s">
        <v>803</v>
      </c>
      <c r="C636" s="78" t="s">
        <v>34</v>
      </c>
      <c r="D636" s="78" t="s">
        <v>368</v>
      </c>
      <c r="E636" s="108"/>
      <c r="F636" s="78" t="s">
        <v>992</v>
      </c>
      <c r="G636" s="121" t="s">
        <v>276</v>
      </c>
      <c r="H636" s="78" t="s">
        <v>277</v>
      </c>
      <c r="I636" s="80">
        <v>2015</v>
      </c>
      <c r="J636" s="85">
        <v>200000</v>
      </c>
      <c r="K636" s="8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6.75" customHeight="1" x14ac:dyDescent="0.2">
      <c r="A637" s="13" t="s">
        <v>100</v>
      </c>
      <c r="B637" s="13" t="s">
        <v>55</v>
      </c>
      <c r="C637" s="13" t="s">
        <v>34</v>
      </c>
      <c r="D637" s="13" t="s">
        <v>101</v>
      </c>
      <c r="E637" s="14" t="s">
        <v>166</v>
      </c>
      <c r="F637" s="13" t="s">
        <v>1003</v>
      </c>
      <c r="G637" s="113" t="s">
        <v>276</v>
      </c>
      <c r="H637" s="13" t="s">
        <v>1004</v>
      </c>
      <c r="I637" s="15">
        <v>2015</v>
      </c>
      <c r="J637" s="16">
        <v>16124</v>
      </c>
      <c r="K637" s="17"/>
      <c r="L637" s="20">
        <f>SUM(J644:J645)/SUM(J637:J654)</f>
        <v>5.4891189920252464E-2</v>
      </c>
      <c r="M637" s="19">
        <f>SUM(J637:J654)</f>
        <v>4227090</v>
      </c>
      <c r="N637" s="19">
        <f>J644+J645</f>
        <v>232030</v>
      </c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6.75" customHeight="1" x14ac:dyDescent="0.2">
      <c r="A638" s="13" t="s">
        <v>1005</v>
      </c>
      <c r="B638" s="13" t="s">
        <v>1006</v>
      </c>
      <c r="C638" s="13" t="s">
        <v>34</v>
      </c>
      <c r="D638" s="13" t="s">
        <v>938</v>
      </c>
      <c r="E638" s="14" t="s">
        <v>166</v>
      </c>
      <c r="F638" s="13" t="s">
        <v>1003</v>
      </c>
      <c r="G638" s="113" t="s">
        <v>276</v>
      </c>
      <c r="H638" s="13" t="s">
        <v>1004</v>
      </c>
      <c r="I638" s="15">
        <v>2015</v>
      </c>
      <c r="J638" s="16">
        <v>250000</v>
      </c>
      <c r="K638" s="17"/>
      <c r="L638" s="20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6.75" customHeight="1" x14ac:dyDescent="0.2">
      <c r="A639" s="13" t="s">
        <v>1007</v>
      </c>
      <c r="B639" s="13" t="s">
        <v>312</v>
      </c>
      <c r="C639" s="13" t="s">
        <v>34</v>
      </c>
      <c r="D639" s="13" t="s">
        <v>938</v>
      </c>
      <c r="E639" s="14" t="s">
        <v>166</v>
      </c>
      <c r="F639" s="13" t="s">
        <v>1003</v>
      </c>
      <c r="G639" s="113" t="s">
        <v>276</v>
      </c>
      <c r="H639" s="13" t="s">
        <v>1004</v>
      </c>
      <c r="I639" s="15">
        <v>2015</v>
      </c>
      <c r="J639" s="16">
        <v>200000</v>
      </c>
      <c r="K639" s="17"/>
      <c r="L639" s="20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6.75" customHeight="1" x14ac:dyDescent="0.2">
      <c r="A640" s="13" t="s">
        <v>1008</v>
      </c>
      <c r="B640" s="13" t="s">
        <v>164</v>
      </c>
      <c r="C640" s="13" t="s">
        <v>34</v>
      </c>
      <c r="D640" s="13" t="s">
        <v>938</v>
      </c>
      <c r="E640" s="14" t="s">
        <v>166</v>
      </c>
      <c r="F640" s="13" t="s">
        <v>1003</v>
      </c>
      <c r="G640" s="113" t="s">
        <v>276</v>
      </c>
      <c r="H640" s="13" t="s">
        <v>1004</v>
      </c>
      <c r="I640" s="15">
        <v>2015</v>
      </c>
      <c r="J640" s="16">
        <v>50000</v>
      </c>
      <c r="K640" s="17"/>
      <c r="L640" s="20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6.75" customHeight="1" x14ac:dyDescent="0.2">
      <c r="A641" s="13" t="s">
        <v>1009</v>
      </c>
      <c r="B641" s="13" t="s">
        <v>179</v>
      </c>
      <c r="C641" s="13" t="s">
        <v>34</v>
      </c>
      <c r="D641" s="13" t="s">
        <v>938</v>
      </c>
      <c r="E641" s="14" t="s">
        <v>166</v>
      </c>
      <c r="F641" s="13" t="s">
        <v>1003</v>
      </c>
      <c r="G641" s="113" t="s">
        <v>276</v>
      </c>
      <c r="H641" s="13" t="s">
        <v>1004</v>
      </c>
      <c r="I641" s="15">
        <v>2015</v>
      </c>
      <c r="J641" s="16">
        <v>354408</v>
      </c>
      <c r="K641" s="17"/>
      <c r="L641" s="20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6.75" customHeight="1" x14ac:dyDescent="0.2">
      <c r="A642" s="13" t="s">
        <v>1010</v>
      </c>
      <c r="B642" s="13" t="s">
        <v>83</v>
      </c>
      <c r="C642" s="13" t="s">
        <v>34</v>
      </c>
      <c r="D642" s="13" t="s">
        <v>126</v>
      </c>
      <c r="E642" s="14" t="s">
        <v>166</v>
      </c>
      <c r="F642" s="13" t="s">
        <v>1003</v>
      </c>
      <c r="G642" s="113" t="s">
        <v>276</v>
      </c>
      <c r="H642" s="13" t="s">
        <v>1004</v>
      </c>
      <c r="I642" s="15">
        <v>2015</v>
      </c>
      <c r="J642" s="16">
        <v>150000</v>
      </c>
      <c r="K642" s="17"/>
      <c r="L642" s="20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6.75" customHeight="1" x14ac:dyDescent="0.2">
      <c r="A643" s="13" t="s">
        <v>1011</v>
      </c>
      <c r="B643" s="13" t="s">
        <v>192</v>
      </c>
      <c r="C643" s="13" t="s">
        <v>34</v>
      </c>
      <c r="D643" s="13" t="s">
        <v>126</v>
      </c>
      <c r="E643" s="14" t="s">
        <v>166</v>
      </c>
      <c r="F643" s="13" t="s">
        <v>1003</v>
      </c>
      <c r="G643" s="113" t="s">
        <v>276</v>
      </c>
      <c r="H643" s="13" t="s">
        <v>1004</v>
      </c>
      <c r="I643" s="15">
        <v>2015</v>
      </c>
      <c r="J643" s="16">
        <v>347076</v>
      </c>
      <c r="K643" s="17"/>
      <c r="L643" s="20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6.75" customHeight="1" x14ac:dyDescent="0.2">
      <c r="A644" s="13" t="s">
        <v>213</v>
      </c>
      <c r="B644" s="13" t="s">
        <v>214</v>
      </c>
      <c r="C644" s="13" t="s">
        <v>70</v>
      </c>
      <c r="D644" s="13" t="s">
        <v>143</v>
      </c>
      <c r="E644" s="14" t="s">
        <v>166</v>
      </c>
      <c r="F644" s="13" t="s">
        <v>1003</v>
      </c>
      <c r="G644" s="113" t="s">
        <v>276</v>
      </c>
      <c r="H644" s="13" t="s">
        <v>1004</v>
      </c>
      <c r="I644" s="15">
        <v>2015</v>
      </c>
      <c r="J644" s="16">
        <v>91030</v>
      </c>
      <c r="K644" s="17" t="s">
        <v>72</v>
      </c>
      <c r="L644" s="20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6.75" customHeight="1" x14ac:dyDescent="0.2">
      <c r="A645" s="13" t="s">
        <v>217</v>
      </c>
      <c r="B645" s="13" t="s">
        <v>142</v>
      </c>
      <c r="C645" s="13" t="s">
        <v>70</v>
      </c>
      <c r="D645" s="13" t="s">
        <v>143</v>
      </c>
      <c r="E645" s="14" t="s">
        <v>166</v>
      </c>
      <c r="F645" s="13" t="s">
        <v>1003</v>
      </c>
      <c r="G645" s="113" t="s">
        <v>276</v>
      </c>
      <c r="H645" s="13" t="s">
        <v>1004</v>
      </c>
      <c r="I645" s="15">
        <v>2015</v>
      </c>
      <c r="J645" s="16">
        <v>141000</v>
      </c>
      <c r="K645" s="17" t="s">
        <v>72</v>
      </c>
      <c r="L645" s="20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6.75" customHeight="1" x14ac:dyDescent="0.2">
      <c r="A646" s="13" t="s">
        <v>1012</v>
      </c>
      <c r="B646" s="13" t="s">
        <v>449</v>
      </c>
      <c r="C646" s="13" t="s">
        <v>34</v>
      </c>
      <c r="D646" s="13" t="s">
        <v>368</v>
      </c>
      <c r="E646" s="14" t="s">
        <v>166</v>
      </c>
      <c r="F646" s="13" t="s">
        <v>1003</v>
      </c>
      <c r="G646" s="113" t="s">
        <v>276</v>
      </c>
      <c r="H646" s="13" t="s">
        <v>1004</v>
      </c>
      <c r="I646" s="15">
        <v>2015</v>
      </c>
      <c r="J646" s="16">
        <v>399696</v>
      </c>
      <c r="K646" s="17"/>
      <c r="L646" s="20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6.75" customHeight="1" x14ac:dyDescent="0.2">
      <c r="A647" s="13" t="s">
        <v>1013</v>
      </c>
      <c r="B647" s="13" t="s">
        <v>781</v>
      </c>
      <c r="C647" s="13" t="s">
        <v>34</v>
      </c>
      <c r="D647" s="13" t="s">
        <v>368</v>
      </c>
      <c r="E647" s="14" t="s">
        <v>166</v>
      </c>
      <c r="F647" s="13" t="s">
        <v>1003</v>
      </c>
      <c r="G647" s="113" t="s">
        <v>276</v>
      </c>
      <c r="H647" s="13" t="s">
        <v>1004</v>
      </c>
      <c r="I647" s="15">
        <v>2015</v>
      </c>
      <c r="J647" s="16">
        <v>50000</v>
      </c>
      <c r="K647" s="17"/>
      <c r="L647" s="20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6.75" customHeight="1" x14ac:dyDescent="0.2">
      <c r="A648" s="13" t="s">
        <v>1014</v>
      </c>
      <c r="B648" s="13" t="s">
        <v>1015</v>
      </c>
      <c r="C648" s="13"/>
      <c r="D648" s="13" t="s">
        <v>368</v>
      </c>
      <c r="E648" s="14" t="s">
        <v>166</v>
      </c>
      <c r="F648" s="13" t="s">
        <v>1003</v>
      </c>
      <c r="G648" s="113" t="s">
        <v>276</v>
      </c>
      <c r="H648" s="13" t="s">
        <v>1004</v>
      </c>
      <c r="I648" s="15">
        <v>2015</v>
      </c>
      <c r="J648" s="16">
        <v>250000</v>
      </c>
      <c r="K648" s="17"/>
      <c r="L648" s="20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6.75" customHeight="1" x14ac:dyDescent="0.2">
      <c r="A649" s="13" t="s">
        <v>1016</v>
      </c>
      <c r="B649" s="13" t="s">
        <v>764</v>
      </c>
      <c r="C649" s="13" t="s">
        <v>34</v>
      </c>
      <c r="D649" s="13" t="s">
        <v>368</v>
      </c>
      <c r="E649" s="14" t="s">
        <v>166</v>
      </c>
      <c r="F649" s="13" t="s">
        <v>1003</v>
      </c>
      <c r="G649" s="113" t="s">
        <v>276</v>
      </c>
      <c r="H649" s="13" t="s">
        <v>1004</v>
      </c>
      <c r="I649" s="15">
        <v>2015</v>
      </c>
      <c r="J649" s="16">
        <v>225000</v>
      </c>
      <c r="K649" s="17"/>
      <c r="L649" s="20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6.75" customHeight="1" x14ac:dyDescent="0.2">
      <c r="A650" s="13" t="s">
        <v>1017</v>
      </c>
      <c r="B650" s="13" t="s">
        <v>46</v>
      </c>
      <c r="C650" s="13" t="s">
        <v>34</v>
      </c>
      <c r="D650" s="13" t="s">
        <v>368</v>
      </c>
      <c r="E650" s="14" t="s">
        <v>166</v>
      </c>
      <c r="F650" s="13" t="s">
        <v>1003</v>
      </c>
      <c r="G650" s="113" t="s">
        <v>276</v>
      </c>
      <c r="H650" s="13" t="s">
        <v>1004</v>
      </c>
      <c r="I650" s="15">
        <v>2015</v>
      </c>
      <c r="J650" s="16">
        <v>475000</v>
      </c>
      <c r="K650" s="17"/>
      <c r="L650" s="20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6.75" customHeight="1" x14ac:dyDescent="0.2">
      <c r="A651" s="13" t="s">
        <v>1018</v>
      </c>
      <c r="B651" s="13" t="s">
        <v>497</v>
      </c>
      <c r="C651" s="13" t="s">
        <v>34</v>
      </c>
      <c r="D651" s="13" t="s">
        <v>368</v>
      </c>
      <c r="E651" s="14" t="s">
        <v>166</v>
      </c>
      <c r="F651" s="13" t="s">
        <v>1003</v>
      </c>
      <c r="G651" s="113" t="s">
        <v>276</v>
      </c>
      <c r="H651" s="13" t="s">
        <v>1004</v>
      </c>
      <c r="I651" s="15">
        <v>2015</v>
      </c>
      <c r="J651" s="16">
        <v>348973</v>
      </c>
      <c r="K651" s="17"/>
      <c r="L651" s="20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6.75" customHeight="1" x14ac:dyDescent="0.2">
      <c r="A652" s="13" t="s">
        <v>1019</v>
      </c>
      <c r="B652" s="13" t="s">
        <v>497</v>
      </c>
      <c r="C652" s="13" t="s">
        <v>34</v>
      </c>
      <c r="D652" s="13" t="s">
        <v>368</v>
      </c>
      <c r="E652" s="14" t="s">
        <v>166</v>
      </c>
      <c r="F652" s="13" t="s">
        <v>1003</v>
      </c>
      <c r="G652" s="113" t="s">
        <v>276</v>
      </c>
      <c r="H652" s="13" t="s">
        <v>1004</v>
      </c>
      <c r="I652" s="15">
        <v>2015</v>
      </c>
      <c r="J652" s="16">
        <v>282317</v>
      </c>
      <c r="K652" s="17"/>
      <c r="L652" s="20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6.75" customHeight="1" x14ac:dyDescent="0.2">
      <c r="A653" s="13" t="s">
        <v>1020</v>
      </c>
      <c r="B653" s="13" t="s">
        <v>1021</v>
      </c>
      <c r="C653" s="13" t="s">
        <v>34</v>
      </c>
      <c r="D653" s="13" t="s">
        <v>368</v>
      </c>
      <c r="E653" s="14" t="s">
        <v>166</v>
      </c>
      <c r="F653" s="13" t="s">
        <v>1003</v>
      </c>
      <c r="G653" s="113" t="s">
        <v>276</v>
      </c>
      <c r="H653" s="13" t="s">
        <v>1004</v>
      </c>
      <c r="I653" s="15">
        <v>2015</v>
      </c>
      <c r="J653" s="16">
        <v>300000</v>
      </c>
      <c r="K653" s="17"/>
      <c r="L653" s="20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6.75" customHeight="1" x14ac:dyDescent="0.2">
      <c r="A654" s="13" t="s">
        <v>1022</v>
      </c>
      <c r="B654" s="13" t="s">
        <v>245</v>
      </c>
      <c r="C654" s="13"/>
      <c r="D654" s="13" t="s">
        <v>368</v>
      </c>
      <c r="E654" s="14" t="s">
        <v>166</v>
      </c>
      <c r="F654" s="13" t="s">
        <v>1003</v>
      </c>
      <c r="G654" s="113" t="s">
        <v>276</v>
      </c>
      <c r="H654" s="13" t="s">
        <v>1004</v>
      </c>
      <c r="I654" s="15">
        <v>2015</v>
      </c>
      <c r="J654" s="16">
        <v>296466</v>
      </c>
      <c r="K654" s="17"/>
      <c r="L654" s="20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6.75" customHeight="1" x14ac:dyDescent="0.2">
      <c r="A655" s="78" t="s">
        <v>728</v>
      </c>
      <c r="B655" s="78" t="s">
        <v>179</v>
      </c>
      <c r="C655" s="78" t="s">
        <v>34</v>
      </c>
      <c r="D655" s="78" t="s">
        <v>101</v>
      </c>
      <c r="E655" s="108"/>
      <c r="F655" s="78" t="s">
        <v>1023</v>
      </c>
      <c r="G655" s="121" t="s">
        <v>117</v>
      </c>
      <c r="H655" s="78" t="s">
        <v>307</v>
      </c>
      <c r="I655" s="80">
        <v>2015</v>
      </c>
      <c r="J655" s="85">
        <v>225000</v>
      </c>
      <c r="K655" s="8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6.75" customHeight="1" x14ac:dyDescent="0.2">
      <c r="A656" s="22" t="s">
        <v>1024</v>
      </c>
      <c r="B656" s="22" t="s">
        <v>1025</v>
      </c>
      <c r="C656" s="22"/>
      <c r="D656" s="22" t="s">
        <v>243</v>
      </c>
      <c r="E656" s="23" t="s">
        <v>35</v>
      </c>
      <c r="F656" s="22" t="s">
        <v>1026</v>
      </c>
      <c r="G656" s="115" t="s">
        <v>117</v>
      </c>
      <c r="H656" s="22" t="s">
        <v>879</v>
      </c>
      <c r="I656" s="24">
        <v>2015</v>
      </c>
      <c r="J656" s="29">
        <v>1148136</v>
      </c>
      <c r="K656" s="26"/>
      <c r="L656" s="28">
        <f>J659/SUM(J656:J661)</f>
        <v>0.22704105320986123</v>
      </c>
      <c r="M656" s="19">
        <f>SUM(J656:J661)</f>
        <v>3970998.14</v>
      </c>
      <c r="N656" s="19">
        <f>J659</f>
        <v>901579.6</v>
      </c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6.75" customHeight="1" x14ac:dyDescent="0.2">
      <c r="A657" s="22" t="s">
        <v>1027</v>
      </c>
      <c r="B657" s="22" t="s">
        <v>1028</v>
      </c>
      <c r="C657" s="22"/>
      <c r="D657" s="22" t="s">
        <v>28</v>
      </c>
      <c r="E657" s="23" t="s">
        <v>35</v>
      </c>
      <c r="F657" s="22" t="s">
        <v>1026</v>
      </c>
      <c r="G657" s="115" t="s">
        <v>117</v>
      </c>
      <c r="H657" s="22" t="s">
        <v>879</v>
      </c>
      <c r="I657" s="24">
        <v>2015</v>
      </c>
      <c r="J657" s="25">
        <v>155746</v>
      </c>
      <c r="K657" s="26"/>
      <c r="L657" s="28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6.75" customHeight="1" x14ac:dyDescent="0.2">
      <c r="A658" s="22" t="s">
        <v>1029</v>
      </c>
      <c r="B658" s="22" t="s">
        <v>155</v>
      </c>
      <c r="C658" s="22" t="s">
        <v>21</v>
      </c>
      <c r="D658" s="22" t="s">
        <v>28</v>
      </c>
      <c r="E658" s="23" t="s">
        <v>35</v>
      </c>
      <c r="F658" s="22" t="s">
        <v>1026</v>
      </c>
      <c r="G658" s="115" t="s">
        <v>117</v>
      </c>
      <c r="H658" s="22" t="s">
        <v>879</v>
      </c>
      <c r="I658" s="24">
        <v>2015</v>
      </c>
      <c r="J658" s="25">
        <v>951156</v>
      </c>
      <c r="K658" s="26"/>
      <c r="L658" s="28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6.75" customHeight="1" x14ac:dyDescent="0.2">
      <c r="A659" s="22" t="s">
        <v>1030</v>
      </c>
      <c r="B659" s="22" t="s">
        <v>142</v>
      </c>
      <c r="C659" s="22" t="s">
        <v>70</v>
      </c>
      <c r="D659" s="22" t="s">
        <v>93</v>
      </c>
      <c r="E659" s="23" t="s">
        <v>35</v>
      </c>
      <c r="F659" s="22" t="s">
        <v>1026</v>
      </c>
      <c r="G659" s="115" t="s">
        <v>117</v>
      </c>
      <c r="H659" s="22" t="s">
        <v>879</v>
      </c>
      <c r="I659" s="24">
        <v>2015</v>
      </c>
      <c r="J659" s="25">
        <v>901579.6</v>
      </c>
      <c r="K659" s="26" t="s">
        <v>72</v>
      </c>
      <c r="L659" s="28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6.75" customHeight="1" x14ac:dyDescent="0.2">
      <c r="A660" s="22" t="s">
        <v>1031</v>
      </c>
      <c r="B660" s="22" t="s">
        <v>274</v>
      </c>
      <c r="C660" s="22"/>
      <c r="D660" s="22" t="s">
        <v>1032</v>
      </c>
      <c r="E660" s="23" t="s">
        <v>35</v>
      </c>
      <c r="F660" s="22" t="s">
        <v>1026</v>
      </c>
      <c r="G660" s="115" t="s">
        <v>117</v>
      </c>
      <c r="H660" s="22" t="s">
        <v>879</v>
      </c>
      <c r="I660" s="24">
        <v>2015</v>
      </c>
      <c r="J660" s="29" t="s">
        <v>1033</v>
      </c>
      <c r="K660" s="26"/>
      <c r="L660" s="28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6.75" customHeight="1" x14ac:dyDescent="0.2">
      <c r="A661" s="22" t="s">
        <v>1034</v>
      </c>
      <c r="B661" s="22" t="s">
        <v>55</v>
      </c>
      <c r="C661" s="22" t="s">
        <v>34</v>
      </c>
      <c r="D661" s="22" t="s">
        <v>1032</v>
      </c>
      <c r="E661" s="23" t="s">
        <v>35</v>
      </c>
      <c r="F661" s="22" t="s">
        <v>1026</v>
      </c>
      <c r="G661" s="115" t="s">
        <v>117</v>
      </c>
      <c r="H661" s="22" t="s">
        <v>879</v>
      </c>
      <c r="I661" s="24">
        <v>2015</v>
      </c>
      <c r="J661" s="25">
        <v>814380.54</v>
      </c>
      <c r="K661" s="26"/>
      <c r="L661" s="28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9.75" customHeight="1" x14ac:dyDescent="0.2">
      <c r="A662" s="13" t="s">
        <v>1035</v>
      </c>
      <c r="B662" s="13" t="s">
        <v>164</v>
      </c>
      <c r="C662" s="13" t="s">
        <v>34</v>
      </c>
      <c r="D662" s="13" t="s">
        <v>76</v>
      </c>
      <c r="E662" s="107"/>
      <c r="F662" s="13" t="s">
        <v>1036</v>
      </c>
      <c r="G662" s="113" t="s">
        <v>78</v>
      </c>
      <c r="H662" s="13" t="s">
        <v>485</v>
      </c>
      <c r="I662" s="15">
        <v>2015</v>
      </c>
      <c r="J662" s="16">
        <v>879232</v>
      </c>
      <c r="K662" s="17"/>
      <c r="L662" s="20">
        <f>J673/SUM(J662:J673)</f>
        <v>1.5736356015751057E-2</v>
      </c>
      <c r="M662" s="19">
        <f>SUM(J662:J673)</f>
        <v>16531718</v>
      </c>
      <c r="N662" s="19">
        <f>J673</f>
        <v>260149</v>
      </c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6.75" customHeight="1" x14ac:dyDescent="0.2">
      <c r="A663" s="13" t="s">
        <v>1037</v>
      </c>
      <c r="B663" s="13" t="s">
        <v>55</v>
      </c>
      <c r="C663" s="13" t="s">
        <v>34</v>
      </c>
      <c r="D663" s="13" t="s">
        <v>76</v>
      </c>
      <c r="E663" s="107"/>
      <c r="F663" s="13" t="s">
        <v>1036</v>
      </c>
      <c r="G663" s="13" t="s">
        <v>78</v>
      </c>
      <c r="H663" s="13" t="s">
        <v>485</v>
      </c>
      <c r="I663" s="113">
        <v>2015</v>
      </c>
      <c r="J663" s="21">
        <v>1593415</v>
      </c>
      <c r="K663" s="17"/>
      <c r="L663" s="20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6.75" customHeight="1" x14ac:dyDescent="0.2">
      <c r="A664" s="13" t="s">
        <v>1038</v>
      </c>
      <c r="B664" s="13" t="s">
        <v>885</v>
      </c>
      <c r="C664" s="13" t="s">
        <v>34</v>
      </c>
      <c r="D664" s="13" t="s">
        <v>76</v>
      </c>
      <c r="E664" s="107"/>
      <c r="F664" s="13" t="s">
        <v>1036</v>
      </c>
      <c r="G664" s="13" t="s">
        <v>78</v>
      </c>
      <c r="H664" s="13" t="s">
        <v>485</v>
      </c>
      <c r="I664" s="113">
        <v>2015</v>
      </c>
      <c r="J664" s="21">
        <v>1562192</v>
      </c>
      <c r="K664" s="17"/>
      <c r="L664" s="20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6.75" customHeight="1" x14ac:dyDescent="0.2">
      <c r="A665" s="13" t="s">
        <v>1039</v>
      </c>
      <c r="B665" s="13" t="s">
        <v>62</v>
      </c>
      <c r="C665" s="13"/>
      <c r="D665" s="13" t="s">
        <v>76</v>
      </c>
      <c r="E665" s="107"/>
      <c r="F665" s="13" t="s">
        <v>1036</v>
      </c>
      <c r="G665" s="13" t="s">
        <v>78</v>
      </c>
      <c r="H665" s="13" t="s">
        <v>485</v>
      </c>
      <c r="I665" s="113">
        <v>2015</v>
      </c>
      <c r="J665" s="21">
        <v>4993631</v>
      </c>
      <c r="K665" s="17"/>
      <c r="L665" s="20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6.75" customHeight="1" x14ac:dyDescent="0.2">
      <c r="A666" s="13" t="s">
        <v>1040</v>
      </c>
      <c r="B666" s="13" t="s">
        <v>1041</v>
      </c>
      <c r="C666" s="13"/>
      <c r="D666" s="13" t="s">
        <v>76</v>
      </c>
      <c r="E666" s="107"/>
      <c r="F666" s="13" t="s">
        <v>1036</v>
      </c>
      <c r="G666" s="13" t="s">
        <v>78</v>
      </c>
      <c r="H666" s="13" t="s">
        <v>485</v>
      </c>
      <c r="I666" s="113">
        <v>2015</v>
      </c>
      <c r="J666" s="21">
        <v>900650</v>
      </c>
      <c r="K666" s="17"/>
      <c r="L666" s="20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6.75" customHeight="1" x14ac:dyDescent="0.2">
      <c r="A667" s="13" t="s">
        <v>1042</v>
      </c>
      <c r="B667" s="13" t="s">
        <v>151</v>
      </c>
      <c r="C667" s="13"/>
      <c r="D667" s="13" t="s">
        <v>76</v>
      </c>
      <c r="E667" s="107"/>
      <c r="F667" s="13" t="s">
        <v>1036</v>
      </c>
      <c r="G667" s="13" t="s">
        <v>78</v>
      </c>
      <c r="H667" s="13" t="s">
        <v>485</v>
      </c>
      <c r="I667" s="113">
        <v>2015</v>
      </c>
      <c r="J667" s="21">
        <v>912625</v>
      </c>
      <c r="K667" s="17"/>
      <c r="L667" s="20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6.75" customHeight="1" x14ac:dyDescent="0.2">
      <c r="A668" s="13" t="s">
        <v>1043</v>
      </c>
      <c r="B668" s="13" t="s">
        <v>245</v>
      </c>
      <c r="C668" s="13"/>
      <c r="D668" s="13" t="s">
        <v>76</v>
      </c>
      <c r="E668" s="107"/>
      <c r="F668" s="13" t="s">
        <v>1036</v>
      </c>
      <c r="G668" s="13" t="s">
        <v>78</v>
      </c>
      <c r="H668" s="13" t="s">
        <v>485</v>
      </c>
      <c r="I668" s="113">
        <v>2015</v>
      </c>
      <c r="J668" s="21">
        <v>1462236</v>
      </c>
      <c r="K668" s="17"/>
      <c r="L668" s="20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6.75" customHeight="1" x14ac:dyDescent="0.2">
      <c r="A669" s="13" t="s">
        <v>1044</v>
      </c>
      <c r="B669" s="13" t="s">
        <v>155</v>
      </c>
      <c r="C669" s="13" t="s">
        <v>21</v>
      </c>
      <c r="D669" s="13" t="s">
        <v>76</v>
      </c>
      <c r="E669" s="107"/>
      <c r="F669" s="13" t="s">
        <v>1036</v>
      </c>
      <c r="G669" s="13" t="s">
        <v>78</v>
      </c>
      <c r="H669" s="13" t="s">
        <v>485</v>
      </c>
      <c r="I669" s="113">
        <v>2015</v>
      </c>
      <c r="J669" s="21">
        <v>3467838</v>
      </c>
      <c r="K669" s="17"/>
      <c r="L669" s="20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6.75" customHeight="1" x14ac:dyDescent="0.2">
      <c r="A670" s="13" t="s">
        <v>1045</v>
      </c>
      <c r="B670" s="13" t="s">
        <v>645</v>
      </c>
      <c r="C670" s="13" t="s">
        <v>34</v>
      </c>
      <c r="D670" s="13" t="s">
        <v>76</v>
      </c>
      <c r="E670" s="107"/>
      <c r="F670" s="13" t="s">
        <v>1036</v>
      </c>
      <c r="G670" s="13" t="s">
        <v>78</v>
      </c>
      <c r="H670" s="13" t="s">
        <v>485</v>
      </c>
      <c r="I670" s="113">
        <v>2015</v>
      </c>
      <c r="J670" s="21">
        <v>191519</v>
      </c>
      <c r="K670" s="17"/>
      <c r="L670" s="20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6.75" customHeight="1" x14ac:dyDescent="0.2">
      <c r="A671" s="13" t="s">
        <v>1046</v>
      </c>
      <c r="B671" s="13" t="s">
        <v>933</v>
      </c>
      <c r="C671" s="13" t="s">
        <v>34</v>
      </c>
      <c r="D671" s="13" t="s">
        <v>76</v>
      </c>
      <c r="E671" s="107"/>
      <c r="F671" s="13" t="s">
        <v>1036</v>
      </c>
      <c r="G671" s="13" t="s">
        <v>78</v>
      </c>
      <c r="H671" s="13" t="s">
        <v>485</v>
      </c>
      <c r="I671" s="113">
        <v>2015</v>
      </c>
      <c r="J671" s="21">
        <v>249996</v>
      </c>
      <c r="K671" s="17"/>
      <c r="L671" s="20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6.75" customHeight="1" x14ac:dyDescent="0.2">
      <c r="A672" s="13" t="s">
        <v>1047</v>
      </c>
      <c r="B672" s="13" t="s">
        <v>107</v>
      </c>
      <c r="C672" s="13" t="s">
        <v>12</v>
      </c>
      <c r="D672" s="13" t="s">
        <v>76</v>
      </c>
      <c r="E672" s="107"/>
      <c r="F672" s="13" t="s">
        <v>1036</v>
      </c>
      <c r="G672" s="13" t="s">
        <v>78</v>
      </c>
      <c r="H672" s="13" t="s">
        <v>485</v>
      </c>
      <c r="I672" s="15">
        <v>2015</v>
      </c>
      <c r="J672" s="16">
        <v>58235</v>
      </c>
      <c r="K672" s="17"/>
      <c r="L672" s="20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6.75" customHeight="1" x14ac:dyDescent="0.2">
      <c r="A673" s="13" t="s">
        <v>91</v>
      </c>
      <c r="B673" s="13" t="s">
        <v>92</v>
      </c>
      <c r="C673" s="13" t="s">
        <v>70</v>
      </c>
      <c r="D673" s="13" t="s">
        <v>93</v>
      </c>
      <c r="E673" s="107"/>
      <c r="F673" s="13" t="s">
        <v>1036</v>
      </c>
      <c r="G673" s="13" t="s">
        <v>78</v>
      </c>
      <c r="H673" s="13" t="s">
        <v>485</v>
      </c>
      <c r="I673" s="15">
        <v>2015</v>
      </c>
      <c r="J673" s="16">
        <v>260149</v>
      </c>
      <c r="K673" s="17" t="s">
        <v>72</v>
      </c>
      <c r="L673" s="20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6.75" customHeight="1" x14ac:dyDescent="0.2">
      <c r="A674" s="86" t="s">
        <v>96</v>
      </c>
      <c r="B674" s="86" t="s">
        <v>97</v>
      </c>
      <c r="C674" s="86" t="s">
        <v>21</v>
      </c>
      <c r="D674" s="86" t="s">
        <v>98</v>
      </c>
      <c r="E674" s="109"/>
      <c r="F674" s="86" t="s">
        <v>1048</v>
      </c>
      <c r="G674" s="86" t="s">
        <v>117</v>
      </c>
      <c r="H674" s="86" t="s">
        <v>1049</v>
      </c>
      <c r="I674" s="88">
        <v>2015</v>
      </c>
      <c r="J674" s="89">
        <v>72419</v>
      </c>
      <c r="K674" s="90"/>
      <c r="L674" s="92">
        <f>SUM(J686:J688)/SUM(J674:J689)</f>
        <v>0.19692366702483352</v>
      </c>
      <c r="M674" s="19">
        <f>SUM(J674:J689)</f>
        <v>5433222</v>
      </c>
      <c r="N674" s="19">
        <f>SUM(J686:J688)</f>
        <v>1069930</v>
      </c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6.75" customHeight="1" x14ac:dyDescent="0.2">
      <c r="A675" s="86" t="s">
        <v>413</v>
      </c>
      <c r="B675" s="86" t="s">
        <v>97</v>
      </c>
      <c r="C675" s="86" t="s">
        <v>21</v>
      </c>
      <c r="D675" s="86" t="s">
        <v>98</v>
      </c>
      <c r="E675" s="109"/>
      <c r="F675" s="86" t="s">
        <v>1048</v>
      </c>
      <c r="G675" s="86" t="s">
        <v>117</v>
      </c>
      <c r="H675" s="86" t="s">
        <v>1049</v>
      </c>
      <c r="I675" s="88">
        <v>2015</v>
      </c>
      <c r="J675" s="89">
        <v>98146</v>
      </c>
      <c r="K675" s="90"/>
      <c r="L675" s="9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6.75" customHeight="1" x14ac:dyDescent="0.2">
      <c r="A676" s="86" t="s">
        <v>413</v>
      </c>
      <c r="B676" s="86" t="s">
        <v>97</v>
      </c>
      <c r="C676" s="86" t="s">
        <v>21</v>
      </c>
      <c r="D676" s="86" t="s">
        <v>98</v>
      </c>
      <c r="E676" s="109"/>
      <c r="F676" s="86" t="s">
        <v>1048</v>
      </c>
      <c r="G676" s="86" t="s">
        <v>117</v>
      </c>
      <c r="H676" s="86" t="s">
        <v>1049</v>
      </c>
      <c r="I676" s="88">
        <v>2015</v>
      </c>
      <c r="J676" s="89">
        <v>403932</v>
      </c>
      <c r="K676" s="90"/>
      <c r="L676" s="9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6.75" customHeight="1" x14ac:dyDescent="0.2">
      <c r="A677" s="86" t="s">
        <v>235</v>
      </c>
      <c r="B677" s="86" t="s">
        <v>179</v>
      </c>
      <c r="C677" s="86" t="s">
        <v>34</v>
      </c>
      <c r="D677" s="86" t="s">
        <v>101</v>
      </c>
      <c r="E677" s="109"/>
      <c r="F677" s="86" t="s">
        <v>1048</v>
      </c>
      <c r="G677" s="86" t="s">
        <v>117</v>
      </c>
      <c r="H677" s="86" t="s">
        <v>1049</v>
      </c>
      <c r="I677" s="88">
        <v>2015</v>
      </c>
      <c r="J677" s="89">
        <v>200000</v>
      </c>
      <c r="K677" s="90"/>
      <c r="L677" s="9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6.75" customHeight="1" x14ac:dyDescent="0.2">
      <c r="A678" s="86" t="s">
        <v>1050</v>
      </c>
      <c r="B678" s="86" t="s">
        <v>75</v>
      </c>
      <c r="C678" s="86" t="s">
        <v>70</v>
      </c>
      <c r="D678" s="86" t="s">
        <v>76</v>
      </c>
      <c r="E678" s="109"/>
      <c r="F678" s="86" t="s">
        <v>1048</v>
      </c>
      <c r="G678" s="86" t="s">
        <v>117</v>
      </c>
      <c r="H678" s="86" t="s">
        <v>1049</v>
      </c>
      <c r="I678" s="88">
        <v>2015</v>
      </c>
      <c r="J678" s="89">
        <v>600000</v>
      </c>
      <c r="K678" s="90"/>
      <c r="L678" s="9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6.75" customHeight="1" x14ac:dyDescent="0.2">
      <c r="A679" s="86" t="s">
        <v>1051</v>
      </c>
      <c r="B679" s="86" t="s">
        <v>1052</v>
      </c>
      <c r="C679" s="86"/>
      <c r="D679" s="86" t="s">
        <v>76</v>
      </c>
      <c r="E679" s="109"/>
      <c r="F679" s="86" t="s">
        <v>1048</v>
      </c>
      <c r="G679" s="86" t="s">
        <v>117</v>
      </c>
      <c r="H679" s="86" t="s">
        <v>1049</v>
      </c>
      <c r="I679" s="88">
        <v>2015</v>
      </c>
      <c r="J679" s="89">
        <v>271500</v>
      </c>
      <c r="K679" s="90"/>
      <c r="L679" s="9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6.75" customHeight="1" x14ac:dyDescent="0.2">
      <c r="A680" s="86" t="s">
        <v>1053</v>
      </c>
      <c r="B680" s="86" t="s">
        <v>121</v>
      </c>
      <c r="C680" s="86" t="s">
        <v>70</v>
      </c>
      <c r="D680" s="86" t="s">
        <v>76</v>
      </c>
      <c r="E680" s="109"/>
      <c r="F680" s="86" t="s">
        <v>1048</v>
      </c>
      <c r="G680" s="86" t="s">
        <v>117</v>
      </c>
      <c r="H680" s="86" t="s">
        <v>1049</v>
      </c>
      <c r="I680" s="88">
        <v>2015</v>
      </c>
      <c r="J680" s="89">
        <v>425581</v>
      </c>
      <c r="K680" s="90"/>
      <c r="L680" s="9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6.75" customHeight="1" x14ac:dyDescent="0.2">
      <c r="A681" s="86" t="s">
        <v>1054</v>
      </c>
      <c r="B681" s="86" t="s">
        <v>957</v>
      </c>
      <c r="C681" s="86"/>
      <c r="D681" s="86" t="s">
        <v>76</v>
      </c>
      <c r="E681" s="109"/>
      <c r="F681" s="86" t="s">
        <v>1048</v>
      </c>
      <c r="G681" s="86" t="s">
        <v>117</v>
      </c>
      <c r="H681" s="86" t="s">
        <v>1049</v>
      </c>
      <c r="I681" s="88">
        <v>2015</v>
      </c>
      <c r="J681" s="89">
        <v>300000</v>
      </c>
      <c r="K681" s="90"/>
      <c r="L681" s="9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6.75" customHeight="1" x14ac:dyDescent="0.2">
      <c r="A682" s="86" t="s">
        <v>1055</v>
      </c>
      <c r="B682" s="86" t="s">
        <v>107</v>
      </c>
      <c r="C682" s="86" t="s">
        <v>12</v>
      </c>
      <c r="D682" s="86" t="s">
        <v>76</v>
      </c>
      <c r="E682" s="109"/>
      <c r="F682" s="86" t="s">
        <v>1048</v>
      </c>
      <c r="G682" s="86" t="s">
        <v>117</v>
      </c>
      <c r="H682" s="86" t="s">
        <v>1049</v>
      </c>
      <c r="I682" s="88">
        <v>2015</v>
      </c>
      <c r="J682" s="89">
        <v>324999</v>
      </c>
      <c r="K682" s="90"/>
      <c r="L682" s="9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6.75" customHeight="1" x14ac:dyDescent="0.2">
      <c r="A683" s="86" t="s">
        <v>1056</v>
      </c>
      <c r="B683" s="86" t="s">
        <v>1057</v>
      </c>
      <c r="C683" s="86"/>
      <c r="D683" s="86" t="s">
        <v>1058</v>
      </c>
      <c r="E683" s="109"/>
      <c r="F683" s="86" t="s">
        <v>1048</v>
      </c>
      <c r="G683" s="86" t="s">
        <v>117</v>
      </c>
      <c r="H683" s="86" t="s">
        <v>1049</v>
      </c>
      <c r="I683" s="88">
        <v>2015</v>
      </c>
      <c r="J683" s="89">
        <v>625000</v>
      </c>
      <c r="K683" s="90"/>
      <c r="L683" s="9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6.75" customHeight="1" x14ac:dyDescent="0.2">
      <c r="A684" s="86" t="s">
        <v>1059</v>
      </c>
      <c r="B684" s="86" t="s">
        <v>1060</v>
      </c>
      <c r="C684" s="86"/>
      <c r="D684" s="86" t="s">
        <v>1058</v>
      </c>
      <c r="E684" s="109"/>
      <c r="F684" s="86" t="s">
        <v>1048</v>
      </c>
      <c r="G684" s="86" t="s">
        <v>117</v>
      </c>
      <c r="H684" s="86" t="s">
        <v>1049</v>
      </c>
      <c r="I684" s="88">
        <v>2015</v>
      </c>
      <c r="J684" s="89">
        <v>275000</v>
      </c>
      <c r="K684" s="90"/>
      <c r="L684" s="9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6.75" customHeight="1" x14ac:dyDescent="0.2">
      <c r="A685" s="86" t="s">
        <v>1061</v>
      </c>
      <c r="B685" s="86" t="s">
        <v>851</v>
      </c>
      <c r="C685" s="86"/>
      <c r="D685" s="86" t="s">
        <v>1058</v>
      </c>
      <c r="E685" s="109"/>
      <c r="F685" s="86" t="s">
        <v>1048</v>
      </c>
      <c r="G685" s="86" t="s">
        <v>117</v>
      </c>
      <c r="H685" s="86" t="s">
        <v>1049</v>
      </c>
      <c r="I685" s="88">
        <v>2015</v>
      </c>
      <c r="J685" s="89">
        <v>349800</v>
      </c>
      <c r="K685" s="90"/>
      <c r="L685" s="9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6.75" customHeight="1" x14ac:dyDescent="0.2">
      <c r="A686" s="86" t="s">
        <v>1062</v>
      </c>
      <c r="B686" s="86" t="s">
        <v>1063</v>
      </c>
      <c r="C686" s="86"/>
      <c r="D686" s="86" t="s">
        <v>1058</v>
      </c>
      <c r="E686" s="109"/>
      <c r="F686" s="86" t="s">
        <v>1048</v>
      </c>
      <c r="G686" s="86" t="s">
        <v>117</v>
      </c>
      <c r="H686" s="86" t="s">
        <v>1049</v>
      </c>
      <c r="I686" s="88">
        <v>2015</v>
      </c>
      <c r="J686" s="89">
        <v>100000</v>
      </c>
      <c r="K686" s="90" t="s">
        <v>72</v>
      </c>
      <c r="L686" s="9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6.75" customHeight="1" x14ac:dyDescent="0.2">
      <c r="A687" s="86" t="s">
        <v>1064</v>
      </c>
      <c r="B687" s="86" t="s">
        <v>50</v>
      </c>
      <c r="C687" s="86" t="s">
        <v>34</v>
      </c>
      <c r="D687" s="86" t="s">
        <v>28</v>
      </c>
      <c r="E687" s="109"/>
      <c r="F687" s="86" t="s">
        <v>1048</v>
      </c>
      <c r="G687" s="86" t="s">
        <v>117</v>
      </c>
      <c r="H687" s="86" t="s">
        <v>1049</v>
      </c>
      <c r="I687" s="88">
        <v>2015</v>
      </c>
      <c r="J687" s="89">
        <v>776930</v>
      </c>
      <c r="K687" s="90" t="s">
        <v>72</v>
      </c>
      <c r="L687" s="9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6.75" customHeight="1" x14ac:dyDescent="0.2">
      <c r="A688" s="86" t="s">
        <v>1065</v>
      </c>
      <c r="B688" s="86" t="s">
        <v>92</v>
      </c>
      <c r="C688" s="86" t="s">
        <v>70</v>
      </c>
      <c r="D688" s="86" t="s">
        <v>93</v>
      </c>
      <c r="E688" s="109"/>
      <c r="F688" s="86" t="s">
        <v>1048</v>
      </c>
      <c r="G688" s="86" t="s">
        <v>117</v>
      </c>
      <c r="H688" s="86" t="s">
        <v>1049</v>
      </c>
      <c r="I688" s="88">
        <v>2015</v>
      </c>
      <c r="J688" s="89">
        <v>193000</v>
      </c>
      <c r="K688" s="90" t="s">
        <v>72</v>
      </c>
      <c r="L688" s="9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6.75" customHeight="1" x14ac:dyDescent="0.2">
      <c r="A689" s="86" t="s">
        <v>1066</v>
      </c>
      <c r="B689" s="86" t="s">
        <v>1067</v>
      </c>
      <c r="C689" s="86"/>
      <c r="D689" s="86" t="s">
        <v>1068</v>
      </c>
      <c r="E689" s="109"/>
      <c r="F689" s="86" t="s">
        <v>1048</v>
      </c>
      <c r="G689" s="86" t="s">
        <v>117</v>
      </c>
      <c r="H689" s="86" t="s">
        <v>1049</v>
      </c>
      <c r="I689" s="88">
        <v>2015</v>
      </c>
      <c r="J689" s="89">
        <v>416915</v>
      </c>
      <c r="K689" s="90"/>
      <c r="L689" s="9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6.75" customHeight="1" x14ac:dyDescent="0.2">
      <c r="A690" s="78" t="s">
        <v>341</v>
      </c>
      <c r="B690" s="78" t="s">
        <v>124</v>
      </c>
      <c r="C690" s="78" t="s">
        <v>70</v>
      </c>
      <c r="D690" s="78" t="s">
        <v>143</v>
      </c>
      <c r="E690" s="79" t="s">
        <v>35</v>
      </c>
      <c r="F690" s="78" t="s">
        <v>1069</v>
      </c>
      <c r="G690" s="78" t="s">
        <v>37</v>
      </c>
      <c r="H690" s="78" t="s">
        <v>909</v>
      </c>
      <c r="I690" s="80">
        <v>2015</v>
      </c>
      <c r="J690" s="85">
        <v>550000</v>
      </c>
      <c r="K690" s="82" t="s">
        <v>72</v>
      </c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6.75" customHeight="1" x14ac:dyDescent="0.2">
      <c r="A691" s="22" t="s">
        <v>1070</v>
      </c>
      <c r="B691" s="22" t="s">
        <v>50</v>
      </c>
      <c r="C691" s="22" t="s">
        <v>34</v>
      </c>
      <c r="D691" s="22" t="s">
        <v>28</v>
      </c>
      <c r="E691" s="23" t="s">
        <v>14</v>
      </c>
      <c r="F691" s="22" t="s">
        <v>1071</v>
      </c>
      <c r="G691" s="22" t="s">
        <v>117</v>
      </c>
      <c r="H691" s="22" t="s">
        <v>1072</v>
      </c>
      <c r="I691" s="24">
        <v>2015</v>
      </c>
      <c r="J691" s="25">
        <v>516958</v>
      </c>
      <c r="K691" s="26"/>
      <c r="L691" s="28">
        <f>J693/SUM(J691:J693)</f>
        <v>0.78321503056776376</v>
      </c>
      <c r="M691" s="19">
        <f>SUM(J691:J693)</f>
        <v>2681256</v>
      </c>
      <c r="N691" s="19">
        <f>J693</f>
        <v>2100000</v>
      </c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6.75" customHeight="1" x14ac:dyDescent="0.2">
      <c r="A692" s="22" t="s">
        <v>1073</v>
      </c>
      <c r="B692" s="22" t="s">
        <v>57</v>
      </c>
      <c r="C692" s="22" t="s">
        <v>12</v>
      </c>
      <c r="D692" s="22" t="s">
        <v>28</v>
      </c>
      <c r="E692" s="23" t="s">
        <v>14</v>
      </c>
      <c r="F692" s="22" t="s">
        <v>1071</v>
      </c>
      <c r="G692" s="22" t="s">
        <v>117</v>
      </c>
      <c r="H692" s="22" t="s">
        <v>1072</v>
      </c>
      <c r="I692" s="24">
        <v>2015</v>
      </c>
      <c r="J692" s="25">
        <v>64298</v>
      </c>
      <c r="K692" s="26"/>
      <c r="L692" s="28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6.75" customHeight="1" x14ac:dyDescent="0.2">
      <c r="A693" s="22" t="s">
        <v>1074</v>
      </c>
      <c r="B693" s="22" t="s">
        <v>92</v>
      </c>
      <c r="C693" s="22" t="s">
        <v>70</v>
      </c>
      <c r="D693" s="22" t="s">
        <v>93</v>
      </c>
      <c r="E693" s="23" t="s">
        <v>14</v>
      </c>
      <c r="F693" s="22" t="s">
        <v>1071</v>
      </c>
      <c r="G693" s="22" t="s">
        <v>117</v>
      </c>
      <c r="H693" s="22" t="s">
        <v>1072</v>
      </c>
      <c r="I693" s="24">
        <v>2015</v>
      </c>
      <c r="J693" s="29">
        <v>2100000</v>
      </c>
      <c r="K693" s="26" t="s">
        <v>72</v>
      </c>
      <c r="L693" s="28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6.75" customHeight="1" x14ac:dyDescent="0.2">
      <c r="A694" s="13" t="s">
        <v>235</v>
      </c>
      <c r="B694" s="13" t="s">
        <v>179</v>
      </c>
      <c r="C694" s="13" t="s">
        <v>34</v>
      </c>
      <c r="D694" s="13" t="s">
        <v>101</v>
      </c>
      <c r="E694" s="14" t="s">
        <v>14</v>
      </c>
      <c r="F694" s="13" t="s">
        <v>1075</v>
      </c>
      <c r="G694" s="13" t="s">
        <v>16</v>
      </c>
      <c r="H694" s="13" t="s">
        <v>1076</v>
      </c>
      <c r="I694" s="15">
        <v>2015</v>
      </c>
      <c r="J694" s="16">
        <v>52000</v>
      </c>
      <c r="K694" s="17"/>
      <c r="L694" s="20">
        <f>J701/SUM(J694:J701)</f>
        <v>0.11391930388285623</v>
      </c>
      <c r="M694" s="19">
        <f>SUM(J694:J701)</f>
        <v>5429431</v>
      </c>
      <c r="N694" s="19">
        <f>J701</f>
        <v>618517</v>
      </c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6.75" customHeight="1" x14ac:dyDescent="0.2">
      <c r="A695" s="13" t="s">
        <v>235</v>
      </c>
      <c r="B695" s="13" t="s">
        <v>179</v>
      </c>
      <c r="C695" s="13" t="s">
        <v>34</v>
      </c>
      <c r="D695" s="13" t="s">
        <v>101</v>
      </c>
      <c r="E695" s="14" t="s">
        <v>14</v>
      </c>
      <c r="F695" s="13" t="s">
        <v>1075</v>
      </c>
      <c r="G695" s="13" t="s">
        <v>16</v>
      </c>
      <c r="H695" s="13" t="s">
        <v>1076</v>
      </c>
      <c r="I695" s="15">
        <v>2015</v>
      </c>
      <c r="J695" s="16">
        <v>200000</v>
      </c>
      <c r="K695" s="17"/>
      <c r="L695" s="20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6.75" customHeight="1" x14ac:dyDescent="0.2">
      <c r="A696" s="13" t="s">
        <v>1077</v>
      </c>
      <c r="B696" s="13" t="s">
        <v>1078</v>
      </c>
      <c r="C696" s="13"/>
      <c r="D696" s="13" t="s">
        <v>958</v>
      </c>
      <c r="E696" s="14" t="s">
        <v>14</v>
      </c>
      <c r="F696" s="13" t="s">
        <v>1075</v>
      </c>
      <c r="G696" s="13" t="s">
        <v>16</v>
      </c>
      <c r="H696" s="13" t="s">
        <v>1076</v>
      </c>
      <c r="I696" s="15">
        <v>2015</v>
      </c>
      <c r="J696" s="16">
        <v>253333</v>
      </c>
      <c r="K696" s="17"/>
      <c r="L696" s="20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6.75" customHeight="1" x14ac:dyDescent="0.2">
      <c r="A697" s="13" t="s">
        <v>1079</v>
      </c>
      <c r="B697" s="13" t="s">
        <v>1063</v>
      </c>
      <c r="C697" s="13"/>
      <c r="D697" s="13" t="s">
        <v>958</v>
      </c>
      <c r="E697" s="14" t="s">
        <v>14</v>
      </c>
      <c r="F697" s="13" t="s">
        <v>1075</v>
      </c>
      <c r="G697" s="13" t="s">
        <v>16</v>
      </c>
      <c r="H697" s="13" t="s">
        <v>1076</v>
      </c>
      <c r="I697" s="15">
        <v>2015</v>
      </c>
      <c r="J697" s="16">
        <v>126667</v>
      </c>
      <c r="K697" s="17"/>
      <c r="L697" s="20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6.75" customHeight="1" x14ac:dyDescent="0.2">
      <c r="A698" s="13" t="s">
        <v>1080</v>
      </c>
      <c r="B698" s="13" t="s">
        <v>1081</v>
      </c>
      <c r="C698" s="13"/>
      <c r="D698" s="13" t="s">
        <v>958</v>
      </c>
      <c r="E698" s="14" t="s">
        <v>14</v>
      </c>
      <c r="F698" s="13" t="s">
        <v>1075</v>
      </c>
      <c r="G698" s="13" t="s">
        <v>16</v>
      </c>
      <c r="H698" s="13" t="s">
        <v>1076</v>
      </c>
      <c r="I698" s="15">
        <v>2015</v>
      </c>
      <c r="J698" s="16">
        <v>282912</v>
      </c>
      <c r="K698" s="17"/>
      <c r="L698" s="20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6.75" customHeight="1" x14ac:dyDescent="0.2">
      <c r="A699" s="13" t="s">
        <v>1082</v>
      </c>
      <c r="B699" s="13" t="s">
        <v>1083</v>
      </c>
      <c r="C699" s="13" t="s">
        <v>12</v>
      </c>
      <c r="D699" s="13" t="s">
        <v>28</v>
      </c>
      <c r="E699" s="14" t="s">
        <v>14</v>
      </c>
      <c r="F699" s="13" t="s">
        <v>1075</v>
      </c>
      <c r="G699" s="13" t="s">
        <v>16</v>
      </c>
      <c r="H699" s="13" t="s">
        <v>1076</v>
      </c>
      <c r="I699" s="15">
        <v>2015</v>
      </c>
      <c r="J699" s="21">
        <v>2207735</v>
      </c>
      <c r="K699" s="17"/>
      <c r="L699" s="20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6.75" customHeight="1" x14ac:dyDescent="0.2">
      <c r="A700" s="13" t="s">
        <v>1084</v>
      </c>
      <c r="B700" s="13" t="s">
        <v>1083</v>
      </c>
      <c r="C700" s="13" t="s">
        <v>12</v>
      </c>
      <c r="D700" s="13" t="s">
        <v>28</v>
      </c>
      <c r="E700" s="14" t="s">
        <v>14</v>
      </c>
      <c r="F700" s="13" t="s">
        <v>1075</v>
      </c>
      <c r="G700" s="13" t="s">
        <v>16</v>
      </c>
      <c r="H700" s="13" t="s">
        <v>1076</v>
      </c>
      <c r="I700" s="15">
        <v>2015</v>
      </c>
      <c r="J700" s="21">
        <v>1688267</v>
      </c>
      <c r="K700" s="17"/>
      <c r="L700" s="20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6.75" customHeight="1" x14ac:dyDescent="0.2">
      <c r="A701" s="13" t="s">
        <v>252</v>
      </c>
      <c r="B701" s="13" t="s">
        <v>253</v>
      </c>
      <c r="C701" s="13" t="s">
        <v>70</v>
      </c>
      <c r="D701" s="13" t="s">
        <v>143</v>
      </c>
      <c r="E701" s="14" t="s">
        <v>14</v>
      </c>
      <c r="F701" s="13" t="s">
        <v>1075</v>
      </c>
      <c r="G701" s="13" t="s">
        <v>16</v>
      </c>
      <c r="H701" s="13" t="s">
        <v>1076</v>
      </c>
      <c r="I701" s="15">
        <v>2015</v>
      </c>
      <c r="J701" s="16">
        <v>618517</v>
      </c>
      <c r="K701" s="17" t="s">
        <v>72</v>
      </c>
      <c r="L701" s="20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6.75" customHeight="1" x14ac:dyDescent="0.2">
      <c r="A702" s="6" t="s">
        <v>1085</v>
      </c>
      <c r="B702" s="6" t="s">
        <v>764</v>
      </c>
      <c r="C702" s="6" t="s">
        <v>34</v>
      </c>
      <c r="D702" s="6" t="s">
        <v>28</v>
      </c>
      <c r="E702" s="123"/>
      <c r="F702" s="6" t="s">
        <v>1086</v>
      </c>
      <c r="G702" s="6" t="s">
        <v>37</v>
      </c>
      <c r="H702" s="6" t="s">
        <v>838</v>
      </c>
      <c r="I702" s="8">
        <v>2015</v>
      </c>
      <c r="J702" s="9">
        <v>430201</v>
      </c>
      <c r="K702" s="10"/>
      <c r="L702" s="11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6.75" customHeight="1" x14ac:dyDescent="0.2">
      <c r="A703" s="6" t="s">
        <v>1087</v>
      </c>
      <c r="B703" s="6" t="s">
        <v>497</v>
      </c>
      <c r="C703" s="6" t="s">
        <v>34</v>
      </c>
      <c r="D703" s="6" t="s">
        <v>28</v>
      </c>
      <c r="E703" s="123"/>
      <c r="F703" s="6" t="s">
        <v>1086</v>
      </c>
      <c r="G703" s="6" t="s">
        <v>37</v>
      </c>
      <c r="H703" s="6" t="s">
        <v>838</v>
      </c>
      <c r="I703" s="8">
        <v>2015</v>
      </c>
      <c r="J703" s="9">
        <v>243795</v>
      </c>
      <c r="K703" s="10"/>
      <c r="L703" s="11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6.75" customHeight="1" x14ac:dyDescent="0.2">
      <c r="A704" s="6" t="s">
        <v>1088</v>
      </c>
      <c r="B704" s="6" t="s">
        <v>1089</v>
      </c>
      <c r="C704" s="6" t="s">
        <v>34</v>
      </c>
      <c r="D704" s="6" t="s">
        <v>28</v>
      </c>
      <c r="E704" s="123"/>
      <c r="F704" s="6" t="s">
        <v>1086</v>
      </c>
      <c r="G704" s="6" t="s">
        <v>37</v>
      </c>
      <c r="H704" s="6" t="s">
        <v>838</v>
      </c>
      <c r="I704" s="8">
        <v>2015</v>
      </c>
      <c r="J704" s="9">
        <v>182451</v>
      </c>
      <c r="K704" s="10"/>
      <c r="L704" s="11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6.75" customHeight="1" x14ac:dyDescent="0.2">
      <c r="A705" s="6" t="s">
        <v>1090</v>
      </c>
      <c r="B705" s="6" t="s">
        <v>11</v>
      </c>
      <c r="C705" s="6" t="s">
        <v>12</v>
      </c>
      <c r="D705" s="6" t="s">
        <v>28</v>
      </c>
      <c r="E705" s="123"/>
      <c r="F705" s="6" t="s">
        <v>1086</v>
      </c>
      <c r="G705" s="6" t="s">
        <v>37</v>
      </c>
      <c r="H705" s="6" t="s">
        <v>838</v>
      </c>
      <c r="I705" s="8">
        <v>2015</v>
      </c>
      <c r="J705" s="9">
        <v>662848</v>
      </c>
      <c r="K705" s="10"/>
      <c r="L705" s="11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6.75" customHeight="1" x14ac:dyDescent="0.2">
      <c r="A706" s="6" t="s">
        <v>1091</v>
      </c>
      <c r="B706" s="6" t="s">
        <v>64</v>
      </c>
      <c r="C706" s="6" t="s">
        <v>34</v>
      </c>
      <c r="D706" s="6" t="s">
        <v>28</v>
      </c>
      <c r="E706" s="123"/>
      <c r="F706" s="6" t="s">
        <v>1086</v>
      </c>
      <c r="G706" s="6" t="s">
        <v>37</v>
      </c>
      <c r="H706" s="6" t="s">
        <v>838</v>
      </c>
      <c r="I706" s="8">
        <v>2015</v>
      </c>
      <c r="J706" s="9">
        <v>200000</v>
      </c>
      <c r="K706" s="10"/>
      <c r="L706" s="11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6.75" customHeight="1" x14ac:dyDescent="0.2">
      <c r="A707" s="6" t="s">
        <v>1092</v>
      </c>
      <c r="B707" s="6" t="s">
        <v>933</v>
      </c>
      <c r="C707" s="6" t="s">
        <v>34</v>
      </c>
      <c r="D707" s="6" t="s">
        <v>28</v>
      </c>
      <c r="E707" s="123"/>
      <c r="F707" s="6" t="s">
        <v>1086</v>
      </c>
      <c r="G707" s="6" t="s">
        <v>37</v>
      </c>
      <c r="H707" s="6" t="s">
        <v>838</v>
      </c>
      <c r="I707" s="8">
        <v>2015</v>
      </c>
      <c r="J707" s="9">
        <v>253851</v>
      </c>
      <c r="K707" s="10"/>
      <c r="L707" s="11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6.75" customHeight="1" x14ac:dyDescent="0.2">
      <c r="A708" s="30" t="s">
        <v>1093</v>
      </c>
      <c r="B708" s="30" t="s">
        <v>1094</v>
      </c>
      <c r="C708" s="30"/>
      <c r="D708" s="30" t="s">
        <v>28</v>
      </c>
      <c r="E708" s="31" t="s">
        <v>14</v>
      </c>
      <c r="F708" s="30" t="s">
        <v>1095</v>
      </c>
      <c r="G708" s="30" t="s">
        <v>117</v>
      </c>
      <c r="H708" s="30" t="s">
        <v>1096</v>
      </c>
      <c r="I708" s="32">
        <v>2015</v>
      </c>
      <c r="J708" s="33">
        <v>7209859.8399999999</v>
      </c>
      <c r="K708" s="34"/>
      <c r="L708" s="36">
        <f>J710/SUM(J708:J710)</f>
        <v>5.201060478060484E-2</v>
      </c>
      <c r="M708" s="19">
        <f>SUM(J708:J710)</f>
        <v>8990285</v>
      </c>
      <c r="N708" s="19">
        <f>J710</f>
        <v>467590.16</v>
      </c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6.75" customHeight="1" x14ac:dyDescent="0.2">
      <c r="A709" s="30" t="s">
        <v>1097</v>
      </c>
      <c r="B709" s="30" t="s">
        <v>466</v>
      </c>
      <c r="C709" s="30" t="s">
        <v>34</v>
      </c>
      <c r="D709" s="30" t="s">
        <v>467</v>
      </c>
      <c r="E709" s="31" t="s">
        <v>14</v>
      </c>
      <c r="F709" s="30" t="s">
        <v>1095</v>
      </c>
      <c r="G709" s="30" t="s">
        <v>117</v>
      </c>
      <c r="H709" s="30" t="s">
        <v>1096</v>
      </c>
      <c r="I709" s="32">
        <v>2015</v>
      </c>
      <c r="J709" s="33">
        <v>1312835</v>
      </c>
      <c r="K709" s="34"/>
      <c r="L709" s="36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6.75" customHeight="1" x14ac:dyDescent="0.2">
      <c r="A710" s="30" t="s">
        <v>1098</v>
      </c>
      <c r="B710" s="30" t="s">
        <v>124</v>
      </c>
      <c r="C710" s="30" t="s">
        <v>70</v>
      </c>
      <c r="D710" s="30" t="s">
        <v>93</v>
      </c>
      <c r="E710" s="31" t="s">
        <v>14</v>
      </c>
      <c r="F710" s="30" t="s">
        <v>1095</v>
      </c>
      <c r="G710" s="30" t="s">
        <v>117</v>
      </c>
      <c r="H710" s="30" t="s">
        <v>1096</v>
      </c>
      <c r="I710" s="32">
        <v>2015</v>
      </c>
      <c r="J710" s="37">
        <v>467590.16</v>
      </c>
      <c r="K710" s="34" t="s">
        <v>72</v>
      </c>
      <c r="L710" s="36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6.75" customHeight="1" x14ac:dyDescent="0.2">
      <c r="A711" s="38" t="s">
        <v>1099</v>
      </c>
      <c r="B711" s="38" t="s">
        <v>50</v>
      </c>
      <c r="C711" s="38" t="s">
        <v>34</v>
      </c>
      <c r="D711" s="38" t="s">
        <v>28</v>
      </c>
      <c r="E711" s="39" t="s">
        <v>14</v>
      </c>
      <c r="F711" s="38" t="s">
        <v>1100</v>
      </c>
      <c r="G711" s="38" t="s">
        <v>117</v>
      </c>
      <c r="H711" s="38" t="s">
        <v>118</v>
      </c>
      <c r="I711" s="40">
        <v>2015</v>
      </c>
      <c r="J711" s="44">
        <v>146030</v>
      </c>
      <c r="K711" s="42"/>
      <c r="L711" s="45">
        <f>SUM(J723:J724)/SUM(J711:J724)</f>
        <v>5.8799866439586929E-2</v>
      </c>
      <c r="M711" s="19">
        <f>SUM(J711:J724)</f>
        <v>21515297.34</v>
      </c>
      <c r="N711" s="19">
        <f>J723+J724</f>
        <v>1265096.6099999999</v>
      </c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6.75" customHeight="1" x14ac:dyDescent="0.2">
      <c r="A712" s="38" t="s">
        <v>1101</v>
      </c>
      <c r="B712" s="38" t="s">
        <v>27</v>
      </c>
      <c r="C712" s="38" t="s">
        <v>12</v>
      </c>
      <c r="D712" s="38" t="s">
        <v>28</v>
      </c>
      <c r="E712" s="39" t="s">
        <v>14</v>
      </c>
      <c r="F712" s="38" t="s">
        <v>1100</v>
      </c>
      <c r="G712" s="38" t="s">
        <v>117</v>
      </c>
      <c r="H712" s="38" t="s">
        <v>118</v>
      </c>
      <c r="I712" s="40">
        <v>2015</v>
      </c>
      <c r="J712" s="41">
        <v>1735267</v>
      </c>
      <c r="K712" s="42"/>
      <c r="L712" s="45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6.75" customHeight="1" x14ac:dyDescent="0.2">
      <c r="A713" s="38" t="s">
        <v>1102</v>
      </c>
      <c r="B713" s="38" t="s">
        <v>1103</v>
      </c>
      <c r="C713" s="38"/>
      <c r="D713" s="38" t="s">
        <v>365</v>
      </c>
      <c r="E713" s="39" t="s">
        <v>14</v>
      </c>
      <c r="F713" s="38" t="s">
        <v>1100</v>
      </c>
      <c r="G713" s="38" t="s">
        <v>117</v>
      </c>
      <c r="H713" s="38" t="s">
        <v>118</v>
      </c>
      <c r="I713" s="40">
        <v>2015</v>
      </c>
      <c r="J713" s="44">
        <v>199988</v>
      </c>
      <c r="K713" s="42"/>
      <c r="L713" s="45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6.75" customHeight="1" x14ac:dyDescent="0.2">
      <c r="A714" s="38" t="s">
        <v>1104</v>
      </c>
      <c r="B714" s="38" t="s">
        <v>242</v>
      </c>
      <c r="C714" s="38"/>
      <c r="D714" s="38" t="s">
        <v>368</v>
      </c>
      <c r="E714" s="39" t="s">
        <v>14</v>
      </c>
      <c r="F714" s="38" t="s">
        <v>1100</v>
      </c>
      <c r="G714" s="38" t="s">
        <v>117</v>
      </c>
      <c r="H714" s="38" t="s">
        <v>118</v>
      </c>
      <c r="I714" s="40">
        <v>2015</v>
      </c>
      <c r="J714" s="44">
        <v>74944</v>
      </c>
      <c r="K714" s="42"/>
      <c r="L714" s="45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6.75" customHeight="1" x14ac:dyDescent="0.2">
      <c r="A715" s="38" t="s">
        <v>1105</v>
      </c>
      <c r="B715" s="38" t="s">
        <v>27</v>
      </c>
      <c r="C715" s="38" t="s">
        <v>12</v>
      </c>
      <c r="D715" s="38" t="s">
        <v>368</v>
      </c>
      <c r="E715" s="39" t="s">
        <v>14</v>
      </c>
      <c r="F715" s="38" t="s">
        <v>1100</v>
      </c>
      <c r="G715" s="38" t="s">
        <v>117</v>
      </c>
      <c r="H715" s="38" t="s">
        <v>118</v>
      </c>
      <c r="I715" s="40">
        <v>2015</v>
      </c>
      <c r="J715" s="41">
        <v>8437159</v>
      </c>
      <c r="K715" s="42"/>
      <c r="L715" s="45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6.75" customHeight="1" x14ac:dyDescent="0.2">
      <c r="A716" s="38" t="s">
        <v>1106</v>
      </c>
      <c r="B716" s="38" t="s">
        <v>1107</v>
      </c>
      <c r="C716" s="38"/>
      <c r="D716" s="38" t="s">
        <v>368</v>
      </c>
      <c r="E716" s="39" t="s">
        <v>14</v>
      </c>
      <c r="F716" s="38" t="s">
        <v>1100</v>
      </c>
      <c r="G716" s="38" t="s">
        <v>117</v>
      </c>
      <c r="H716" s="38" t="s">
        <v>118</v>
      </c>
      <c r="I716" s="40">
        <v>2015</v>
      </c>
      <c r="J716" s="44">
        <v>17697</v>
      </c>
      <c r="K716" s="42"/>
      <c r="L716" s="45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6.75" customHeight="1" x14ac:dyDescent="0.2">
      <c r="A717" s="38" t="s">
        <v>1108</v>
      </c>
      <c r="B717" s="38" t="s">
        <v>1107</v>
      </c>
      <c r="C717" s="38"/>
      <c r="D717" s="38" t="s">
        <v>368</v>
      </c>
      <c r="E717" s="39" t="s">
        <v>14</v>
      </c>
      <c r="F717" s="38" t="s">
        <v>1100</v>
      </c>
      <c r="G717" s="38" t="s">
        <v>117</v>
      </c>
      <c r="H717" s="38" t="s">
        <v>118</v>
      </c>
      <c r="I717" s="40">
        <v>2015</v>
      </c>
      <c r="J717" s="44">
        <v>456705</v>
      </c>
      <c r="K717" s="42"/>
      <c r="L717" s="45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6.75" customHeight="1" x14ac:dyDescent="0.2">
      <c r="A718" s="38" t="s">
        <v>1109</v>
      </c>
      <c r="B718" s="38" t="s">
        <v>57</v>
      </c>
      <c r="C718" s="38" t="s">
        <v>12</v>
      </c>
      <c r="D718" s="38" t="s">
        <v>368</v>
      </c>
      <c r="E718" s="39" t="s">
        <v>14</v>
      </c>
      <c r="F718" s="38" t="s">
        <v>1100</v>
      </c>
      <c r="G718" s="38" t="s">
        <v>117</v>
      </c>
      <c r="H718" s="38" t="s">
        <v>118</v>
      </c>
      <c r="I718" s="40">
        <v>2015</v>
      </c>
      <c r="J718" s="44">
        <v>198589</v>
      </c>
      <c r="K718" s="42"/>
      <c r="L718" s="45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6.75" customHeight="1" x14ac:dyDescent="0.2">
      <c r="A719" s="38" t="s">
        <v>1110</v>
      </c>
      <c r="B719" s="38" t="s">
        <v>476</v>
      </c>
      <c r="C719" s="38"/>
      <c r="D719" s="38" t="s">
        <v>368</v>
      </c>
      <c r="E719" s="39" t="s">
        <v>14</v>
      </c>
      <c r="F719" s="38" t="s">
        <v>1100</v>
      </c>
      <c r="G719" s="38" t="s">
        <v>117</v>
      </c>
      <c r="H719" s="38" t="s">
        <v>118</v>
      </c>
      <c r="I719" s="40">
        <v>2015</v>
      </c>
      <c r="J719" s="44">
        <v>354058</v>
      </c>
      <c r="K719" s="42"/>
      <c r="L719" s="45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6.75" customHeight="1" x14ac:dyDescent="0.2">
      <c r="A720" s="38" t="s">
        <v>1111</v>
      </c>
      <c r="B720" s="38" t="s">
        <v>1112</v>
      </c>
      <c r="C720" s="38"/>
      <c r="D720" s="38" t="s">
        <v>368</v>
      </c>
      <c r="E720" s="39" t="s">
        <v>14</v>
      </c>
      <c r="F720" s="38" t="s">
        <v>1100</v>
      </c>
      <c r="G720" s="38" t="s">
        <v>117</v>
      </c>
      <c r="H720" s="38" t="s">
        <v>118</v>
      </c>
      <c r="I720" s="40">
        <v>2015</v>
      </c>
      <c r="J720" s="44">
        <v>818843</v>
      </c>
      <c r="K720" s="42"/>
      <c r="L720" s="45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6.75" customHeight="1" x14ac:dyDescent="0.2">
      <c r="A721" s="38" t="s">
        <v>1113</v>
      </c>
      <c r="B721" s="38" t="s">
        <v>1114</v>
      </c>
      <c r="C721" s="38"/>
      <c r="D721" s="38" t="s">
        <v>368</v>
      </c>
      <c r="E721" s="39" t="s">
        <v>14</v>
      </c>
      <c r="F721" s="38" t="s">
        <v>1100</v>
      </c>
      <c r="G721" s="38" t="s">
        <v>117</v>
      </c>
      <c r="H721" s="38" t="s">
        <v>118</v>
      </c>
      <c r="I721" s="40">
        <v>2015</v>
      </c>
      <c r="J721" s="41">
        <v>1810920.73</v>
      </c>
      <c r="K721" s="42"/>
      <c r="L721" s="45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6.75" customHeight="1" x14ac:dyDescent="0.2">
      <c r="A722" s="38" t="s">
        <v>1115</v>
      </c>
      <c r="B722" s="38" t="s">
        <v>1107</v>
      </c>
      <c r="C722" s="38"/>
      <c r="D722" s="38" t="s">
        <v>368</v>
      </c>
      <c r="E722" s="39" t="s">
        <v>14</v>
      </c>
      <c r="F722" s="38" t="s">
        <v>1100</v>
      </c>
      <c r="G722" s="38" t="s">
        <v>117</v>
      </c>
      <c r="H722" s="38" t="s">
        <v>118</v>
      </c>
      <c r="I722" s="40">
        <v>2015</v>
      </c>
      <c r="J722" s="41">
        <v>6000000</v>
      </c>
      <c r="K722" s="42"/>
      <c r="L722" s="45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6.75" customHeight="1" x14ac:dyDescent="0.2">
      <c r="A723" s="38" t="s">
        <v>1116</v>
      </c>
      <c r="B723" s="38" t="s">
        <v>124</v>
      </c>
      <c r="C723" s="38" t="s">
        <v>70</v>
      </c>
      <c r="D723" s="38" t="s">
        <v>93</v>
      </c>
      <c r="E723" s="39" t="s">
        <v>14</v>
      </c>
      <c r="F723" s="38" t="s">
        <v>1100</v>
      </c>
      <c r="G723" s="38" t="s">
        <v>117</v>
      </c>
      <c r="H723" s="38" t="s">
        <v>118</v>
      </c>
      <c r="I723" s="40">
        <v>2015</v>
      </c>
      <c r="J723" s="44">
        <v>965096.61</v>
      </c>
      <c r="K723" s="42" t="s">
        <v>72</v>
      </c>
      <c r="L723" s="45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6.75" customHeight="1" x14ac:dyDescent="0.2">
      <c r="A724" s="38" t="s">
        <v>1117</v>
      </c>
      <c r="B724" s="38" t="s">
        <v>124</v>
      </c>
      <c r="C724" s="38" t="s">
        <v>70</v>
      </c>
      <c r="D724" s="38" t="s">
        <v>93</v>
      </c>
      <c r="E724" s="39" t="s">
        <v>14</v>
      </c>
      <c r="F724" s="38" t="s">
        <v>1100</v>
      </c>
      <c r="G724" s="38" t="s">
        <v>117</v>
      </c>
      <c r="H724" s="38" t="s">
        <v>118</v>
      </c>
      <c r="I724" s="40">
        <v>2015</v>
      </c>
      <c r="J724" s="44">
        <v>300000</v>
      </c>
      <c r="K724" s="42" t="s">
        <v>72</v>
      </c>
      <c r="L724" s="45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6.75" customHeight="1" x14ac:dyDescent="0.2">
      <c r="A725" s="54" t="s">
        <v>1118</v>
      </c>
      <c r="B725" s="54" t="s">
        <v>1119</v>
      </c>
      <c r="C725" s="54" t="s">
        <v>70</v>
      </c>
      <c r="D725" s="54" t="s">
        <v>90</v>
      </c>
      <c r="E725" s="110"/>
      <c r="F725" s="54" t="s">
        <v>1120</v>
      </c>
      <c r="G725" s="54" t="s">
        <v>78</v>
      </c>
      <c r="H725" s="54" t="s">
        <v>639</v>
      </c>
      <c r="I725" s="56">
        <v>2015</v>
      </c>
      <c r="J725" s="62">
        <v>75000</v>
      </c>
      <c r="K725" s="58" t="s">
        <v>72</v>
      </c>
      <c r="L725" s="61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6.75" customHeight="1" x14ac:dyDescent="0.2">
      <c r="A726" s="54" t="s">
        <v>91</v>
      </c>
      <c r="B726" s="54" t="s">
        <v>92</v>
      </c>
      <c r="C726" s="54" t="s">
        <v>70</v>
      </c>
      <c r="D726" s="54" t="s">
        <v>93</v>
      </c>
      <c r="E726" s="110"/>
      <c r="F726" s="54" t="s">
        <v>1120</v>
      </c>
      <c r="G726" s="54" t="s">
        <v>78</v>
      </c>
      <c r="H726" s="54" t="s">
        <v>639</v>
      </c>
      <c r="I726" s="56">
        <v>2015</v>
      </c>
      <c r="J726" s="57">
        <v>1400000</v>
      </c>
      <c r="K726" s="58" t="s">
        <v>72</v>
      </c>
      <c r="L726" s="61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6.75" customHeight="1" x14ac:dyDescent="0.2">
      <c r="A727" s="54" t="s">
        <v>1121</v>
      </c>
      <c r="B727" s="54" t="s">
        <v>103</v>
      </c>
      <c r="C727" s="54" t="s">
        <v>12</v>
      </c>
      <c r="D727" s="54" t="s">
        <v>76</v>
      </c>
      <c r="E727" s="110"/>
      <c r="F727" s="54" t="s">
        <v>1122</v>
      </c>
      <c r="G727" s="54" t="s">
        <v>78</v>
      </c>
      <c r="H727" s="54" t="s">
        <v>639</v>
      </c>
      <c r="I727" s="56">
        <v>2015</v>
      </c>
      <c r="J727" s="62">
        <v>588221</v>
      </c>
      <c r="K727" s="58" t="s">
        <v>72</v>
      </c>
      <c r="L727" s="61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9.75" customHeight="1" x14ac:dyDescent="0.2">
      <c r="A728" s="54" t="s">
        <v>1123</v>
      </c>
      <c r="B728" s="54" t="s">
        <v>698</v>
      </c>
      <c r="C728" s="54" t="s">
        <v>34</v>
      </c>
      <c r="D728" s="54" t="s">
        <v>126</v>
      </c>
      <c r="E728" s="110"/>
      <c r="F728" s="54" t="s">
        <v>1122</v>
      </c>
      <c r="G728" s="54" t="s">
        <v>78</v>
      </c>
      <c r="H728" s="54" t="s">
        <v>639</v>
      </c>
      <c r="I728" s="56">
        <v>2015</v>
      </c>
      <c r="J728" s="62">
        <v>253669</v>
      </c>
      <c r="K728" s="58" t="s">
        <v>72</v>
      </c>
      <c r="L728" s="61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6.75" customHeight="1" x14ac:dyDescent="0.2">
      <c r="A729" s="54" t="s">
        <v>1124</v>
      </c>
      <c r="B729" s="54" t="s">
        <v>1125</v>
      </c>
      <c r="C729" s="54" t="s">
        <v>12</v>
      </c>
      <c r="D729" s="54" t="s">
        <v>28</v>
      </c>
      <c r="E729" s="110"/>
      <c r="F729" s="54" t="s">
        <v>1122</v>
      </c>
      <c r="G729" s="54" t="s">
        <v>78</v>
      </c>
      <c r="H729" s="54" t="s">
        <v>639</v>
      </c>
      <c r="I729" s="56">
        <v>2015</v>
      </c>
      <c r="J729" s="62">
        <v>854077</v>
      </c>
      <c r="K729" s="58" t="s">
        <v>72</v>
      </c>
      <c r="L729" s="61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6.75" customHeight="1" x14ac:dyDescent="0.2">
      <c r="A730" s="54" t="s">
        <v>1126</v>
      </c>
      <c r="B730" s="54" t="s">
        <v>103</v>
      </c>
      <c r="C730" s="54" t="s">
        <v>12</v>
      </c>
      <c r="D730" s="54" t="s">
        <v>368</v>
      </c>
      <c r="E730" s="110"/>
      <c r="F730" s="54" t="s">
        <v>1122</v>
      </c>
      <c r="G730" s="54" t="s">
        <v>78</v>
      </c>
      <c r="H730" s="54" t="s">
        <v>639</v>
      </c>
      <c r="I730" s="56">
        <v>2015</v>
      </c>
      <c r="J730" s="62">
        <v>774155</v>
      </c>
      <c r="K730" s="58" t="s">
        <v>72</v>
      </c>
      <c r="L730" s="61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6.75" customHeight="1" x14ac:dyDescent="0.2">
      <c r="A731" s="54" t="s">
        <v>232</v>
      </c>
      <c r="B731" s="54" t="s">
        <v>233</v>
      </c>
      <c r="C731" s="54" t="s">
        <v>70</v>
      </c>
      <c r="D731" s="54" t="s">
        <v>257</v>
      </c>
      <c r="E731" s="110"/>
      <c r="F731" s="54" t="s">
        <v>1122</v>
      </c>
      <c r="G731" s="54" t="s">
        <v>78</v>
      </c>
      <c r="H731" s="54" t="s">
        <v>639</v>
      </c>
      <c r="I731" s="56">
        <v>2015</v>
      </c>
      <c r="J731" s="62">
        <v>400000</v>
      </c>
      <c r="K731" s="58" t="s">
        <v>72</v>
      </c>
      <c r="L731" s="61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6.75" customHeight="1" x14ac:dyDescent="0.2">
      <c r="A732" s="54" t="s">
        <v>1127</v>
      </c>
      <c r="B732" s="54" t="s">
        <v>1128</v>
      </c>
      <c r="C732" s="54" t="s">
        <v>70</v>
      </c>
      <c r="D732" s="54" t="s">
        <v>76</v>
      </c>
      <c r="E732" s="110"/>
      <c r="F732" s="54" t="s">
        <v>1129</v>
      </c>
      <c r="G732" s="54" t="s">
        <v>78</v>
      </c>
      <c r="H732" s="54" t="s">
        <v>639</v>
      </c>
      <c r="I732" s="56">
        <v>2015</v>
      </c>
      <c r="J732" s="62">
        <v>499078</v>
      </c>
      <c r="K732" s="58" t="s">
        <v>72</v>
      </c>
      <c r="L732" s="61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6.75" customHeight="1" x14ac:dyDescent="0.2">
      <c r="A733" s="54" t="s">
        <v>1130</v>
      </c>
      <c r="B733" s="54" t="s">
        <v>103</v>
      </c>
      <c r="C733" s="54" t="s">
        <v>12</v>
      </c>
      <c r="D733" s="54" t="s">
        <v>76</v>
      </c>
      <c r="E733" s="110"/>
      <c r="F733" s="54" t="s">
        <v>1129</v>
      </c>
      <c r="G733" s="54" t="s">
        <v>78</v>
      </c>
      <c r="H733" s="54" t="s">
        <v>639</v>
      </c>
      <c r="I733" s="56">
        <v>2015</v>
      </c>
      <c r="J733" s="62">
        <v>385054</v>
      </c>
      <c r="K733" s="58" t="s">
        <v>72</v>
      </c>
      <c r="L733" s="61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6.75" customHeight="1" x14ac:dyDescent="0.2">
      <c r="A734" s="54" t="s">
        <v>232</v>
      </c>
      <c r="B734" s="54" t="s">
        <v>233</v>
      </c>
      <c r="C734" s="54" t="s">
        <v>70</v>
      </c>
      <c r="D734" s="54" t="s">
        <v>257</v>
      </c>
      <c r="E734" s="110"/>
      <c r="F734" s="54" t="s">
        <v>1129</v>
      </c>
      <c r="G734" s="54" t="s">
        <v>78</v>
      </c>
      <c r="H734" s="54" t="s">
        <v>639</v>
      </c>
      <c r="I734" s="56">
        <v>2015</v>
      </c>
      <c r="J734" s="62">
        <v>790716</v>
      </c>
      <c r="K734" s="58" t="s">
        <v>72</v>
      </c>
      <c r="L734" s="61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6.75" customHeight="1" x14ac:dyDescent="0.2">
      <c r="A735" s="22" t="s">
        <v>1131</v>
      </c>
      <c r="B735" s="22" t="s">
        <v>1132</v>
      </c>
      <c r="C735" s="22"/>
      <c r="D735" s="22" t="s">
        <v>76</v>
      </c>
      <c r="E735" s="23" t="s">
        <v>35</v>
      </c>
      <c r="F735" s="22" t="s">
        <v>1133</v>
      </c>
      <c r="G735" s="22" t="s">
        <v>78</v>
      </c>
      <c r="H735" s="22" t="s">
        <v>712</v>
      </c>
      <c r="I735" s="24">
        <v>2015</v>
      </c>
      <c r="J735" s="25">
        <v>571168</v>
      </c>
      <c r="K735" s="26"/>
      <c r="L735" s="28">
        <f>J738/SUM(J735:J738)</f>
        <v>8.4986706419339475E-2</v>
      </c>
      <c r="M735" s="19">
        <f>SUM(J735:J738)</f>
        <v>1626725</v>
      </c>
      <c r="N735" s="19">
        <f>J738</f>
        <v>138250</v>
      </c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6.75" customHeight="1" x14ac:dyDescent="0.2">
      <c r="A736" s="22" t="s">
        <v>1134</v>
      </c>
      <c r="B736" s="22" t="s">
        <v>103</v>
      </c>
      <c r="C736" s="22" t="s">
        <v>12</v>
      </c>
      <c r="D736" s="22" t="s">
        <v>76</v>
      </c>
      <c r="E736" s="23" t="s">
        <v>35</v>
      </c>
      <c r="F736" s="22" t="s">
        <v>1133</v>
      </c>
      <c r="G736" s="22" t="s">
        <v>78</v>
      </c>
      <c r="H736" s="22" t="s">
        <v>712</v>
      </c>
      <c r="I736" s="24">
        <v>2015</v>
      </c>
      <c r="J736" s="25">
        <v>328969</v>
      </c>
      <c r="K736" s="26"/>
      <c r="L736" s="28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6.75" customHeight="1" x14ac:dyDescent="0.2">
      <c r="A737" s="22" t="s">
        <v>1135</v>
      </c>
      <c r="B737" s="22" t="s">
        <v>1136</v>
      </c>
      <c r="C737" s="22"/>
      <c r="D737" s="22" t="s">
        <v>76</v>
      </c>
      <c r="E737" s="23" t="s">
        <v>35</v>
      </c>
      <c r="F737" s="22" t="s">
        <v>1133</v>
      </c>
      <c r="G737" s="22" t="s">
        <v>78</v>
      </c>
      <c r="H737" s="22" t="s">
        <v>712</v>
      </c>
      <c r="I737" s="24">
        <v>2015</v>
      </c>
      <c r="J737" s="25">
        <v>588338</v>
      </c>
      <c r="K737" s="26"/>
      <c r="L737" s="28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6.75" customHeight="1" x14ac:dyDescent="0.2">
      <c r="A738" s="22" t="s">
        <v>91</v>
      </c>
      <c r="B738" s="22" t="s">
        <v>92</v>
      </c>
      <c r="C738" s="22" t="s">
        <v>70</v>
      </c>
      <c r="D738" s="22" t="s">
        <v>93</v>
      </c>
      <c r="E738" s="23" t="s">
        <v>35</v>
      </c>
      <c r="F738" s="22" t="s">
        <v>1133</v>
      </c>
      <c r="G738" s="22" t="s">
        <v>78</v>
      </c>
      <c r="H738" s="22" t="s">
        <v>712</v>
      </c>
      <c r="I738" s="24">
        <v>2015</v>
      </c>
      <c r="J738" s="25">
        <v>138250</v>
      </c>
      <c r="K738" s="26" t="s">
        <v>72</v>
      </c>
      <c r="L738" s="28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6.75" customHeight="1" x14ac:dyDescent="0.2">
      <c r="A739" s="13" t="s">
        <v>770</v>
      </c>
      <c r="B739" s="13" t="s">
        <v>771</v>
      </c>
      <c r="C739" s="13"/>
      <c r="D739" s="13" t="s">
        <v>13</v>
      </c>
      <c r="E739" s="14" t="s">
        <v>35</v>
      </c>
      <c r="F739" s="13" t="s">
        <v>1137</v>
      </c>
      <c r="G739" s="13" t="s">
        <v>37</v>
      </c>
      <c r="H739" s="13" t="s">
        <v>1138</v>
      </c>
      <c r="I739" s="15">
        <v>2015</v>
      </c>
      <c r="J739" s="16">
        <v>500000</v>
      </c>
      <c r="K739" s="17"/>
      <c r="L739" s="20">
        <f>SUM(J752:J753)/SUM(J739:J753)</f>
        <v>5.9115488074572571E-2</v>
      </c>
      <c r="M739" s="19">
        <f>SUM(J739:J753)</f>
        <v>22274926.129999999</v>
      </c>
      <c r="N739" s="19">
        <f>J752+J753</f>
        <v>1316793.1299999999</v>
      </c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6.75" customHeight="1" x14ac:dyDescent="0.2">
      <c r="A740" s="13" t="s">
        <v>1139</v>
      </c>
      <c r="B740" s="13" t="s">
        <v>1140</v>
      </c>
      <c r="C740" s="13" t="s">
        <v>12</v>
      </c>
      <c r="D740" s="13" t="s">
        <v>13</v>
      </c>
      <c r="E740" s="14" t="s">
        <v>35</v>
      </c>
      <c r="F740" s="13" t="s">
        <v>1137</v>
      </c>
      <c r="G740" s="13" t="s">
        <v>37</v>
      </c>
      <c r="H740" s="13" t="s">
        <v>1138</v>
      </c>
      <c r="I740" s="15">
        <v>2015</v>
      </c>
      <c r="J740" s="16">
        <v>199571</v>
      </c>
      <c r="K740" s="17"/>
      <c r="L740" s="20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6.75" customHeight="1" x14ac:dyDescent="0.2">
      <c r="A741" s="13" t="s">
        <v>1141</v>
      </c>
      <c r="B741" s="13" t="s">
        <v>11</v>
      </c>
      <c r="C741" s="13" t="s">
        <v>12</v>
      </c>
      <c r="D741" s="13" t="s">
        <v>13</v>
      </c>
      <c r="E741" s="14" t="s">
        <v>35</v>
      </c>
      <c r="F741" s="13" t="s">
        <v>1137</v>
      </c>
      <c r="G741" s="13" t="s">
        <v>37</v>
      </c>
      <c r="H741" s="13" t="s">
        <v>1138</v>
      </c>
      <c r="I741" s="15">
        <v>2015</v>
      </c>
      <c r="J741" s="21">
        <v>2648362</v>
      </c>
      <c r="K741" s="17"/>
      <c r="L741" s="20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6.75" customHeight="1" x14ac:dyDescent="0.2">
      <c r="A742" s="13" t="s">
        <v>1142</v>
      </c>
      <c r="B742" s="13" t="s">
        <v>129</v>
      </c>
      <c r="C742" s="13" t="s">
        <v>12</v>
      </c>
      <c r="D742" s="13" t="s">
        <v>13</v>
      </c>
      <c r="E742" s="14" t="s">
        <v>35</v>
      </c>
      <c r="F742" s="13" t="s">
        <v>1137</v>
      </c>
      <c r="G742" s="13" t="s">
        <v>37</v>
      </c>
      <c r="H742" s="13" t="s">
        <v>1138</v>
      </c>
      <c r="I742" s="15">
        <v>2015</v>
      </c>
      <c r="J742" s="21">
        <v>2331529</v>
      </c>
      <c r="K742" s="17"/>
      <c r="L742" s="20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6.75" customHeight="1" x14ac:dyDescent="0.2">
      <c r="A743" s="13" t="s">
        <v>1143</v>
      </c>
      <c r="B743" s="13" t="s">
        <v>105</v>
      </c>
      <c r="C743" s="13" t="s">
        <v>12</v>
      </c>
      <c r="D743" s="13" t="s">
        <v>13</v>
      </c>
      <c r="E743" s="14" t="s">
        <v>35</v>
      </c>
      <c r="F743" s="13" t="s">
        <v>1137</v>
      </c>
      <c r="G743" s="13" t="s">
        <v>37</v>
      </c>
      <c r="H743" s="13" t="s">
        <v>1138</v>
      </c>
      <c r="I743" s="15">
        <v>2015</v>
      </c>
      <c r="J743" s="21">
        <v>5652086</v>
      </c>
      <c r="K743" s="17"/>
      <c r="L743" s="20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6.75" customHeight="1" x14ac:dyDescent="0.2">
      <c r="A744" s="13" t="s">
        <v>1144</v>
      </c>
      <c r="B744" s="13" t="s">
        <v>27</v>
      </c>
      <c r="C744" s="13" t="s">
        <v>12</v>
      </c>
      <c r="D744" s="13" t="s">
        <v>13</v>
      </c>
      <c r="E744" s="14" t="s">
        <v>35</v>
      </c>
      <c r="F744" s="13" t="s">
        <v>1137</v>
      </c>
      <c r="G744" s="13" t="s">
        <v>37</v>
      </c>
      <c r="H744" s="13" t="s">
        <v>1138</v>
      </c>
      <c r="I744" s="15">
        <v>2015</v>
      </c>
      <c r="J744" s="21">
        <v>2917062</v>
      </c>
      <c r="K744" s="17"/>
      <c r="L744" s="20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6.75" customHeight="1" x14ac:dyDescent="0.2">
      <c r="A745" s="13" t="s">
        <v>1145</v>
      </c>
      <c r="B745" s="13" t="s">
        <v>107</v>
      </c>
      <c r="C745" s="13" t="s">
        <v>12</v>
      </c>
      <c r="D745" s="13" t="s">
        <v>13</v>
      </c>
      <c r="E745" s="14" t="s">
        <v>35</v>
      </c>
      <c r="F745" s="13" t="s">
        <v>1137</v>
      </c>
      <c r="G745" s="13" t="s">
        <v>37</v>
      </c>
      <c r="H745" s="13" t="s">
        <v>1138</v>
      </c>
      <c r="I745" s="15">
        <v>2015</v>
      </c>
      <c r="J745" s="21">
        <v>1970703</v>
      </c>
      <c r="K745" s="17"/>
      <c r="L745" s="20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6.75" customHeight="1" x14ac:dyDescent="0.2">
      <c r="A746" s="13" t="s">
        <v>1146</v>
      </c>
      <c r="B746" s="13" t="s">
        <v>190</v>
      </c>
      <c r="C746" s="13"/>
      <c r="D746" s="13" t="s">
        <v>28</v>
      </c>
      <c r="E746" s="14" t="s">
        <v>35</v>
      </c>
      <c r="F746" s="13" t="s">
        <v>1137</v>
      </c>
      <c r="G746" s="13" t="s">
        <v>37</v>
      </c>
      <c r="H746" s="13" t="s">
        <v>1138</v>
      </c>
      <c r="I746" s="15">
        <v>2015</v>
      </c>
      <c r="J746" s="16">
        <v>945369</v>
      </c>
      <c r="K746" s="17"/>
      <c r="L746" s="20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6.75" customHeight="1" x14ac:dyDescent="0.2">
      <c r="A747" s="13" t="s">
        <v>1147</v>
      </c>
      <c r="B747" s="13" t="s">
        <v>933</v>
      </c>
      <c r="C747" s="13" t="s">
        <v>34</v>
      </c>
      <c r="D747" s="13" t="s">
        <v>28</v>
      </c>
      <c r="E747" s="14" t="s">
        <v>35</v>
      </c>
      <c r="F747" s="13" t="s">
        <v>1137</v>
      </c>
      <c r="G747" s="13" t="s">
        <v>37</v>
      </c>
      <c r="H747" s="13" t="s">
        <v>1138</v>
      </c>
      <c r="I747" s="15">
        <v>2015</v>
      </c>
      <c r="J747" s="16">
        <v>760850</v>
      </c>
      <c r="K747" s="17"/>
      <c r="L747" s="20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6.75" customHeight="1" x14ac:dyDescent="0.2">
      <c r="A748" s="13" t="s">
        <v>1148</v>
      </c>
      <c r="B748" s="13" t="s">
        <v>312</v>
      </c>
      <c r="C748" s="13" t="s">
        <v>34</v>
      </c>
      <c r="D748" s="13" t="s">
        <v>28</v>
      </c>
      <c r="E748" s="14" t="s">
        <v>35</v>
      </c>
      <c r="F748" s="13" t="s">
        <v>1137</v>
      </c>
      <c r="G748" s="13" t="s">
        <v>37</v>
      </c>
      <c r="H748" s="13" t="s">
        <v>1138</v>
      </c>
      <c r="I748" s="15">
        <v>2015</v>
      </c>
      <c r="J748" s="16">
        <v>449895</v>
      </c>
      <c r="K748" s="17"/>
      <c r="L748" s="20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6.75" customHeight="1" x14ac:dyDescent="0.2">
      <c r="A749" s="13" t="s">
        <v>1149</v>
      </c>
      <c r="B749" s="13" t="s">
        <v>83</v>
      </c>
      <c r="C749" s="13" t="s">
        <v>34</v>
      </c>
      <c r="D749" s="13" t="s">
        <v>28</v>
      </c>
      <c r="E749" s="14" t="s">
        <v>35</v>
      </c>
      <c r="F749" s="13" t="s">
        <v>1137</v>
      </c>
      <c r="G749" s="13" t="s">
        <v>37</v>
      </c>
      <c r="H749" s="13" t="s">
        <v>1138</v>
      </c>
      <c r="I749" s="15">
        <v>2015</v>
      </c>
      <c r="J749" s="21">
        <v>1026118</v>
      </c>
      <c r="K749" s="17"/>
      <c r="L749" s="20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6.75" customHeight="1" x14ac:dyDescent="0.2">
      <c r="A750" s="13" t="s">
        <v>1150</v>
      </c>
      <c r="B750" s="13" t="s">
        <v>129</v>
      </c>
      <c r="C750" s="13" t="s">
        <v>12</v>
      </c>
      <c r="D750" s="13" t="s">
        <v>28</v>
      </c>
      <c r="E750" s="14" t="s">
        <v>35</v>
      </c>
      <c r="F750" s="13" t="s">
        <v>1137</v>
      </c>
      <c r="G750" s="13" t="s">
        <v>37</v>
      </c>
      <c r="H750" s="13" t="s">
        <v>1138</v>
      </c>
      <c r="I750" s="15">
        <v>2015</v>
      </c>
      <c r="J750" s="16">
        <v>856733</v>
      </c>
      <c r="K750" s="17"/>
      <c r="L750" s="20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6.75" customHeight="1" x14ac:dyDescent="0.2">
      <c r="A751" s="13" t="s">
        <v>1151</v>
      </c>
      <c r="B751" s="13" t="s">
        <v>190</v>
      </c>
      <c r="C751" s="13"/>
      <c r="D751" s="13" t="s">
        <v>28</v>
      </c>
      <c r="E751" s="14" t="s">
        <v>35</v>
      </c>
      <c r="F751" s="13" t="s">
        <v>1137</v>
      </c>
      <c r="G751" s="13" t="s">
        <v>37</v>
      </c>
      <c r="H751" s="13" t="s">
        <v>1138</v>
      </c>
      <c r="I751" s="15">
        <v>2015</v>
      </c>
      <c r="J751" s="16">
        <v>699855</v>
      </c>
      <c r="K751" s="17"/>
      <c r="L751" s="20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6.75" customHeight="1" x14ac:dyDescent="0.2">
      <c r="A752" s="13" t="s">
        <v>341</v>
      </c>
      <c r="B752" s="13" t="s">
        <v>124</v>
      </c>
      <c r="C752" s="13" t="s">
        <v>70</v>
      </c>
      <c r="D752" s="13" t="s">
        <v>143</v>
      </c>
      <c r="E752" s="14" t="s">
        <v>35</v>
      </c>
      <c r="F752" s="13" t="s">
        <v>1137</v>
      </c>
      <c r="G752" s="13" t="s">
        <v>37</v>
      </c>
      <c r="H752" s="13" t="s">
        <v>1138</v>
      </c>
      <c r="I752" s="15">
        <v>2015</v>
      </c>
      <c r="J752" s="16">
        <v>500000</v>
      </c>
      <c r="K752" s="17" t="s">
        <v>72</v>
      </c>
      <c r="L752" s="20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6.75" customHeight="1" x14ac:dyDescent="0.2">
      <c r="A753" s="13" t="s">
        <v>929</v>
      </c>
      <c r="B753" s="13" t="s">
        <v>142</v>
      </c>
      <c r="C753" s="13" t="s">
        <v>70</v>
      </c>
      <c r="D753" s="13" t="s">
        <v>143</v>
      </c>
      <c r="E753" s="14" t="s">
        <v>35</v>
      </c>
      <c r="F753" s="13" t="s">
        <v>1137</v>
      </c>
      <c r="G753" s="13" t="s">
        <v>37</v>
      </c>
      <c r="H753" s="13" t="s">
        <v>1138</v>
      </c>
      <c r="I753" s="15">
        <v>2015</v>
      </c>
      <c r="J753" s="16">
        <v>816793.13</v>
      </c>
      <c r="K753" s="17" t="s">
        <v>72</v>
      </c>
      <c r="L753" s="20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6.75" customHeight="1" x14ac:dyDescent="0.2">
      <c r="A754" s="86" t="s">
        <v>1152</v>
      </c>
      <c r="B754" s="86" t="s">
        <v>164</v>
      </c>
      <c r="C754" s="86" t="s">
        <v>34</v>
      </c>
      <c r="D754" s="86" t="s">
        <v>126</v>
      </c>
      <c r="E754" s="87" t="s">
        <v>35</v>
      </c>
      <c r="F754" s="86" t="s">
        <v>1153</v>
      </c>
      <c r="G754" s="86" t="s">
        <v>168</v>
      </c>
      <c r="H754" s="86" t="s">
        <v>169</v>
      </c>
      <c r="I754" s="88">
        <v>2015</v>
      </c>
      <c r="J754" s="89">
        <v>100000</v>
      </c>
      <c r="K754" s="90"/>
      <c r="L754" s="92">
        <f>J761/SUM(J754:J761)</f>
        <v>0.17501101477624012</v>
      </c>
      <c r="M754" s="19">
        <f>SUM(J754:J761)</f>
        <v>8363765</v>
      </c>
      <c r="N754" s="19">
        <f>J761</f>
        <v>1463751</v>
      </c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6.75" customHeight="1" x14ac:dyDescent="0.2">
      <c r="A755" s="86" t="s">
        <v>1154</v>
      </c>
      <c r="B755" s="86" t="s">
        <v>519</v>
      </c>
      <c r="C755" s="86" t="s">
        <v>34</v>
      </c>
      <c r="D755" s="86" t="s">
        <v>126</v>
      </c>
      <c r="E755" s="87" t="s">
        <v>35</v>
      </c>
      <c r="F755" s="86" t="s">
        <v>1153</v>
      </c>
      <c r="G755" s="86" t="s">
        <v>168</v>
      </c>
      <c r="H755" s="86" t="s">
        <v>169</v>
      </c>
      <c r="I755" s="88">
        <v>2015</v>
      </c>
      <c r="J755" s="89">
        <v>492000</v>
      </c>
      <c r="K755" s="90"/>
      <c r="L755" s="9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6.75" customHeight="1" x14ac:dyDescent="0.2">
      <c r="A756" s="86" t="s">
        <v>1155</v>
      </c>
      <c r="B756" s="86" t="s">
        <v>425</v>
      </c>
      <c r="C756" s="86" t="s">
        <v>34</v>
      </c>
      <c r="D756" s="86" t="s">
        <v>126</v>
      </c>
      <c r="E756" s="87" t="s">
        <v>35</v>
      </c>
      <c r="F756" s="86" t="s">
        <v>1153</v>
      </c>
      <c r="G756" s="86" t="s">
        <v>168</v>
      </c>
      <c r="H756" s="86" t="s">
        <v>169</v>
      </c>
      <c r="I756" s="88">
        <v>2015</v>
      </c>
      <c r="J756" s="89">
        <v>168819</v>
      </c>
      <c r="K756" s="90"/>
      <c r="L756" s="9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6.75" customHeight="1" x14ac:dyDescent="0.2">
      <c r="A757" s="86" t="s">
        <v>1156</v>
      </c>
      <c r="B757" s="86" t="s">
        <v>438</v>
      </c>
      <c r="C757" s="86" t="s">
        <v>34</v>
      </c>
      <c r="D757" s="86" t="s">
        <v>28</v>
      </c>
      <c r="E757" s="87" t="s">
        <v>35</v>
      </c>
      <c r="F757" s="86" t="s">
        <v>1153</v>
      </c>
      <c r="G757" s="86" t="s">
        <v>168</v>
      </c>
      <c r="H757" s="86" t="s">
        <v>169</v>
      </c>
      <c r="I757" s="88">
        <v>2015</v>
      </c>
      <c r="J757" s="93">
        <v>1227963</v>
      </c>
      <c r="K757" s="90"/>
      <c r="L757" s="9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6.75" customHeight="1" x14ac:dyDescent="0.2">
      <c r="A758" s="86" t="s">
        <v>1157</v>
      </c>
      <c r="B758" s="86" t="s">
        <v>764</v>
      </c>
      <c r="C758" s="86" t="s">
        <v>34</v>
      </c>
      <c r="D758" s="86" t="s">
        <v>28</v>
      </c>
      <c r="E758" s="87" t="s">
        <v>35</v>
      </c>
      <c r="F758" s="86" t="s">
        <v>1153</v>
      </c>
      <c r="G758" s="86" t="s">
        <v>168</v>
      </c>
      <c r="H758" s="86" t="s">
        <v>169</v>
      </c>
      <c r="I758" s="88">
        <v>2015</v>
      </c>
      <c r="J758" s="93">
        <v>2148379</v>
      </c>
      <c r="K758" s="90"/>
      <c r="L758" s="9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6.75" customHeight="1" x14ac:dyDescent="0.2">
      <c r="A759" s="86" t="s">
        <v>1158</v>
      </c>
      <c r="B759" s="86" t="s">
        <v>386</v>
      </c>
      <c r="C759" s="86" t="s">
        <v>34</v>
      </c>
      <c r="D759" s="86" t="s">
        <v>28</v>
      </c>
      <c r="E759" s="87" t="s">
        <v>35</v>
      </c>
      <c r="F759" s="86" t="s">
        <v>1153</v>
      </c>
      <c r="G759" s="86" t="s">
        <v>168</v>
      </c>
      <c r="H759" s="86" t="s">
        <v>169</v>
      </c>
      <c r="I759" s="88">
        <v>2015</v>
      </c>
      <c r="J759" s="93">
        <v>2692854</v>
      </c>
      <c r="K759" s="90"/>
      <c r="L759" s="9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6.75" customHeight="1" x14ac:dyDescent="0.2">
      <c r="A760" s="86" t="s">
        <v>1159</v>
      </c>
      <c r="B760" s="86" t="s">
        <v>181</v>
      </c>
      <c r="C760" s="86" t="s">
        <v>34</v>
      </c>
      <c r="D760" s="86" t="s">
        <v>28</v>
      </c>
      <c r="E760" s="87" t="s">
        <v>35</v>
      </c>
      <c r="F760" s="86" t="s">
        <v>1153</v>
      </c>
      <c r="G760" s="86" t="s">
        <v>168</v>
      </c>
      <c r="H760" s="86" t="s">
        <v>169</v>
      </c>
      <c r="I760" s="88">
        <v>2015</v>
      </c>
      <c r="J760" s="89">
        <v>69999</v>
      </c>
      <c r="K760" s="90"/>
      <c r="L760" s="9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6.75" customHeight="1" x14ac:dyDescent="0.2">
      <c r="A761" s="86" t="s">
        <v>213</v>
      </c>
      <c r="B761" s="86" t="s">
        <v>214</v>
      </c>
      <c r="C761" s="86" t="s">
        <v>70</v>
      </c>
      <c r="D761" s="86" t="s">
        <v>143</v>
      </c>
      <c r="E761" s="87" t="s">
        <v>35</v>
      </c>
      <c r="F761" s="86" t="s">
        <v>1153</v>
      </c>
      <c r="G761" s="86" t="s">
        <v>168</v>
      </c>
      <c r="H761" s="86" t="s">
        <v>169</v>
      </c>
      <c r="I761" s="88">
        <v>2015</v>
      </c>
      <c r="J761" s="93">
        <v>1463751</v>
      </c>
      <c r="K761" s="90" t="s">
        <v>72</v>
      </c>
      <c r="L761" s="9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6.75" customHeight="1" x14ac:dyDescent="0.2">
      <c r="A762" s="13" t="s">
        <v>96</v>
      </c>
      <c r="B762" s="13" t="s">
        <v>97</v>
      </c>
      <c r="C762" s="13" t="s">
        <v>21</v>
      </c>
      <c r="D762" s="13" t="s">
        <v>98</v>
      </c>
      <c r="E762" s="14" t="s">
        <v>14</v>
      </c>
      <c r="F762" s="13" t="s">
        <v>1160</v>
      </c>
      <c r="G762" s="13" t="s">
        <v>78</v>
      </c>
      <c r="H762" s="13" t="s">
        <v>1161</v>
      </c>
      <c r="I762" s="15">
        <v>2015</v>
      </c>
      <c r="J762" s="16">
        <v>55000</v>
      </c>
      <c r="K762" s="17"/>
      <c r="L762" s="20">
        <f>(J774+J779)/SUM(J762:J779)</f>
        <v>2.5068825675662657E-2</v>
      </c>
      <c r="M762" s="19">
        <f>SUM(J762:J779)</f>
        <v>32461831.699999999</v>
      </c>
      <c r="N762" s="19">
        <f>J774+J779</f>
        <v>813780</v>
      </c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6.75" customHeight="1" x14ac:dyDescent="0.2">
      <c r="A763" s="13" t="s">
        <v>1162</v>
      </c>
      <c r="B763" s="13" t="s">
        <v>1163</v>
      </c>
      <c r="C763" s="13" t="s">
        <v>12</v>
      </c>
      <c r="D763" s="13" t="s">
        <v>76</v>
      </c>
      <c r="E763" s="14" t="s">
        <v>14</v>
      </c>
      <c r="F763" s="13" t="s">
        <v>1160</v>
      </c>
      <c r="G763" s="13" t="s">
        <v>78</v>
      </c>
      <c r="H763" s="13" t="s">
        <v>1161</v>
      </c>
      <c r="I763" s="15">
        <v>2015</v>
      </c>
      <c r="J763" s="16">
        <v>350000</v>
      </c>
      <c r="K763" s="17"/>
      <c r="L763" s="20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6.75" customHeight="1" x14ac:dyDescent="0.2">
      <c r="A764" s="13" t="s">
        <v>1164</v>
      </c>
      <c r="B764" s="13" t="s">
        <v>1165</v>
      </c>
      <c r="C764" s="13"/>
      <c r="D764" s="13" t="s">
        <v>13</v>
      </c>
      <c r="E764" s="14" t="s">
        <v>14</v>
      </c>
      <c r="F764" s="13" t="s">
        <v>1160</v>
      </c>
      <c r="G764" s="13" t="s">
        <v>78</v>
      </c>
      <c r="H764" s="13" t="s">
        <v>1161</v>
      </c>
      <c r="I764" s="15">
        <v>2015</v>
      </c>
      <c r="J764" s="16">
        <v>180000</v>
      </c>
      <c r="K764" s="17"/>
      <c r="L764" s="20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6.75" customHeight="1" x14ac:dyDescent="0.2">
      <c r="A765" s="13" t="s">
        <v>1166</v>
      </c>
      <c r="B765" s="13" t="s">
        <v>783</v>
      </c>
      <c r="C765" s="13"/>
      <c r="D765" s="13" t="s">
        <v>13</v>
      </c>
      <c r="E765" s="14" t="s">
        <v>14</v>
      </c>
      <c r="F765" s="13" t="s">
        <v>1160</v>
      </c>
      <c r="G765" s="13" t="s">
        <v>78</v>
      </c>
      <c r="H765" s="13" t="s">
        <v>1161</v>
      </c>
      <c r="I765" s="15">
        <v>2015</v>
      </c>
      <c r="J765" s="16">
        <v>500000</v>
      </c>
      <c r="K765" s="17"/>
      <c r="L765" s="20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6.75" customHeight="1" x14ac:dyDescent="0.2">
      <c r="A766" s="13" t="s">
        <v>1167</v>
      </c>
      <c r="B766" s="13" t="s">
        <v>107</v>
      </c>
      <c r="C766" s="13" t="s">
        <v>12</v>
      </c>
      <c r="D766" s="13" t="s">
        <v>13</v>
      </c>
      <c r="E766" s="14" t="s">
        <v>14</v>
      </c>
      <c r="F766" s="13" t="s">
        <v>1160</v>
      </c>
      <c r="G766" s="13" t="s">
        <v>78</v>
      </c>
      <c r="H766" s="13" t="s">
        <v>1161</v>
      </c>
      <c r="I766" s="15">
        <v>2015</v>
      </c>
      <c r="J766" s="16">
        <v>60000</v>
      </c>
      <c r="K766" s="17"/>
      <c r="L766" s="20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6.75" customHeight="1" x14ac:dyDescent="0.2">
      <c r="A767" s="13" t="s">
        <v>1168</v>
      </c>
      <c r="B767" s="13" t="s">
        <v>1083</v>
      </c>
      <c r="C767" s="13" t="s">
        <v>12</v>
      </c>
      <c r="D767" s="13" t="s">
        <v>13</v>
      </c>
      <c r="E767" s="14" t="s">
        <v>14</v>
      </c>
      <c r="F767" s="13" t="s">
        <v>1160</v>
      </c>
      <c r="G767" s="13" t="s">
        <v>78</v>
      </c>
      <c r="H767" s="13" t="s">
        <v>1161</v>
      </c>
      <c r="I767" s="15">
        <v>2015</v>
      </c>
      <c r="J767" s="16">
        <v>370000</v>
      </c>
      <c r="K767" s="17"/>
      <c r="L767" s="20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6.75" customHeight="1" x14ac:dyDescent="0.2">
      <c r="A768" s="13" t="s">
        <v>1169</v>
      </c>
      <c r="B768" s="13" t="s">
        <v>48</v>
      </c>
      <c r="C768" s="13"/>
      <c r="D768" s="13" t="s">
        <v>13</v>
      </c>
      <c r="E768" s="14" t="s">
        <v>14</v>
      </c>
      <c r="F768" s="13" t="s">
        <v>1160</v>
      </c>
      <c r="G768" s="13" t="s">
        <v>78</v>
      </c>
      <c r="H768" s="13" t="s">
        <v>1161</v>
      </c>
      <c r="I768" s="15">
        <v>2015</v>
      </c>
      <c r="J768" s="16">
        <v>126493</v>
      </c>
      <c r="K768" s="17"/>
      <c r="L768" s="20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6.75" customHeight="1" x14ac:dyDescent="0.2">
      <c r="A769" s="13" t="s">
        <v>576</v>
      </c>
      <c r="B769" s="13" t="s">
        <v>577</v>
      </c>
      <c r="C769" s="13"/>
      <c r="D769" s="13" t="s">
        <v>13</v>
      </c>
      <c r="E769" s="14" t="s">
        <v>14</v>
      </c>
      <c r="F769" s="13" t="s">
        <v>1160</v>
      </c>
      <c r="G769" s="13" t="s">
        <v>78</v>
      </c>
      <c r="H769" s="13" t="s">
        <v>1161</v>
      </c>
      <c r="I769" s="15">
        <v>2015</v>
      </c>
      <c r="J769" s="21">
        <v>1058821</v>
      </c>
      <c r="K769" s="17"/>
      <c r="L769" s="20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6.75" customHeight="1" x14ac:dyDescent="0.2">
      <c r="A770" s="13" t="s">
        <v>1170</v>
      </c>
      <c r="B770" s="13" t="s">
        <v>1171</v>
      </c>
      <c r="C770" s="13"/>
      <c r="D770" s="13" t="s">
        <v>13</v>
      </c>
      <c r="E770" s="14" t="s">
        <v>14</v>
      </c>
      <c r="F770" s="13" t="s">
        <v>1160</v>
      </c>
      <c r="G770" s="13" t="s">
        <v>78</v>
      </c>
      <c r="H770" s="13" t="s">
        <v>1161</v>
      </c>
      <c r="I770" s="15">
        <v>2015</v>
      </c>
      <c r="J770" s="16">
        <v>30000</v>
      </c>
      <c r="K770" s="17"/>
      <c r="L770" s="20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6.75" customHeight="1" x14ac:dyDescent="0.2">
      <c r="A771" s="13" t="s">
        <v>1172</v>
      </c>
      <c r="B771" s="13" t="s">
        <v>1057</v>
      </c>
      <c r="C771" s="13"/>
      <c r="D771" s="13" t="s">
        <v>13</v>
      </c>
      <c r="E771" s="14" t="s">
        <v>14</v>
      </c>
      <c r="F771" s="13" t="s">
        <v>1160</v>
      </c>
      <c r="G771" s="13" t="s">
        <v>78</v>
      </c>
      <c r="H771" s="13" t="s">
        <v>1161</v>
      </c>
      <c r="I771" s="15">
        <v>2015</v>
      </c>
      <c r="J771" s="16">
        <v>140000</v>
      </c>
      <c r="K771" s="17"/>
      <c r="L771" s="20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6.75" customHeight="1" x14ac:dyDescent="0.2">
      <c r="A772" s="13" t="s">
        <v>1173</v>
      </c>
      <c r="B772" s="13" t="s">
        <v>1174</v>
      </c>
      <c r="C772" s="13"/>
      <c r="D772" s="13" t="s">
        <v>13</v>
      </c>
      <c r="E772" s="14" t="s">
        <v>14</v>
      </c>
      <c r="F772" s="13" t="s">
        <v>1160</v>
      </c>
      <c r="G772" s="13" t="s">
        <v>78</v>
      </c>
      <c r="H772" s="13" t="s">
        <v>1161</v>
      </c>
      <c r="I772" s="15">
        <v>2015</v>
      </c>
      <c r="J772" s="16">
        <v>242000</v>
      </c>
      <c r="K772" s="17"/>
      <c r="L772" s="20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6.75" customHeight="1" x14ac:dyDescent="0.2">
      <c r="A773" s="13" t="s">
        <v>1175</v>
      </c>
      <c r="B773" s="13" t="s">
        <v>239</v>
      </c>
      <c r="C773" s="13" t="s">
        <v>70</v>
      </c>
      <c r="D773" s="13" t="s">
        <v>13</v>
      </c>
      <c r="E773" s="14" t="s">
        <v>14</v>
      </c>
      <c r="F773" s="13" t="s">
        <v>1160</v>
      </c>
      <c r="G773" s="13" t="s">
        <v>78</v>
      </c>
      <c r="H773" s="13" t="s">
        <v>1161</v>
      </c>
      <c r="I773" s="15">
        <v>2015</v>
      </c>
      <c r="J773" s="16">
        <v>499928</v>
      </c>
      <c r="K773" s="17"/>
      <c r="L773" s="20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6.75" customHeight="1" x14ac:dyDescent="0.2">
      <c r="A774" s="13" t="s">
        <v>1176</v>
      </c>
      <c r="B774" s="13" t="s">
        <v>75</v>
      </c>
      <c r="C774" s="13" t="s">
        <v>70</v>
      </c>
      <c r="D774" s="13" t="s">
        <v>634</v>
      </c>
      <c r="E774" s="14" t="s">
        <v>14</v>
      </c>
      <c r="F774" s="13" t="s">
        <v>1160</v>
      </c>
      <c r="G774" s="13" t="s">
        <v>78</v>
      </c>
      <c r="H774" s="13" t="s">
        <v>1161</v>
      </c>
      <c r="I774" s="15">
        <v>2015</v>
      </c>
      <c r="J774" s="16">
        <v>23000</v>
      </c>
      <c r="K774" s="17" t="s">
        <v>72</v>
      </c>
      <c r="L774" s="20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6.75" customHeight="1" x14ac:dyDescent="0.2">
      <c r="A775" s="13" t="s">
        <v>1177</v>
      </c>
      <c r="B775" s="13" t="s">
        <v>107</v>
      </c>
      <c r="C775" s="13" t="s">
        <v>12</v>
      </c>
      <c r="D775" s="13" t="s">
        <v>28</v>
      </c>
      <c r="E775" s="14" t="s">
        <v>14</v>
      </c>
      <c r="F775" s="13" t="s">
        <v>1160</v>
      </c>
      <c r="G775" s="13" t="s">
        <v>78</v>
      </c>
      <c r="H775" s="13" t="s">
        <v>1161</v>
      </c>
      <c r="I775" s="15">
        <v>2015</v>
      </c>
      <c r="J775" s="21">
        <v>27008394</v>
      </c>
      <c r="K775" s="17"/>
      <c r="L775" s="20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6.75" customHeight="1" x14ac:dyDescent="0.2">
      <c r="A776" s="13" t="s">
        <v>1178</v>
      </c>
      <c r="B776" s="13" t="s">
        <v>588</v>
      </c>
      <c r="C776" s="13"/>
      <c r="D776" s="13" t="s">
        <v>28</v>
      </c>
      <c r="E776" s="14" t="s">
        <v>14</v>
      </c>
      <c r="F776" s="13" t="s">
        <v>1160</v>
      </c>
      <c r="G776" s="13" t="s">
        <v>78</v>
      </c>
      <c r="H776" s="13" t="s">
        <v>1161</v>
      </c>
      <c r="I776" s="15">
        <v>2015</v>
      </c>
      <c r="J776" s="16">
        <v>395300</v>
      </c>
      <c r="K776" s="17"/>
      <c r="L776" s="20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6.75" customHeight="1" x14ac:dyDescent="0.2">
      <c r="A777" s="13" t="s">
        <v>1179</v>
      </c>
      <c r="B777" s="13" t="s">
        <v>1180</v>
      </c>
      <c r="C777" s="13"/>
      <c r="D777" s="13" t="s">
        <v>1181</v>
      </c>
      <c r="E777" s="14" t="s">
        <v>14</v>
      </c>
      <c r="F777" s="13" t="s">
        <v>1160</v>
      </c>
      <c r="G777" s="13" t="s">
        <v>78</v>
      </c>
      <c r="H777" s="13" t="s">
        <v>1161</v>
      </c>
      <c r="I777" s="15">
        <v>2015</v>
      </c>
      <c r="J777" s="16">
        <v>158615.70000000001</v>
      </c>
      <c r="K777" s="17"/>
      <c r="L777" s="20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6.75" customHeight="1" x14ac:dyDescent="0.2">
      <c r="A778" s="13" t="s">
        <v>1182</v>
      </c>
      <c r="B778" s="13" t="s">
        <v>105</v>
      </c>
      <c r="C778" s="13" t="s">
        <v>12</v>
      </c>
      <c r="D778" s="13" t="s">
        <v>365</v>
      </c>
      <c r="E778" s="14" t="s">
        <v>14</v>
      </c>
      <c r="F778" s="13" t="s">
        <v>1160</v>
      </c>
      <c r="G778" s="13" t="s">
        <v>78</v>
      </c>
      <c r="H778" s="13" t="s">
        <v>1161</v>
      </c>
      <c r="I778" s="15">
        <v>2015</v>
      </c>
      <c r="J778" s="16">
        <v>473500</v>
      </c>
      <c r="K778" s="17"/>
      <c r="L778" s="20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6.75" customHeight="1" x14ac:dyDescent="0.2">
      <c r="A779" s="13" t="s">
        <v>91</v>
      </c>
      <c r="B779" s="13" t="s">
        <v>92</v>
      </c>
      <c r="C779" s="13" t="s">
        <v>70</v>
      </c>
      <c r="D779" s="13" t="s">
        <v>93</v>
      </c>
      <c r="E779" s="14" t="s">
        <v>14</v>
      </c>
      <c r="F779" s="13" t="s">
        <v>1160</v>
      </c>
      <c r="G779" s="13" t="s">
        <v>78</v>
      </c>
      <c r="H779" s="13" t="s">
        <v>1161</v>
      </c>
      <c r="I779" s="15">
        <v>2015</v>
      </c>
      <c r="J779" s="16">
        <v>790780</v>
      </c>
      <c r="K779" s="17" t="s">
        <v>72</v>
      </c>
      <c r="L779" s="20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6.75" customHeight="1" x14ac:dyDescent="0.2">
      <c r="A780" s="30" t="s">
        <v>235</v>
      </c>
      <c r="B780" s="30" t="s">
        <v>179</v>
      </c>
      <c r="C780" s="30" t="s">
        <v>34</v>
      </c>
      <c r="D780" s="30" t="s">
        <v>101</v>
      </c>
      <c r="E780" s="31" t="s">
        <v>35</v>
      </c>
      <c r="F780" s="30" t="s">
        <v>1183</v>
      </c>
      <c r="G780" s="30" t="s">
        <v>117</v>
      </c>
      <c r="H780" s="30" t="s">
        <v>1184</v>
      </c>
      <c r="I780" s="32">
        <v>2015</v>
      </c>
      <c r="J780" s="37">
        <v>900000</v>
      </c>
      <c r="K780" s="34"/>
      <c r="L780" s="36">
        <f>J782/SUM(J780:J782)</f>
        <v>6.1098817697771771E-2</v>
      </c>
      <c r="M780" s="19">
        <f>SUM(J780:J782)</f>
        <v>2108175</v>
      </c>
      <c r="N780" s="19">
        <f>J782</f>
        <v>128807</v>
      </c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6.75" customHeight="1" x14ac:dyDescent="0.2">
      <c r="A781" s="30" t="s">
        <v>1185</v>
      </c>
      <c r="B781" s="30" t="s">
        <v>105</v>
      </c>
      <c r="C781" s="30" t="s">
        <v>12</v>
      </c>
      <c r="D781" s="30" t="s">
        <v>165</v>
      </c>
      <c r="E781" s="31" t="s">
        <v>35</v>
      </c>
      <c r="F781" s="30" t="s">
        <v>1183</v>
      </c>
      <c r="G781" s="30" t="s">
        <v>117</v>
      </c>
      <c r="H781" s="30" t="s">
        <v>1184</v>
      </c>
      <c r="I781" s="32">
        <v>2015</v>
      </c>
      <c r="J781" s="33">
        <v>1079368</v>
      </c>
      <c r="K781" s="34"/>
      <c r="L781" s="36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6.75" customHeight="1" x14ac:dyDescent="0.2">
      <c r="A782" s="30" t="s">
        <v>1186</v>
      </c>
      <c r="B782" s="30" t="s">
        <v>360</v>
      </c>
      <c r="C782" s="30" t="s">
        <v>34</v>
      </c>
      <c r="D782" s="30" t="s">
        <v>143</v>
      </c>
      <c r="E782" s="31" t="s">
        <v>35</v>
      </c>
      <c r="F782" s="30" t="s">
        <v>1183</v>
      </c>
      <c r="G782" s="30" t="s">
        <v>117</v>
      </c>
      <c r="H782" s="30" t="s">
        <v>1184</v>
      </c>
      <c r="I782" s="32">
        <v>2015</v>
      </c>
      <c r="J782" s="37">
        <v>128807</v>
      </c>
      <c r="K782" s="34" t="s">
        <v>72</v>
      </c>
      <c r="L782" s="36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6.75" customHeight="1" x14ac:dyDescent="0.2">
      <c r="A783" s="22" t="s">
        <v>96</v>
      </c>
      <c r="B783" s="22" t="s">
        <v>97</v>
      </c>
      <c r="C783" s="22" t="s">
        <v>21</v>
      </c>
      <c r="D783" s="22" t="s">
        <v>98</v>
      </c>
      <c r="E783" s="23" t="s">
        <v>14</v>
      </c>
      <c r="F783" s="22" t="s">
        <v>1187</v>
      </c>
      <c r="G783" s="22" t="s">
        <v>16</v>
      </c>
      <c r="H783" s="22" t="s">
        <v>1188</v>
      </c>
      <c r="I783" s="24">
        <v>2015</v>
      </c>
      <c r="J783" s="25">
        <v>24000</v>
      </c>
      <c r="K783" s="26"/>
      <c r="L783" s="28">
        <f>J784/SUM(J783:J784)</f>
        <v>0.84713375796178347</v>
      </c>
      <c r="M783" s="19">
        <f>SUM(J783:J784)</f>
        <v>157000</v>
      </c>
      <c r="N783" s="19">
        <f>J784</f>
        <v>133000</v>
      </c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6.75" customHeight="1" x14ac:dyDescent="0.2">
      <c r="A784" s="22" t="s">
        <v>252</v>
      </c>
      <c r="B784" s="22" t="s">
        <v>253</v>
      </c>
      <c r="C784" s="22" t="s">
        <v>70</v>
      </c>
      <c r="D784" s="22" t="s">
        <v>143</v>
      </c>
      <c r="E784" s="23" t="s">
        <v>14</v>
      </c>
      <c r="F784" s="22" t="s">
        <v>1187</v>
      </c>
      <c r="G784" s="22" t="s">
        <v>16</v>
      </c>
      <c r="H784" s="22" t="s">
        <v>1188</v>
      </c>
      <c r="I784" s="24">
        <v>2015</v>
      </c>
      <c r="J784" s="25">
        <v>133000</v>
      </c>
      <c r="K784" s="26" t="s">
        <v>72</v>
      </c>
      <c r="L784" s="28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6.75" customHeight="1" x14ac:dyDescent="0.2">
      <c r="A785" s="13" t="s">
        <v>1189</v>
      </c>
      <c r="B785" s="13" t="s">
        <v>1190</v>
      </c>
      <c r="C785" s="13"/>
      <c r="D785" s="13" t="s">
        <v>243</v>
      </c>
      <c r="E785" s="107"/>
      <c r="F785" s="13" t="s">
        <v>1191</v>
      </c>
      <c r="G785" s="13" t="s">
        <v>276</v>
      </c>
      <c r="H785" s="13" t="s">
        <v>1192</v>
      </c>
      <c r="I785" s="15">
        <v>2015</v>
      </c>
      <c r="J785" s="21">
        <v>1600000</v>
      </c>
      <c r="K785" s="17"/>
      <c r="L785" s="20">
        <f>J791/SUM(J785:J791)</f>
        <v>6.6212018788179873E-3</v>
      </c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6.75" customHeight="1" x14ac:dyDescent="0.2">
      <c r="A786" s="13" t="s">
        <v>1193</v>
      </c>
      <c r="B786" s="13" t="s">
        <v>179</v>
      </c>
      <c r="C786" s="13" t="s">
        <v>34</v>
      </c>
      <c r="D786" s="13" t="s">
        <v>28</v>
      </c>
      <c r="E786" s="107"/>
      <c r="F786" s="13" t="s">
        <v>1191</v>
      </c>
      <c r="G786" s="13" t="s">
        <v>276</v>
      </c>
      <c r="H786" s="13" t="s">
        <v>1192</v>
      </c>
      <c r="I786" s="15">
        <v>2015</v>
      </c>
      <c r="J786" s="16">
        <v>600000</v>
      </c>
      <c r="K786" s="17"/>
      <c r="L786" s="20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6.75" customHeight="1" x14ac:dyDescent="0.2">
      <c r="A787" s="13" t="s">
        <v>1194</v>
      </c>
      <c r="B787" s="13" t="s">
        <v>698</v>
      </c>
      <c r="C787" s="13" t="s">
        <v>34</v>
      </c>
      <c r="D787" s="13" t="s">
        <v>28</v>
      </c>
      <c r="E787" s="107"/>
      <c r="F787" s="13" t="s">
        <v>1191</v>
      </c>
      <c r="G787" s="13" t="s">
        <v>276</v>
      </c>
      <c r="H787" s="13" t="s">
        <v>1192</v>
      </c>
      <c r="I787" s="15">
        <v>2015</v>
      </c>
      <c r="J787" s="16">
        <v>456081</v>
      </c>
      <c r="K787" s="17"/>
      <c r="L787" s="20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6.75" customHeight="1" x14ac:dyDescent="0.2">
      <c r="A788" s="13" t="s">
        <v>1195</v>
      </c>
      <c r="B788" s="13" t="s">
        <v>1196</v>
      </c>
      <c r="C788" s="13"/>
      <c r="D788" s="13" t="s">
        <v>28</v>
      </c>
      <c r="E788" s="107"/>
      <c r="F788" s="13" t="s">
        <v>1191</v>
      </c>
      <c r="G788" s="13" t="s">
        <v>276</v>
      </c>
      <c r="H788" s="13" t="s">
        <v>1192</v>
      </c>
      <c r="I788" s="15">
        <v>2015</v>
      </c>
      <c r="J788" s="21">
        <v>1144578</v>
      </c>
      <c r="K788" s="17"/>
      <c r="L788" s="20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6.75" customHeight="1" x14ac:dyDescent="0.2">
      <c r="A789" s="13" t="s">
        <v>1197</v>
      </c>
      <c r="B789" s="13" t="s">
        <v>155</v>
      </c>
      <c r="C789" s="13" t="s">
        <v>21</v>
      </c>
      <c r="D789" s="13" t="s">
        <v>28</v>
      </c>
      <c r="E789" s="107"/>
      <c r="F789" s="13" t="s">
        <v>1191</v>
      </c>
      <c r="G789" s="13" t="s">
        <v>276</v>
      </c>
      <c r="H789" s="13" t="s">
        <v>1192</v>
      </c>
      <c r="I789" s="15">
        <v>2015</v>
      </c>
      <c r="J789" s="16">
        <v>650000</v>
      </c>
      <c r="K789" s="17"/>
      <c r="L789" s="20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6.75" customHeight="1" x14ac:dyDescent="0.2">
      <c r="A790" s="13" t="s">
        <v>1198</v>
      </c>
      <c r="B790" s="13" t="s">
        <v>1199</v>
      </c>
      <c r="C790" s="13"/>
      <c r="D790" s="13" t="s">
        <v>28</v>
      </c>
      <c r="E790" s="107"/>
      <c r="F790" s="13" t="s">
        <v>1191</v>
      </c>
      <c r="G790" s="13" t="s">
        <v>276</v>
      </c>
      <c r="H790" s="13" t="s">
        <v>1192</v>
      </c>
      <c r="I790" s="15">
        <v>2015</v>
      </c>
      <c r="J790" s="21">
        <v>2600000</v>
      </c>
      <c r="K790" s="17"/>
      <c r="L790" s="20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6.75" customHeight="1" x14ac:dyDescent="0.2">
      <c r="A791" s="13" t="s">
        <v>213</v>
      </c>
      <c r="B791" s="13" t="s">
        <v>214</v>
      </c>
      <c r="C791" s="13" t="s">
        <v>70</v>
      </c>
      <c r="D791" s="13" t="s">
        <v>143</v>
      </c>
      <c r="E791" s="107"/>
      <c r="F791" s="13" t="s">
        <v>1191</v>
      </c>
      <c r="G791" s="13" t="s">
        <v>276</v>
      </c>
      <c r="H791" s="13" t="s">
        <v>1192</v>
      </c>
      <c r="I791" s="15">
        <v>2015</v>
      </c>
      <c r="J791" s="16">
        <v>46995</v>
      </c>
      <c r="K791" s="17" t="s">
        <v>72</v>
      </c>
      <c r="L791" s="20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6.75" customHeight="1" x14ac:dyDescent="0.2">
      <c r="A792" s="78" t="s">
        <v>1200</v>
      </c>
      <c r="B792" s="78" t="s">
        <v>155</v>
      </c>
      <c r="C792" s="78" t="s">
        <v>21</v>
      </c>
      <c r="D792" s="78" t="s">
        <v>28</v>
      </c>
      <c r="E792" s="108"/>
      <c r="F792" s="78" t="s">
        <v>1201</v>
      </c>
      <c r="G792" s="78" t="s">
        <v>37</v>
      </c>
      <c r="H792" s="78" t="s">
        <v>1202</v>
      </c>
      <c r="I792" s="80">
        <v>2015</v>
      </c>
      <c r="J792" s="81">
        <v>1999779</v>
      </c>
      <c r="K792" s="8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6.75" customHeight="1" x14ac:dyDescent="0.2">
      <c r="A793" s="78" t="s">
        <v>1203</v>
      </c>
      <c r="B793" s="78" t="s">
        <v>539</v>
      </c>
      <c r="C793" s="78"/>
      <c r="D793" s="78" t="s">
        <v>28</v>
      </c>
      <c r="E793" s="108"/>
      <c r="F793" s="78" t="s">
        <v>1204</v>
      </c>
      <c r="G793" s="78" t="s">
        <v>541</v>
      </c>
      <c r="H793" s="78" t="s">
        <v>542</v>
      </c>
      <c r="I793" s="80">
        <v>2015</v>
      </c>
      <c r="J793" s="81">
        <v>2807126.6</v>
      </c>
      <c r="K793" s="8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9.75" customHeight="1" x14ac:dyDescent="0.2">
      <c r="A794" s="78" t="s">
        <v>1203</v>
      </c>
      <c r="B794" s="78" t="s">
        <v>539</v>
      </c>
      <c r="C794" s="78"/>
      <c r="D794" s="78" t="s">
        <v>28</v>
      </c>
      <c r="E794" s="108"/>
      <c r="F794" s="78" t="s">
        <v>1204</v>
      </c>
      <c r="G794" s="78" t="s">
        <v>541</v>
      </c>
      <c r="H794" s="78" t="s">
        <v>542</v>
      </c>
      <c r="I794" s="80">
        <v>2015</v>
      </c>
      <c r="J794" s="85">
        <v>100375.6</v>
      </c>
      <c r="K794" s="8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6.75" customHeight="1" x14ac:dyDescent="0.2">
      <c r="A795" s="115" t="s">
        <v>1205</v>
      </c>
      <c r="B795" s="115" t="s">
        <v>603</v>
      </c>
      <c r="C795" s="115" t="s">
        <v>34</v>
      </c>
      <c r="D795" s="115" t="s">
        <v>165</v>
      </c>
      <c r="E795" s="23" t="s">
        <v>166</v>
      </c>
      <c r="F795" s="115" t="s">
        <v>1206</v>
      </c>
      <c r="G795" s="115" t="s">
        <v>168</v>
      </c>
      <c r="H795" s="115" t="s">
        <v>1207</v>
      </c>
      <c r="I795" s="24">
        <v>2015</v>
      </c>
      <c r="J795" s="25">
        <v>102082</v>
      </c>
      <c r="K795" s="26"/>
      <c r="L795" s="28">
        <f>J800/SUM(J795:J800)</f>
        <v>5.0429711572307634E-3</v>
      </c>
      <c r="M795" s="19">
        <f>SUM(J795:J800)</f>
        <v>4957395</v>
      </c>
      <c r="N795" s="19">
        <f>J800</f>
        <v>25000</v>
      </c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6.75" customHeight="1" x14ac:dyDescent="0.2">
      <c r="A796" s="115" t="s">
        <v>1208</v>
      </c>
      <c r="B796" s="115" t="s">
        <v>1209</v>
      </c>
      <c r="C796" s="115"/>
      <c r="D796" s="115" t="s">
        <v>28</v>
      </c>
      <c r="E796" s="23" t="s">
        <v>166</v>
      </c>
      <c r="F796" s="115" t="s">
        <v>1206</v>
      </c>
      <c r="G796" s="115" t="s">
        <v>168</v>
      </c>
      <c r="H796" s="115" t="s">
        <v>1207</v>
      </c>
      <c r="I796" s="24">
        <v>2015</v>
      </c>
      <c r="J796" s="25">
        <v>174800</v>
      </c>
      <c r="K796" s="26"/>
      <c r="L796" s="28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6.75" customHeight="1" x14ac:dyDescent="0.2">
      <c r="A797" s="115" t="s">
        <v>1210</v>
      </c>
      <c r="B797" s="115" t="s">
        <v>1211</v>
      </c>
      <c r="C797" s="115" t="s">
        <v>821</v>
      </c>
      <c r="D797" s="115" t="s">
        <v>28</v>
      </c>
      <c r="E797" s="23" t="s">
        <v>166</v>
      </c>
      <c r="F797" s="115" t="s">
        <v>1206</v>
      </c>
      <c r="G797" s="115" t="s">
        <v>168</v>
      </c>
      <c r="H797" s="115" t="s">
        <v>1207</v>
      </c>
      <c r="I797" s="24">
        <v>2015</v>
      </c>
      <c r="J797" s="29">
        <v>2764324</v>
      </c>
      <c r="K797" s="26"/>
      <c r="L797" s="28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6.75" customHeight="1" x14ac:dyDescent="0.2">
      <c r="A798" s="115" t="s">
        <v>1212</v>
      </c>
      <c r="B798" s="115" t="s">
        <v>438</v>
      </c>
      <c r="C798" s="115" t="s">
        <v>34</v>
      </c>
      <c r="D798" s="115" t="s">
        <v>28</v>
      </c>
      <c r="E798" s="23" t="s">
        <v>166</v>
      </c>
      <c r="F798" s="115" t="s">
        <v>1206</v>
      </c>
      <c r="G798" s="115" t="s">
        <v>168</v>
      </c>
      <c r="H798" s="115" t="s">
        <v>1207</v>
      </c>
      <c r="I798" s="24">
        <v>2015</v>
      </c>
      <c r="J798" s="25">
        <v>927203</v>
      </c>
      <c r="K798" s="26"/>
      <c r="L798" s="28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6.75" customHeight="1" x14ac:dyDescent="0.2">
      <c r="A799" s="115" t="s">
        <v>1213</v>
      </c>
      <c r="B799" s="115" t="s">
        <v>460</v>
      </c>
      <c r="C799" s="115" t="s">
        <v>34</v>
      </c>
      <c r="D799" s="115" t="s">
        <v>28</v>
      </c>
      <c r="E799" s="23" t="s">
        <v>166</v>
      </c>
      <c r="F799" s="115" t="s">
        <v>1206</v>
      </c>
      <c r="G799" s="115" t="s">
        <v>168</v>
      </c>
      <c r="H799" s="115" t="s">
        <v>1207</v>
      </c>
      <c r="I799" s="24">
        <v>2015</v>
      </c>
      <c r="J799" s="25">
        <v>963986</v>
      </c>
      <c r="K799" s="26"/>
      <c r="L799" s="28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6.75" customHeight="1" x14ac:dyDescent="0.2">
      <c r="A800" s="115" t="s">
        <v>929</v>
      </c>
      <c r="B800" s="115" t="s">
        <v>142</v>
      </c>
      <c r="C800" s="115" t="s">
        <v>70</v>
      </c>
      <c r="D800" s="115" t="s">
        <v>143</v>
      </c>
      <c r="E800" s="23" t="s">
        <v>166</v>
      </c>
      <c r="F800" s="115" t="s">
        <v>1206</v>
      </c>
      <c r="G800" s="115" t="s">
        <v>168</v>
      </c>
      <c r="H800" s="115" t="s">
        <v>1207</v>
      </c>
      <c r="I800" s="24">
        <v>2015</v>
      </c>
      <c r="J800" s="25">
        <v>25000</v>
      </c>
      <c r="K800" s="26" t="s">
        <v>72</v>
      </c>
      <c r="L800" s="28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6.75" customHeight="1" x14ac:dyDescent="0.2">
      <c r="A801" s="113" t="s">
        <v>1205</v>
      </c>
      <c r="B801" s="113" t="s">
        <v>603</v>
      </c>
      <c r="C801" s="113" t="s">
        <v>34</v>
      </c>
      <c r="D801" s="113" t="s">
        <v>165</v>
      </c>
      <c r="E801" s="14" t="s">
        <v>35</v>
      </c>
      <c r="F801" s="113" t="s">
        <v>1214</v>
      </c>
      <c r="G801" s="113" t="s">
        <v>168</v>
      </c>
      <c r="H801" s="113" t="s">
        <v>1207</v>
      </c>
      <c r="I801" s="15">
        <v>2015</v>
      </c>
      <c r="J801" s="16">
        <v>47918</v>
      </c>
      <c r="K801" s="17"/>
      <c r="L801" s="20">
        <f>J806/SUM(J801:J806)</f>
        <v>8.5086758713522244E-4</v>
      </c>
      <c r="M801" s="19">
        <f>SUM(J801:J806)</f>
        <v>16265750.640000001</v>
      </c>
      <c r="N801" s="19">
        <f>J806</f>
        <v>13840</v>
      </c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6.75" customHeight="1" x14ac:dyDescent="0.2">
      <c r="A802" s="113" t="s">
        <v>1215</v>
      </c>
      <c r="B802" s="113" t="s">
        <v>1216</v>
      </c>
      <c r="C802" s="113" t="s">
        <v>821</v>
      </c>
      <c r="D802" s="113" t="s">
        <v>28</v>
      </c>
      <c r="E802" s="14" t="s">
        <v>35</v>
      </c>
      <c r="F802" s="113" t="s">
        <v>1214</v>
      </c>
      <c r="G802" s="113" t="s">
        <v>168</v>
      </c>
      <c r="H802" s="113" t="s">
        <v>1207</v>
      </c>
      <c r="I802" s="15">
        <v>2015</v>
      </c>
      <c r="J802" s="21">
        <v>6035686</v>
      </c>
      <c r="K802" s="17"/>
      <c r="L802" s="20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6.75" customHeight="1" x14ac:dyDescent="0.2">
      <c r="A803" s="113" t="s">
        <v>1217</v>
      </c>
      <c r="B803" s="113" t="s">
        <v>179</v>
      </c>
      <c r="C803" s="113" t="s">
        <v>34</v>
      </c>
      <c r="D803" s="113" t="s">
        <v>28</v>
      </c>
      <c r="E803" s="14" t="s">
        <v>35</v>
      </c>
      <c r="F803" s="113" t="s">
        <v>1214</v>
      </c>
      <c r="G803" s="113" t="s">
        <v>168</v>
      </c>
      <c r="H803" s="113" t="s">
        <v>1207</v>
      </c>
      <c r="I803" s="15">
        <v>2015</v>
      </c>
      <c r="J803" s="21">
        <v>2502199</v>
      </c>
      <c r="K803" s="17"/>
      <c r="L803" s="20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6.75" customHeight="1" x14ac:dyDescent="0.2">
      <c r="A804" s="113" t="s">
        <v>1218</v>
      </c>
      <c r="B804" s="113" t="s">
        <v>1219</v>
      </c>
      <c r="C804" s="113" t="s">
        <v>821</v>
      </c>
      <c r="D804" s="113" t="s">
        <v>28</v>
      </c>
      <c r="E804" s="14" t="s">
        <v>35</v>
      </c>
      <c r="F804" s="113" t="s">
        <v>1214</v>
      </c>
      <c r="G804" s="113" t="s">
        <v>168</v>
      </c>
      <c r="H804" s="113" t="s">
        <v>1207</v>
      </c>
      <c r="I804" s="15">
        <v>2015</v>
      </c>
      <c r="J804" s="21">
        <v>7649881</v>
      </c>
      <c r="K804" s="17"/>
      <c r="L804" s="20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6.75" customHeight="1" x14ac:dyDescent="0.2">
      <c r="A805" s="113" t="s">
        <v>1220</v>
      </c>
      <c r="B805" s="113" t="s">
        <v>1216</v>
      </c>
      <c r="C805" s="113" t="s">
        <v>821</v>
      </c>
      <c r="D805" s="113" t="s">
        <v>28</v>
      </c>
      <c r="E805" s="14" t="s">
        <v>35</v>
      </c>
      <c r="F805" s="113" t="s">
        <v>1214</v>
      </c>
      <c r="G805" s="113" t="s">
        <v>168</v>
      </c>
      <c r="H805" s="113" t="s">
        <v>1207</v>
      </c>
      <c r="I805" s="15">
        <v>2015</v>
      </c>
      <c r="J805" s="16">
        <v>16226.64</v>
      </c>
      <c r="K805" s="17"/>
      <c r="L805" s="20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6.75" customHeight="1" x14ac:dyDescent="0.2">
      <c r="A806" s="113" t="s">
        <v>929</v>
      </c>
      <c r="B806" s="113" t="s">
        <v>142</v>
      </c>
      <c r="C806" s="113" t="s">
        <v>70</v>
      </c>
      <c r="D806" s="113" t="s">
        <v>143</v>
      </c>
      <c r="E806" s="14" t="s">
        <v>35</v>
      </c>
      <c r="F806" s="113" t="s">
        <v>1214</v>
      </c>
      <c r="G806" s="113" t="s">
        <v>168</v>
      </c>
      <c r="H806" s="113" t="s">
        <v>1207</v>
      </c>
      <c r="I806" s="15">
        <v>2015</v>
      </c>
      <c r="J806" s="16">
        <v>13840</v>
      </c>
      <c r="K806" s="17" t="s">
        <v>72</v>
      </c>
      <c r="L806" s="20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6.75" customHeight="1" x14ac:dyDescent="0.2">
      <c r="A807" s="114" t="s">
        <v>1221</v>
      </c>
      <c r="B807" s="114" t="s">
        <v>379</v>
      </c>
      <c r="C807" s="114" t="s">
        <v>34</v>
      </c>
      <c r="D807" s="114" t="s">
        <v>126</v>
      </c>
      <c r="E807" s="124"/>
      <c r="F807" s="114" t="s">
        <v>1222</v>
      </c>
      <c r="G807" s="114" t="s">
        <v>276</v>
      </c>
      <c r="H807" s="114" t="s">
        <v>277</v>
      </c>
      <c r="I807" s="88">
        <v>2015</v>
      </c>
      <c r="J807" s="93">
        <v>1390705</v>
      </c>
      <c r="K807" s="90"/>
      <c r="L807" s="92">
        <f>SUM(J813:J814)/SUM(J807:J816)</f>
        <v>0.1926463911525029</v>
      </c>
      <c r="M807" s="19">
        <f>SUM(J807:J816)</f>
        <v>3436000</v>
      </c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6.75" customHeight="1" x14ac:dyDescent="0.2">
      <c r="A808" s="114" t="s">
        <v>1223</v>
      </c>
      <c r="B808" s="114" t="s">
        <v>379</v>
      </c>
      <c r="C808" s="114" t="s">
        <v>34</v>
      </c>
      <c r="D808" s="114" t="s">
        <v>126</v>
      </c>
      <c r="E808" s="124"/>
      <c r="F808" s="114" t="s">
        <v>1222</v>
      </c>
      <c r="G808" s="114" t="s">
        <v>276</v>
      </c>
      <c r="H808" s="114" t="s">
        <v>277</v>
      </c>
      <c r="I808" s="88">
        <v>2015</v>
      </c>
      <c r="J808" s="89">
        <v>157531</v>
      </c>
      <c r="K808" s="90"/>
      <c r="L808" s="9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6.75" customHeight="1" x14ac:dyDescent="0.2">
      <c r="A809" s="114" t="s">
        <v>1224</v>
      </c>
      <c r="B809" s="114" t="s">
        <v>386</v>
      </c>
      <c r="C809" s="114" t="s">
        <v>34</v>
      </c>
      <c r="D809" s="114" t="s">
        <v>126</v>
      </c>
      <c r="E809" s="124"/>
      <c r="F809" s="114" t="s">
        <v>1222</v>
      </c>
      <c r="G809" s="114" t="s">
        <v>276</v>
      </c>
      <c r="H809" s="114" t="s">
        <v>277</v>
      </c>
      <c r="I809" s="88">
        <v>2015</v>
      </c>
      <c r="J809" s="89">
        <v>191769</v>
      </c>
      <c r="K809" s="90"/>
      <c r="L809" s="9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6.75" customHeight="1" x14ac:dyDescent="0.2">
      <c r="A810" s="114" t="s">
        <v>1225</v>
      </c>
      <c r="B810" s="114" t="s">
        <v>781</v>
      </c>
      <c r="C810" s="114" t="s">
        <v>34</v>
      </c>
      <c r="D810" s="114" t="s">
        <v>126</v>
      </c>
      <c r="E810" s="124"/>
      <c r="F810" s="114" t="s">
        <v>1222</v>
      </c>
      <c r="G810" s="114" t="s">
        <v>276</v>
      </c>
      <c r="H810" s="114" t="s">
        <v>277</v>
      </c>
      <c r="I810" s="88">
        <v>2015</v>
      </c>
      <c r="J810" s="89">
        <v>100000</v>
      </c>
      <c r="K810" s="90"/>
      <c r="L810" s="9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6.75" customHeight="1" x14ac:dyDescent="0.2">
      <c r="A811" s="114" t="s">
        <v>1226</v>
      </c>
      <c r="B811" s="114" t="s">
        <v>179</v>
      </c>
      <c r="C811" s="114" t="s">
        <v>34</v>
      </c>
      <c r="D811" s="114" t="s">
        <v>126</v>
      </c>
      <c r="E811" s="124"/>
      <c r="F811" s="114" t="s">
        <v>1222</v>
      </c>
      <c r="G811" s="114" t="s">
        <v>276</v>
      </c>
      <c r="H811" s="114" t="s">
        <v>277</v>
      </c>
      <c r="I811" s="88">
        <v>2015</v>
      </c>
      <c r="J811" s="89">
        <v>374062</v>
      </c>
      <c r="K811" s="90"/>
      <c r="L811" s="9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6.75" customHeight="1" x14ac:dyDescent="0.2">
      <c r="A812" s="114" t="s">
        <v>1227</v>
      </c>
      <c r="B812" s="114" t="s">
        <v>181</v>
      </c>
      <c r="C812" s="114" t="s">
        <v>34</v>
      </c>
      <c r="D812" s="114" t="s">
        <v>28</v>
      </c>
      <c r="E812" s="124"/>
      <c r="F812" s="114" t="s">
        <v>1222</v>
      </c>
      <c r="G812" s="114" t="s">
        <v>276</v>
      </c>
      <c r="H812" s="114" t="s">
        <v>277</v>
      </c>
      <c r="I812" s="88">
        <v>2015</v>
      </c>
      <c r="J812" s="89">
        <v>150000</v>
      </c>
      <c r="K812" s="90"/>
      <c r="L812" s="9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6.75" customHeight="1" x14ac:dyDescent="0.2">
      <c r="A813" s="114" t="s">
        <v>213</v>
      </c>
      <c r="B813" s="114" t="s">
        <v>214</v>
      </c>
      <c r="C813" s="114" t="s">
        <v>70</v>
      </c>
      <c r="D813" s="114" t="s">
        <v>143</v>
      </c>
      <c r="E813" s="124"/>
      <c r="F813" s="114" t="s">
        <v>1222</v>
      </c>
      <c r="G813" s="114" t="s">
        <v>276</v>
      </c>
      <c r="H813" s="114" t="s">
        <v>277</v>
      </c>
      <c r="I813" s="88">
        <v>2015</v>
      </c>
      <c r="J813" s="89">
        <v>453741</v>
      </c>
      <c r="K813" s="90" t="s">
        <v>72</v>
      </c>
      <c r="L813" s="9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6.75" customHeight="1" x14ac:dyDescent="0.2">
      <c r="A814" s="114" t="s">
        <v>216</v>
      </c>
      <c r="B814" s="114" t="s">
        <v>124</v>
      </c>
      <c r="C814" s="114" t="s">
        <v>70</v>
      </c>
      <c r="D814" s="114" t="s">
        <v>143</v>
      </c>
      <c r="E814" s="124"/>
      <c r="F814" s="114" t="s">
        <v>1222</v>
      </c>
      <c r="G814" s="114" t="s">
        <v>276</v>
      </c>
      <c r="H814" s="114" t="s">
        <v>277</v>
      </c>
      <c r="I814" s="88">
        <v>2015</v>
      </c>
      <c r="J814" s="89">
        <v>208192</v>
      </c>
      <c r="K814" s="90" t="s">
        <v>72</v>
      </c>
      <c r="L814" s="9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6.75" customHeight="1" x14ac:dyDescent="0.2">
      <c r="A815" s="114" t="s">
        <v>1228</v>
      </c>
      <c r="B815" s="114" t="s">
        <v>1229</v>
      </c>
      <c r="C815" s="114" t="s">
        <v>34</v>
      </c>
      <c r="D815" s="114" t="s">
        <v>1230</v>
      </c>
      <c r="E815" s="124"/>
      <c r="F815" s="114" t="s">
        <v>1222</v>
      </c>
      <c r="G815" s="114" t="s">
        <v>276</v>
      </c>
      <c r="H815" s="114" t="s">
        <v>277</v>
      </c>
      <c r="I815" s="88">
        <v>2015</v>
      </c>
      <c r="J815" s="89">
        <v>300000</v>
      </c>
      <c r="K815" s="90"/>
      <c r="L815" s="9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6.75" customHeight="1" x14ac:dyDescent="0.2">
      <c r="A816" s="114" t="s">
        <v>254</v>
      </c>
      <c r="B816" s="114" t="s">
        <v>233</v>
      </c>
      <c r="C816" s="114"/>
      <c r="D816" s="114" t="s">
        <v>257</v>
      </c>
      <c r="E816" s="124"/>
      <c r="F816" s="114" t="s">
        <v>1222</v>
      </c>
      <c r="G816" s="114" t="s">
        <v>276</v>
      </c>
      <c r="H816" s="114" t="s">
        <v>277</v>
      </c>
      <c r="I816" s="88">
        <v>2015</v>
      </c>
      <c r="J816" s="89">
        <v>110000</v>
      </c>
      <c r="K816" s="90"/>
      <c r="L816" s="9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6.75" customHeight="1" x14ac:dyDescent="0.2">
      <c r="A817" s="119" t="s">
        <v>96</v>
      </c>
      <c r="B817" s="119" t="s">
        <v>97</v>
      </c>
      <c r="C817" s="119" t="s">
        <v>21</v>
      </c>
      <c r="D817" s="119" t="s">
        <v>98</v>
      </c>
      <c r="E817" s="125"/>
      <c r="F817" s="119" t="s">
        <v>1231</v>
      </c>
      <c r="G817" s="119" t="s">
        <v>78</v>
      </c>
      <c r="H817" s="119" t="s">
        <v>482</v>
      </c>
      <c r="I817" s="32">
        <v>2015</v>
      </c>
      <c r="J817" s="37">
        <v>131650</v>
      </c>
      <c r="K817" s="34"/>
      <c r="L817" s="36">
        <f>J838/SUM(J817:J838)</f>
        <v>2.4583431963962541E-2</v>
      </c>
      <c r="M817" s="19">
        <f>SUM(J817:J838)</f>
        <v>14033842</v>
      </c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6.75" customHeight="1" x14ac:dyDescent="0.2">
      <c r="A818" s="119" t="s">
        <v>413</v>
      </c>
      <c r="B818" s="119" t="s">
        <v>97</v>
      </c>
      <c r="C818" s="119" t="s">
        <v>21</v>
      </c>
      <c r="D818" s="119" t="s">
        <v>98</v>
      </c>
      <c r="E818" s="125"/>
      <c r="F818" s="119" t="s">
        <v>1231</v>
      </c>
      <c r="G818" s="119" t="s">
        <v>78</v>
      </c>
      <c r="H818" s="119" t="s">
        <v>482</v>
      </c>
      <c r="I818" s="32">
        <v>2015</v>
      </c>
      <c r="J818" s="37">
        <v>70750</v>
      </c>
      <c r="K818" s="34"/>
      <c r="L818" s="36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6.75" customHeight="1" x14ac:dyDescent="0.2">
      <c r="A819" s="119" t="s">
        <v>483</v>
      </c>
      <c r="B819" s="119" t="s">
        <v>179</v>
      </c>
      <c r="C819" s="119" t="s">
        <v>34</v>
      </c>
      <c r="D819" s="119" t="s">
        <v>101</v>
      </c>
      <c r="E819" s="125"/>
      <c r="F819" s="119" t="s">
        <v>1231</v>
      </c>
      <c r="G819" s="119" t="s">
        <v>78</v>
      </c>
      <c r="H819" s="119" t="s">
        <v>482</v>
      </c>
      <c r="I819" s="32">
        <v>2015</v>
      </c>
      <c r="J819" s="37">
        <v>398000</v>
      </c>
      <c r="K819" s="34"/>
      <c r="L819" s="36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6.75" customHeight="1" x14ac:dyDescent="0.2">
      <c r="A820" s="119" t="s">
        <v>1232</v>
      </c>
      <c r="B820" s="119" t="s">
        <v>164</v>
      </c>
      <c r="C820" s="119" t="s">
        <v>34</v>
      </c>
      <c r="D820" s="119" t="s">
        <v>28</v>
      </c>
      <c r="E820" s="125"/>
      <c r="F820" s="119" t="s">
        <v>1231</v>
      </c>
      <c r="G820" s="119" t="s">
        <v>78</v>
      </c>
      <c r="H820" s="119" t="s">
        <v>482</v>
      </c>
      <c r="I820" s="32">
        <v>2015</v>
      </c>
      <c r="J820" s="37">
        <v>571894</v>
      </c>
      <c r="K820" s="34"/>
      <c r="L820" s="36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6.75" customHeight="1" x14ac:dyDescent="0.2">
      <c r="A821" s="119" t="s">
        <v>1233</v>
      </c>
      <c r="B821" s="119" t="s">
        <v>603</v>
      </c>
      <c r="C821" s="119" t="s">
        <v>34</v>
      </c>
      <c r="D821" s="119" t="s">
        <v>28</v>
      </c>
      <c r="E821" s="125"/>
      <c r="F821" s="119" t="s">
        <v>1231</v>
      </c>
      <c r="G821" s="119" t="s">
        <v>78</v>
      </c>
      <c r="H821" s="119" t="s">
        <v>482</v>
      </c>
      <c r="I821" s="32">
        <v>2015</v>
      </c>
      <c r="J821" s="37">
        <v>223983</v>
      </c>
      <c r="K821" s="34"/>
      <c r="L821" s="36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6.75" customHeight="1" x14ac:dyDescent="0.2">
      <c r="A822" s="119" t="s">
        <v>1234</v>
      </c>
      <c r="B822" s="119" t="s">
        <v>164</v>
      </c>
      <c r="C822" s="119" t="s">
        <v>34</v>
      </c>
      <c r="D822" s="119" t="s">
        <v>28</v>
      </c>
      <c r="E822" s="125"/>
      <c r="F822" s="119" t="s">
        <v>1231</v>
      </c>
      <c r="G822" s="119" t="s">
        <v>78</v>
      </c>
      <c r="H822" s="119" t="s">
        <v>482</v>
      </c>
      <c r="I822" s="32">
        <v>2015</v>
      </c>
      <c r="J822" s="37">
        <v>346050</v>
      </c>
      <c r="K822" s="34"/>
      <c r="L822" s="36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6.75" customHeight="1" x14ac:dyDescent="0.2">
      <c r="A823" s="119" t="s">
        <v>1235</v>
      </c>
      <c r="B823" s="119" t="s">
        <v>796</v>
      </c>
      <c r="C823" s="119" t="s">
        <v>34</v>
      </c>
      <c r="D823" s="119" t="s">
        <v>28</v>
      </c>
      <c r="E823" s="125"/>
      <c r="F823" s="119" t="s">
        <v>1231</v>
      </c>
      <c r="G823" s="119" t="s">
        <v>78</v>
      </c>
      <c r="H823" s="119" t="s">
        <v>482</v>
      </c>
      <c r="I823" s="32">
        <v>2015</v>
      </c>
      <c r="J823" s="37">
        <v>266629</v>
      </c>
      <c r="K823" s="34"/>
      <c r="L823" s="36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6.75" customHeight="1" x14ac:dyDescent="0.2">
      <c r="A824" s="119" t="s">
        <v>1236</v>
      </c>
      <c r="B824" s="119" t="s">
        <v>603</v>
      </c>
      <c r="C824" s="119" t="s">
        <v>34</v>
      </c>
      <c r="D824" s="119" t="s">
        <v>28</v>
      </c>
      <c r="E824" s="125"/>
      <c r="F824" s="119" t="s">
        <v>1231</v>
      </c>
      <c r="G824" s="119" t="s">
        <v>78</v>
      </c>
      <c r="H824" s="119" t="s">
        <v>482</v>
      </c>
      <c r="I824" s="32">
        <v>2015</v>
      </c>
      <c r="J824" s="37">
        <v>337933</v>
      </c>
      <c r="K824" s="34"/>
      <c r="L824" s="36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6.75" customHeight="1" x14ac:dyDescent="0.2">
      <c r="A825" s="119" t="s">
        <v>1237</v>
      </c>
      <c r="B825" s="119" t="s">
        <v>1238</v>
      </c>
      <c r="C825" s="119" t="s">
        <v>34</v>
      </c>
      <c r="D825" s="119" t="s">
        <v>28</v>
      </c>
      <c r="E825" s="125"/>
      <c r="F825" s="119" t="s">
        <v>1231</v>
      </c>
      <c r="G825" s="119" t="s">
        <v>78</v>
      </c>
      <c r="H825" s="119" t="s">
        <v>482</v>
      </c>
      <c r="I825" s="32">
        <v>2015</v>
      </c>
      <c r="J825" s="37">
        <v>200171</v>
      </c>
      <c r="K825" s="34"/>
      <c r="L825" s="36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6.75" customHeight="1" x14ac:dyDescent="0.2">
      <c r="A826" s="119" t="s">
        <v>1239</v>
      </c>
      <c r="B826" s="119" t="s">
        <v>796</v>
      </c>
      <c r="C826" s="119" t="s">
        <v>34</v>
      </c>
      <c r="D826" s="119" t="s">
        <v>28</v>
      </c>
      <c r="E826" s="125"/>
      <c r="F826" s="119" t="s">
        <v>1231</v>
      </c>
      <c r="G826" s="119" t="s">
        <v>78</v>
      </c>
      <c r="H826" s="119" t="s">
        <v>482</v>
      </c>
      <c r="I826" s="32">
        <v>2015</v>
      </c>
      <c r="J826" s="37">
        <v>153570</v>
      </c>
      <c r="K826" s="34"/>
      <c r="L826" s="36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6.75" customHeight="1" x14ac:dyDescent="0.2">
      <c r="A827" s="119" t="s">
        <v>1240</v>
      </c>
      <c r="B827" s="119" t="s">
        <v>796</v>
      </c>
      <c r="C827" s="119" t="s">
        <v>34</v>
      </c>
      <c r="D827" s="119" t="s">
        <v>28</v>
      </c>
      <c r="E827" s="125"/>
      <c r="F827" s="119" t="s">
        <v>1231</v>
      </c>
      <c r="G827" s="119" t="s">
        <v>78</v>
      </c>
      <c r="H827" s="119" t="s">
        <v>482</v>
      </c>
      <c r="I827" s="32">
        <v>2015</v>
      </c>
      <c r="J827" s="37">
        <v>648467</v>
      </c>
      <c r="K827" s="34"/>
      <c r="L827" s="36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6.75" customHeight="1" x14ac:dyDescent="0.2">
      <c r="A828" s="119" t="s">
        <v>1241</v>
      </c>
      <c r="B828" s="119" t="s">
        <v>796</v>
      </c>
      <c r="C828" s="119" t="s">
        <v>34</v>
      </c>
      <c r="D828" s="119" t="s">
        <v>28</v>
      </c>
      <c r="E828" s="125"/>
      <c r="F828" s="119" t="s">
        <v>1231</v>
      </c>
      <c r="G828" s="119" t="s">
        <v>78</v>
      </c>
      <c r="H828" s="119" t="s">
        <v>482</v>
      </c>
      <c r="I828" s="32">
        <v>2015</v>
      </c>
      <c r="J828" s="37">
        <v>183413</v>
      </c>
      <c r="K828" s="34"/>
      <c r="L828" s="36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6.75" customHeight="1" x14ac:dyDescent="0.2">
      <c r="A829" s="119" t="s">
        <v>1242</v>
      </c>
      <c r="B829" s="119" t="s">
        <v>183</v>
      </c>
      <c r="C829" s="119" t="s">
        <v>34</v>
      </c>
      <c r="D829" s="119" t="s">
        <v>28</v>
      </c>
      <c r="E829" s="125"/>
      <c r="F829" s="119" t="s">
        <v>1231</v>
      </c>
      <c r="G829" s="119" t="s">
        <v>78</v>
      </c>
      <c r="H829" s="119" t="s">
        <v>482</v>
      </c>
      <c r="I829" s="32">
        <v>2015</v>
      </c>
      <c r="J829" s="37">
        <v>177740</v>
      </c>
      <c r="K829" s="34"/>
      <c r="L829" s="36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6.75" customHeight="1" x14ac:dyDescent="0.2">
      <c r="A830" s="119" t="s">
        <v>1243</v>
      </c>
      <c r="B830" s="119" t="s">
        <v>46</v>
      </c>
      <c r="C830" s="119" t="s">
        <v>34</v>
      </c>
      <c r="D830" s="119" t="s">
        <v>28</v>
      </c>
      <c r="E830" s="125"/>
      <c r="F830" s="119" t="s">
        <v>1231</v>
      </c>
      <c r="G830" s="119" t="s">
        <v>78</v>
      </c>
      <c r="H830" s="119" t="s">
        <v>482</v>
      </c>
      <c r="I830" s="32">
        <v>2015</v>
      </c>
      <c r="J830" s="37">
        <v>302223</v>
      </c>
      <c r="K830" s="34"/>
      <c r="L830" s="36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6.75" customHeight="1" x14ac:dyDescent="0.2">
      <c r="A831" s="119" t="s">
        <v>1244</v>
      </c>
      <c r="B831" s="119" t="s">
        <v>204</v>
      </c>
      <c r="C831" s="119" t="s">
        <v>34</v>
      </c>
      <c r="D831" s="119" t="s">
        <v>28</v>
      </c>
      <c r="E831" s="125"/>
      <c r="F831" s="119" t="s">
        <v>1231</v>
      </c>
      <c r="G831" s="119" t="s">
        <v>78</v>
      </c>
      <c r="H831" s="119" t="s">
        <v>482</v>
      </c>
      <c r="I831" s="32">
        <v>2015</v>
      </c>
      <c r="J831" s="37">
        <v>219352</v>
      </c>
      <c r="K831" s="34"/>
      <c r="L831" s="36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6.75" customHeight="1" x14ac:dyDescent="0.2">
      <c r="A832" s="119" t="s">
        <v>1245</v>
      </c>
      <c r="B832" s="119" t="s">
        <v>1246</v>
      </c>
      <c r="C832" s="119"/>
      <c r="D832" s="119" t="s">
        <v>28</v>
      </c>
      <c r="E832" s="125"/>
      <c r="F832" s="119" t="s">
        <v>1231</v>
      </c>
      <c r="G832" s="119" t="s">
        <v>78</v>
      </c>
      <c r="H832" s="119" t="s">
        <v>482</v>
      </c>
      <c r="I832" s="32">
        <v>2015</v>
      </c>
      <c r="J832" s="37">
        <v>578264</v>
      </c>
      <c r="K832" s="34"/>
      <c r="L832" s="36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6.75" customHeight="1" x14ac:dyDescent="0.2">
      <c r="A833" s="119" t="s">
        <v>1247</v>
      </c>
      <c r="B833" s="119" t="s">
        <v>103</v>
      </c>
      <c r="C833" s="119" t="s">
        <v>12</v>
      </c>
      <c r="D833" s="119" t="s">
        <v>28</v>
      </c>
      <c r="E833" s="125"/>
      <c r="F833" s="119" t="s">
        <v>1231</v>
      </c>
      <c r="G833" s="119" t="s">
        <v>78</v>
      </c>
      <c r="H833" s="119" t="s">
        <v>482</v>
      </c>
      <c r="I833" s="32">
        <v>2015</v>
      </c>
      <c r="J833" s="33">
        <v>2229275</v>
      </c>
      <c r="K833" s="34"/>
      <c r="L833" s="36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6.75" customHeight="1" x14ac:dyDescent="0.2">
      <c r="A834" s="119" t="s">
        <v>1248</v>
      </c>
      <c r="B834" s="119" t="s">
        <v>55</v>
      </c>
      <c r="C834" s="119" t="s">
        <v>34</v>
      </c>
      <c r="D834" s="119" t="s">
        <v>28</v>
      </c>
      <c r="E834" s="125"/>
      <c r="F834" s="119" t="s">
        <v>1231</v>
      </c>
      <c r="G834" s="119" t="s">
        <v>78</v>
      </c>
      <c r="H834" s="119" t="s">
        <v>482</v>
      </c>
      <c r="I834" s="32">
        <v>2015</v>
      </c>
      <c r="J834" s="33">
        <v>1846985</v>
      </c>
      <c r="K834" s="34"/>
      <c r="L834" s="36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6.75" customHeight="1" x14ac:dyDescent="0.2">
      <c r="A835" s="119" t="s">
        <v>1249</v>
      </c>
      <c r="B835" s="119" t="s">
        <v>360</v>
      </c>
      <c r="C835" s="119" t="s">
        <v>34</v>
      </c>
      <c r="D835" s="119" t="s">
        <v>28</v>
      </c>
      <c r="E835" s="125"/>
      <c r="F835" s="119" t="s">
        <v>1231</v>
      </c>
      <c r="G835" s="119" t="s">
        <v>78</v>
      </c>
      <c r="H835" s="119" t="s">
        <v>482</v>
      </c>
      <c r="I835" s="32">
        <v>2015</v>
      </c>
      <c r="J835" s="33">
        <v>1599766</v>
      </c>
      <c r="K835" s="34"/>
      <c r="L835" s="36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6.75" customHeight="1" x14ac:dyDescent="0.2">
      <c r="A836" s="119" t="s">
        <v>1250</v>
      </c>
      <c r="B836" s="119" t="s">
        <v>1251</v>
      </c>
      <c r="C836" s="119"/>
      <c r="D836" s="119" t="s">
        <v>28</v>
      </c>
      <c r="E836" s="125"/>
      <c r="F836" s="119" t="s">
        <v>1231</v>
      </c>
      <c r="G836" s="119" t="s">
        <v>78</v>
      </c>
      <c r="H836" s="119" t="s">
        <v>482</v>
      </c>
      <c r="I836" s="32">
        <v>2015</v>
      </c>
      <c r="J836" s="37">
        <v>163387</v>
      </c>
      <c r="K836" s="34"/>
      <c r="L836" s="36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6.75" customHeight="1" x14ac:dyDescent="0.2">
      <c r="A837" s="119" t="s">
        <v>1252</v>
      </c>
      <c r="B837" s="119" t="s">
        <v>164</v>
      </c>
      <c r="C837" s="119" t="s">
        <v>34</v>
      </c>
      <c r="D837" s="119" t="s">
        <v>28</v>
      </c>
      <c r="E837" s="125"/>
      <c r="F837" s="119" t="s">
        <v>1231</v>
      </c>
      <c r="G837" s="119" t="s">
        <v>78</v>
      </c>
      <c r="H837" s="119" t="s">
        <v>482</v>
      </c>
      <c r="I837" s="32">
        <v>2015</v>
      </c>
      <c r="J837" s="33">
        <v>3039340</v>
      </c>
      <c r="K837" s="34"/>
      <c r="L837" s="36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6.75" customHeight="1" x14ac:dyDescent="0.2">
      <c r="A838" s="119" t="s">
        <v>91</v>
      </c>
      <c r="B838" s="119" t="s">
        <v>92</v>
      </c>
      <c r="C838" s="119" t="s">
        <v>70</v>
      </c>
      <c r="D838" s="119" t="s">
        <v>93</v>
      </c>
      <c r="E838" s="125"/>
      <c r="F838" s="119" t="s">
        <v>1231</v>
      </c>
      <c r="G838" s="119" t="s">
        <v>78</v>
      </c>
      <c r="H838" s="119" t="s">
        <v>482</v>
      </c>
      <c r="I838" s="32">
        <v>2015</v>
      </c>
      <c r="J838" s="37">
        <v>345000</v>
      </c>
      <c r="K838" s="34" t="s">
        <v>72</v>
      </c>
      <c r="L838" s="36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6.75" customHeight="1" x14ac:dyDescent="0.2">
      <c r="A839" s="121" t="s">
        <v>1253</v>
      </c>
      <c r="B839" s="121" t="s">
        <v>453</v>
      </c>
      <c r="C839" s="121" t="s">
        <v>34</v>
      </c>
      <c r="D839" s="121" t="s">
        <v>28</v>
      </c>
      <c r="E839" s="79" t="s">
        <v>35</v>
      </c>
      <c r="F839" s="121" t="s">
        <v>1254</v>
      </c>
      <c r="G839" s="121" t="s">
        <v>37</v>
      </c>
      <c r="H839" s="121" t="s">
        <v>762</v>
      </c>
      <c r="I839" s="80">
        <v>2015</v>
      </c>
      <c r="J839" s="81">
        <v>1453991</v>
      </c>
      <c r="K839" s="8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6.75" customHeight="1" x14ac:dyDescent="0.2">
      <c r="A840" s="121" t="s">
        <v>1255</v>
      </c>
      <c r="B840" s="121" t="s">
        <v>1256</v>
      </c>
      <c r="C840" s="121"/>
      <c r="D840" s="121" t="s">
        <v>28</v>
      </c>
      <c r="E840" s="79" t="s">
        <v>35</v>
      </c>
      <c r="F840" s="121" t="s">
        <v>1254</v>
      </c>
      <c r="G840" s="121" t="s">
        <v>37</v>
      </c>
      <c r="H840" s="121" t="s">
        <v>762</v>
      </c>
      <c r="I840" s="80">
        <v>2015</v>
      </c>
      <c r="J840" s="81">
        <v>1159253</v>
      </c>
      <c r="K840" s="8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6.75" customHeight="1" x14ac:dyDescent="0.2">
      <c r="A841" s="121" t="s">
        <v>1257</v>
      </c>
      <c r="B841" s="121" t="s">
        <v>1258</v>
      </c>
      <c r="C841" s="121"/>
      <c r="D841" s="121" t="s">
        <v>28</v>
      </c>
      <c r="E841" s="79" t="s">
        <v>35</v>
      </c>
      <c r="F841" s="121" t="s">
        <v>1254</v>
      </c>
      <c r="G841" s="121" t="s">
        <v>37</v>
      </c>
      <c r="H841" s="121" t="s">
        <v>762</v>
      </c>
      <c r="I841" s="80">
        <v>2015</v>
      </c>
      <c r="J841" s="85">
        <v>500000</v>
      </c>
      <c r="K841" s="8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6.75" customHeight="1" x14ac:dyDescent="0.2">
      <c r="A842" s="121" t="s">
        <v>1259</v>
      </c>
      <c r="B842" s="121" t="s">
        <v>245</v>
      </c>
      <c r="C842" s="121"/>
      <c r="D842" s="121" t="s">
        <v>28</v>
      </c>
      <c r="E842" s="79" t="s">
        <v>35</v>
      </c>
      <c r="F842" s="121" t="s">
        <v>1254</v>
      </c>
      <c r="G842" s="121" t="s">
        <v>37</v>
      </c>
      <c r="H842" s="121" t="s">
        <v>762</v>
      </c>
      <c r="I842" s="80">
        <v>2015</v>
      </c>
      <c r="J842" s="81">
        <v>1435003</v>
      </c>
      <c r="K842" s="8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6.75" customHeight="1" x14ac:dyDescent="0.2">
      <c r="A843" s="121" t="s">
        <v>1260</v>
      </c>
      <c r="B843" s="121" t="s">
        <v>133</v>
      </c>
      <c r="C843" s="121" t="s">
        <v>115</v>
      </c>
      <c r="D843" s="121" t="s">
        <v>28</v>
      </c>
      <c r="E843" s="79" t="s">
        <v>35</v>
      </c>
      <c r="F843" s="121" t="s">
        <v>1254</v>
      </c>
      <c r="G843" s="121" t="s">
        <v>37</v>
      </c>
      <c r="H843" s="121" t="s">
        <v>762</v>
      </c>
      <c r="I843" s="80">
        <v>2015</v>
      </c>
      <c r="J843" s="81">
        <v>1246753</v>
      </c>
      <c r="K843" s="8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6.75" customHeight="1" x14ac:dyDescent="0.2">
      <c r="A844" s="121" t="s">
        <v>1261</v>
      </c>
      <c r="B844" s="121" t="s">
        <v>885</v>
      </c>
      <c r="C844" s="121" t="s">
        <v>34</v>
      </c>
      <c r="D844" s="121" t="s">
        <v>365</v>
      </c>
      <c r="E844" s="79" t="s">
        <v>35</v>
      </c>
      <c r="F844" s="121" t="s">
        <v>1254</v>
      </c>
      <c r="G844" s="121" t="s">
        <v>37</v>
      </c>
      <c r="H844" s="121" t="s">
        <v>762</v>
      </c>
      <c r="I844" s="80">
        <v>2015</v>
      </c>
      <c r="J844" s="85">
        <v>400000</v>
      </c>
      <c r="K844" s="8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6.75" customHeight="1" x14ac:dyDescent="0.2">
      <c r="A845" s="115" t="s">
        <v>1262</v>
      </c>
      <c r="B845" s="115" t="s">
        <v>105</v>
      </c>
      <c r="C845" s="115" t="s">
        <v>12</v>
      </c>
      <c r="D845" s="115" t="s">
        <v>28</v>
      </c>
      <c r="E845" s="126"/>
      <c r="F845" s="115" t="s">
        <v>1263</v>
      </c>
      <c r="G845" s="115" t="s">
        <v>117</v>
      </c>
      <c r="H845" s="115" t="s">
        <v>1264</v>
      </c>
      <c r="I845" s="24">
        <v>2015</v>
      </c>
      <c r="J845" s="29">
        <v>1336034</v>
      </c>
      <c r="K845" s="26"/>
      <c r="L845" s="28">
        <f>J848/SUM(J845:J848)</f>
        <v>0.12079334880055509</v>
      </c>
      <c r="M845" s="19">
        <f>SUM(J845:J848)</f>
        <v>5338579.95</v>
      </c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6.75" customHeight="1" x14ac:dyDescent="0.2">
      <c r="A846" s="115" t="s">
        <v>1265</v>
      </c>
      <c r="B846" s="115" t="s">
        <v>11</v>
      </c>
      <c r="C846" s="115" t="s">
        <v>12</v>
      </c>
      <c r="D846" s="115" t="s">
        <v>28</v>
      </c>
      <c r="E846" s="126"/>
      <c r="F846" s="115" t="s">
        <v>1263</v>
      </c>
      <c r="G846" s="115" t="s">
        <v>117</v>
      </c>
      <c r="H846" s="115" t="s">
        <v>1264</v>
      </c>
      <c r="I846" s="24">
        <v>2015</v>
      </c>
      <c r="J846" s="29">
        <v>1641025</v>
      </c>
      <c r="K846" s="26"/>
      <c r="L846" s="28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6.75" customHeight="1" x14ac:dyDescent="0.2">
      <c r="A847" s="115" t="s">
        <v>1266</v>
      </c>
      <c r="B847" s="115" t="s">
        <v>27</v>
      </c>
      <c r="C847" s="115" t="s">
        <v>12</v>
      </c>
      <c r="D847" s="115" t="s">
        <v>28</v>
      </c>
      <c r="E847" s="126"/>
      <c r="F847" s="115" t="s">
        <v>1263</v>
      </c>
      <c r="G847" s="115" t="s">
        <v>117</v>
      </c>
      <c r="H847" s="115" t="s">
        <v>1264</v>
      </c>
      <c r="I847" s="24">
        <v>2015</v>
      </c>
      <c r="J847" s="29">
        <v>1716656</v>
      </c>
      <c r="K847" s="26"/>
      <c r="L847" s="28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6.75" customHeight="1" x14ac:dyDescent="0.2">
      <c r="A848" s="115" t="s">
        <v>1267</v>
      </c>
      <c r="B848" s="115" t="s">
        <v>124</v>
      </c>
      <c r="C848" s="115" t="s">
        <v>70</v>
      </c>
      <c r="D848" s="115" t="s">
        <v>93</v>
      </c>
      <c r="E848" s="126"/>
      <c r="F848" s="115" t="s">
        <v>1263</v>
      </c>
      <c r="G848" s="115" t="s">
        <v>117</v>
      </c>
      <c r="H848" s="115" t="s">
        <v>1264</v>
      </c>
      <c r="I848" s="24">
        <v>2015</v>
      </c>
      <c r="J848" s="25">
        <v>644864.94999999995</v>
      </c>
      <c r="K848" s="26" t="s">
        <v>72</v>
      </c>
      <c r="L848" s="28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6.75" customHeight="1" x14ac:dyDescent="0.2">
      <c r="A849" s="121" t="s">
        <v>1268</v>
      </c>
      <c r="B849" s="121" t="s">
        <v>933</v>
      </c>
      <c r="C849" s="121" t="s">
        <v>34</v>
      </c>
      <c r="D849" s="121" t="s">
        <v>126</v>
      </c>
      <c r="E849" s="127"/>
      <c r="F849" s="121" t="s">
        <v>1269</v>
      </c>
      <c r="G849" s="121" t="s">
        <v>276</v>
      </c>
      <c r="H849" s="121" t="s">
        <v>277</v>
      </c>
      <c r="I849" s="80">
        <v>2015</v>
      </c>
      <c r="J849" s="85">
        <v>250000</v>
      </c>
      <c r="K849" s="8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6.75" customHeight="1" x14ac:dyDescent="0.2">
      <c r="A850" s="121" t="s">
        <v>1270</v>
      </c>
      <c r="B850" s="121" t="s">
        <v>817</v>
      </c>
      <c r="C850" s="121" t="s">
        <v>34</v>
      </c>
      <c r="D850" s="121" t="s">
        <v>28</v>
      </c>
      <c r="E850" s="127"/>
      <c r="F850" s="121" t="s">
        <v>1269</v>
      </c>
      <c r="G850" s="121" t="s">
        <v>276</v>
      </c>
      <c r="H850" s="121" t="s">
        <v>277</v>
      </c>
      <c r="I850" s="80">
        <v>2015</v>
      </c>
      <c r="J850" s="85">
        <v>185000</v>
      </c>
      <c r="K850" s="8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6.75" customHeight="1" x14ac:dyDescent="0.2">
      <c r="A851" s="116" t="s">
        <v>96</v>
      </c>
      <c r="B851" s="116" t="s">
        <v>97</v>
      </c>
      <c r="C851" s="116" t="s">
        <v>21</v>
      </c>
      <c r="D851" s="116" t="s">
        <v>98</v>
      </c>
      <c r="E851" s="128"/>
      <c r="F851" s="116" t="s">
        <v>1271</v>
      </c>
      <c r="G851" s="116" t="s">
        <v>276</v>
      </c>
      <c r="H851" s="116" t="s">
        <v>647</v>
      </c>
      <c r="I851" s="56">
        <v>2015</v>
      </c>
      <c r="J851" s="62">
        <v>245407</v>
      </c>
      <c r="K851" s="58" t="s">
        <v>72</v>
      </c>
      <c r="L851" s="61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6.75" customHeight="1" x14ac:dyDescent="0.2">
      <c r="A852" s="116" t="s">
        <v>213</v>
      </c>
      <c r="B852" s="116" t="s">
        <v>214</v>
      </c>
      <c r="C852" s="116" t="s">
        <v>70</v>
      </c>
      <c r="D852" s="116" t="s">
        <v>143</v>
      </c>
      <c r="E852" s="128"/>
      <c r="F852" s="116" t="s">
        <v>1272</v>
      </c>
      <c r="G852" s="116" t="s">
        <v>276</v>
      </c>
      <c r="H852" s="116" t="s">
        <v>647</v>
      </c>
      <c r="I852" s="56">
        <v>2015</v>
      </c>
      <c r="J852" s="57">
        <v>2831177</v>
      </c>
      <c r="K852" s="58" t="s">
        <v>72</v>
      </c>
      <c r="L852" s="61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6.75" customHeight="1" x14ac:dyDescent="0.2">
      <c r="A853" s="116" t="s">
        <v>216</v>
      </c>
      <c r="B853" s="116" t="s">
        <v>124</v>
      </c>
      <c r="C853" s="116" t="s">
        <v>70</v>
      </c>
      <c r="D853" s="116" t="s">
        <v>143</v>
      </c>
      <c r="E853" s="128"/>
      <c r="F853" s="116" t="s">
        <v>1271</v>
      </c>
      <c r="G853" s="116" t="s">
        <v>276</v>
      </c>
      <c r="H853" s="116" t="s">
        <v>647</v>
      </c>
      <c r="I853" s="56">
        <v>2015</v>
      </c>
      <c r="J853" s="62">
        <v>498984</v>
      </c>
      <c r="K853" s="58" t="s">
        <v>72</v>
      </c>
      <c r="L853" s="61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6.75" customHeight="1" x14ac:dyDescent="0.2">
      <c r="A854" s="116" t="s">
        <v>254</v>
      </c>
      <c r="B854" s="116" t="s">
        <v>233</v>
      </c>
      <c r="C854" s="116" t="s">
        <v>70</v>
      </c>
      <c r="D854" s="116" t="s">
        <v>257</v>
      </c>
      <c r="E854" s="128"/>
      <c r="F854" s="116" t="s">
        <v>1271</v>
      </c>
      <c r="G854" s="116" t="s">
        <v>276</v>
      </c>
      <c r="H854" s="116" t="s">
        <v>647</v>
      </c>
      <c r="I854" s="56">
        <v>2015</v>
      </c>
      <c r="J854" s="62">
        <v>19540</v>
      </c>
      <c r="K854" s="58" t="s">
        <v>72</v>
      </c>
      <c r="L854" s="61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6.75" customHeight="1" x14ac:dyDescent="0.2">
      <c r="A855" s="129" t="s">
        <v>96</v>
      </c>
      <c r="B855" s="129" t="s">
        <v>97</v>
      </c>
      <c r="C855" s="129" t="s">
        <v>21</v>
      </c>
      <c r="D855" s="129" t="s">
        <v>98</v>
      </c>
      <c r="E855" s="7" t="s">
        <v>35</v>
      </c>
      <c r="F855" s="129" t="s">
        <v>1273</v>
      </c>
      <c r="G855" s="129" t="s">
        <v>16</v>
      </c>
      <c r="H855" s="129" t="s">
        <v>1274</v>
      </c>
      <c r="I855" s="8">
        <v>2015</v>
      </c>
      <c r="J855" s="9">
        <v>46500</v>
      </c>
      <c r="K855" s="10"/>
      <c r="L855" s="11">
        <f>J862/SUM(J855:J865)</f>
        <v>0.15209997745570261</v>
      </c>
      <c r="M855" s="19">
        <f>SUM(J855:J865)</f>
        <v>4181012.98</v>
      </c>
      <c r="N855" s="19">
        <f>J862</f>
        <v>635931.98</v>
      </c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6.75" customHeight="1" x14ac:dyDescent="0.2">
      <c r="A856" s="129" t="s">
        <v>1275</v>
      </c>
      <c r="B856" s="129" t="s">
        <v>466</v>
      </c>
      <c r="C856" s="129" t="s">
        <v>34</v>
      </c>
      <c r="D856" s="129" t="s">
        <v>13</v>
      </c>
      <c r="E856" s="7" t="s">
        <v>35</v>
      </c>
      <c r="F856" s="129" t="s">
        <v>1273</v>
      </c>
      <c r="G856" s="129" t="s">
        <v>16</v>
      </c>
      <c r="H856" s="129" t="s">
        <v>1274</v>
      </c>
      <c r="I856" s="8">
        <v>2015</v>
      </c>
      <c r="J856" s="9">
        <v>273450</v>
      </c>
      <c r="K856" s="10"/>
      <c r="L856" s="11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6.75" customHeight="1" x14ac:dyDescent="0.2">
      <c r="A857" s="129" t="s">
        <v>1276</v>
      </c>
      <c r="B857" s="129" t="s">
        <v>398</v>
      </c>
      <c r="C857" s="129"/>
      <c r="D857" s="129" t="s">
        <v>13</v>
      </c>
      <c r="E857" s="7" t="s">
        <v>35</v>
      </c>
      <c r="F857" s="129" t="s">
        <v>1273</v>
      </c>
      <c r="G857" s="129" t="s">
        <v>16</v>
      </c>
      <c r="H857" s="129" t="s">
        <v>1274</v>
      </c>
      <c r="I857" s="8">
        <v>2015</v>
      </c>
      <c r="J857" s="9">
        <v>363502</v>
      </c>
      <c r="K857" s="10"/>
      <c r="L857" s="11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6.75" customHeight="1" x14ac:dyDescent="0.2">
      <c r="A858" s="129" t="s">
        <v>1277</v>
      </c>
      <c r="B858" s="129" t="s">
        <v>114</v>
      </c>
      <c r="C858" s="129" t="s">
        <v>115</v>
      </c>
      <c r="D858" s="129" t="s">
        <v>13</v>
      </c>
      <c r="E858" s="7" t="s">
        <v>35</v>
      </c>
      <c r="F858" s="129" t="s">
        <v>1273</v>
      </c>
      <c r="G858" s="129" t="s">
        <v>16</v>
      </c>
      <c r="H858" s="129" t="s">
        <v>1274</v>
      </c>
      <c r="I858" s="8">
        <v>2015</v>
      </c>
      <c r="J858" s="9">
        <v>13120</v>
      </c>
      <c r="K858" s="10"/>
      <c r="L858" s="11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6.75" customHeight="1" x14ac:dyDescent="0.2">
      <c r="A859" s="129" t="s">
        <v>1278</v>
      </c>
      <c r="B859" s="129" t="s">
        <v>425</v>
      </c>
      <c r="C859" s="129" t="s">
        <v>34</v>
      </c>
      <c r="D859" s="129" t="s">
        <v>13</v>
      </c>
      <c r="E859" s="7" t="s">
        <v>35</v>
      </c>
      <c r="F859" s="129" t="s">
        <v>1273</v>
      </c>
      <c r="G859" s="129" t="s">
        <v>16</v>
      </c>
      <c r="H859" s="129" t="s">
        <v>1274</v>
      </c>
      <c r="I859" s="8">
        <v>2015</v>
      </c>
      <c r="J859" s="9">
        <v>107688</v>
      </c>
      <c r="K859" s="10"/>
      <c r="L859" s="11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9.75" customHeight="1" x14ac:dyDescent="0.2">
      <c r="A860" s="129" t="s">
        <v>1279</v>
      </c>
      <c r="B860" s="129" t="s">
        <v>1280</v>
      </c>
      <c r="C860" s="129" t="s">
        <v>34</v>
      </c>
      <c r="D860" s="129" t="s">
        <v>28</v>
      </c>
      <c r="E860" s="7" t="s">
        <v>35</v>
      </c>
      <c r="F860" s="129" t="s">
        <v>1273</v>
      </c>
      <c r="G860" s="129" t="s">
        <v>16</v>
      </c>
      <c r="H860" s="129" t="s">
        <v>1274</v>
      </c>
      <c r="I860" s="8">
        <v>2015</v>
      </c>
      <c r="J860" s="9">
        <v>498002</v>
      </c>
      <c r="K860" s="10"/>
      <c r="L860" s="11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6.75" customHeight="1" x14ac:dyDescent="0.2">
      <c r="A861" s="129" t="s">
        <v>1281</v>
      </c>
      <c r="B861" s="129" t="s">
        <v>1282</v>
      </c>
      <c r="C861" s="129"/>
      <c r="D861" s="129" t="s">
        <v>28</v>
      </c>
      <c r="E861" s="7" t="s">
        <v>35</v>
      </c>
      <c r="F861" s="129" t="s">
        <v>1273</v>
      </c>
      <c r="G861" s="129" t="s">
        <v>16</v>
      </c>
      <c r="H861" s="129" t="s">
        <v>1274</v>
      </c>
      <c r="I861" s="8">
        <v>2015</v>
      </c>
      <c r="J861" s="9">
        <v>250000</v>
      </c>
      <c r="K861" s="10"/>
      <c r="L861" s="11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6.75" customHeight="1" x14ac:dyDescent="0.2">
      <c r="A862" s="129" t="s">
        <v>141</v>
      </c>
      <c r="B862" s="129" t="s">
        <v>142</v>
      </c>
      <c r="C862" s="129" t="s">
        <v>70</v>
      </c>
      <c r="D862" s="129" t="s">
        <v>143</v>
      </c>
      <c r="E862" s="7" t="s">
        <v>35</v>
      </c>
      <c r="F862" s="129" t="s">
        <v>1273</v>
      </c>
      <c r="G862" s="129" t="s">
        <v>16</v>
      </c>
      <c r="H862" s="129" t="s">
        <v>1274</v>
      </c>
      <c r="I862" s="8">
        <v>2015</v>
      </c>
      <c r="J862" s="9">
        <v>635931.98</v>
      </c>
      <c r="K862" s="10" t="s">
        <v>72</v>
      </c>
      <c r="L862" s="11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6.75" customHeight="1" x14ac:dyDescent="0.2">
      <c r="A863" s="129" t="s">
        <v>1283</v>
      </c>
      <c r="B863" s="129" t="s">
        <v>1284</v>
      </c>
      <c r="C863" s="129"/>
      <c r="D863" s="129" t="s">
        <v>272</v>
      </c>
      <c r="E863" s="7" t="s">
        <v>35</v>
      </c>
      <c r="F863" s="129" t="s">
        <v>1273</v>
      </c>
      <c r="G863" s="129" t="s">
        <v>16</v>
      </c>
      <c r="H863" s="129" t="s">
        <v>1274</v>
      </c>
      <c r="I863" s="8">
        <v>2015</v>
      </c>
      <c r="J863" s="12">
        <v>1875264</v>
      </c>
      <c r="K863" s="10"/>
      <c r="L863" s="11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6.75" customHeight="1" x14ac:dyDescent="0.2">
      <c r="A864" s="129" t="s">
        <v>1285</v>
      </c>
      <c r="B864" s="129" t="s">
        <v>1286</v>
      </c>
      <c r="C864" s="129"/>
      <c r="D864" s="129" t="s">
        <v>272</v>
      </c>
      <c r="E864" s="7" t="s">
        <v>35</v>
      </c>
      <c r="F864" s="129" t="s">
        <v>1273</v>
      </c>
      <c r="G864" s="129" t="s">
        <v>16</v>
      </c>
      <c r="H864" s="129" t="s">
        <v>1274</v>
      </c>
      <c r="I864" s="8">
        <v>2015</v>
      </c>
      <c r="J864" s="9">
        <v>70055</v>
      </c>
      <c r="K864" s="10"/>
      <c r="L864" s="11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6.75" customHeight="1" x14ac:dyDescent="0.2">
      <c r="A865" s="129" t="s">
        <v>254</v>
      </c>
      <c r="B865" s="129" t="s">
        <v>233</v>
      </c>
      <c r="C865" s="129"/>
      <c r="D865" s="129" t="s">
        <v>234</v>
      </c>
      <c r="E865" s="7" t="s">
        <v>35</v>
      </c>
      <c r="F865" s="129" t="s">
        <v>1273</v>
      </c>
      <c r="G865" s="129" t="s">
        <v>16</v>
      </c>
      <c r="H865" s="129" t="s">
        <v>1274</v>
      </c>
      <c r="I865" s="8">
        <v>2015</v>
      </c>
      <c r="J865" s="9">
        <v>47500</v>
      </c>
      <c r="K865" s="10"/>
      <c r="L865" s="11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6.75" customHeight="1" x14ac:dyDescent="0.2">
      <c r="A866" s="114" t="s">
        <v>1287</v>
      </c>
      <c r="B866" s="114" t="s">
        <v>1288</v>
      </c>
      <c r="C866" s="114"/>
      <c r="D866" s="114" t="s">
        <v>28</v>
      </c>
      <c r="E866" s="124"/>
      <c r="F866" s="114" t="s">
        <v>1289</v>
      </c>
      <c r="G866" s="114" t="s">
        <v>276</v>
      </c>
      <c r="H866" s="114" t="s">
        <v>1274</v>
      </c>
      <c r="I866" s="88">
        <v>2015</v>
      </c>
      <c r="J866" s="89">
        <v>476763</v>
      </c>
      <c r="K866" s="90"/>
      <c r="L866" s="92">
        <f>J873/SUM(J866:J874)</f>
        <v>7.7009018909692029E-2</v>
      </c>
      <c r="M866" s="19">
        <f>SUM(J866:J874)</f>
        <v>8648052</v>
      </c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6.75" customHeight="1" x14ac:dyDescent="0.2">
      <c r="A867" s="114" t="s">
        <v>1290</v>
      </c>
      <c r="B867" s="114" t="s">
        <v>105</v>
      </c>
      <c r="C867" s="114" t="s">
        <v>12</v>
      </c>
      <c r="D867" s="114" t="s">
        <v>28</v>
      </c>
      <c r="E867" s="124"/>
      <c r="F867" s="114" t="s">
        <v>1289</v>
      </c>
      <c r="G867" s="114" t="s">
        <v>276</v>
      </c>
      <c r="H867" s="114" t="s">
        <v>1274</v>
      </c>
      <c r="I867" s="88">
        <v>2015</v>
      </c>
      <c r="J867" s="93">
        <v>1386792</v>
      </c>
      <c r="K867" s="90"/>
      <c r="L867" s="9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6.75" customHeight="1" x14ac:dyDescent="0.2">
      <c r="A868" s="114" t="s">
        <v>1291</v>
      </c>
      <c r="B868" s="114" t="s">
        <v>242</v>
      </c>
      <c r="C868" s="114"/>
      <c r="D868" s="114" t="s">
        <v>28</v>
      </c>
      <c r="E868" s="124"/>
      <c r="F868" s="114" t="s">
        <v>1289</v>
      </c>
      <c r="G868" s="114" t="s">
        <v>276</v>
      </c>
      <c r="H868" s="114" t="s">
        <v>1274</v>
      </c>
      <c r="I868" s="88">
        <v>2015</v>
      </c>
      <c r="J868" s="93">
        <v>1729134</v>
      </c>
      <c r="K868" s="90"/>
      <c r="L868" s="9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6.75" customHeight="1" x14ac:dyDescent="0.2">
      <c r="A869" s="114" t="s">
        <v>1292</v>
      </c>
      <c r="B869" s="114" t="s">
        <v>1293</v>
      </c>
      <c r="C869" s="114"/>
      <c r="D869" s="114" t="s">
        <v>28</v>
      </c>
      <c r="E869" s="124"/>
      <c r="F869" s="114" t="s">
        <v>1289</v>
      </c>
      <c r="G869" s="114" t="s">
        <v>276</v>
      </c>
      <c r="H869" s="114" t="s">
        <v>1274</v>
      </c>
      <c r="I869" s="88">
        <v>2015</v>
      </c>
      <c r="J869" s="93">
        <v>1102192</v>
      </c>
      <c r="K869" s="90"/>
      <c r="L869" s="9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6.75" customHeight="1" x14ac:dyDescent="0.2">
      <c r="A870" s="114" t="s">
        <v>1294</v>
      </c>
      <c r="B870" s="114" t="s">
        <v>295</v>
      </c>
      <c r="C870" s="114" t="s">
        <v>12</v>
      </c>
      <c r="D870" s="114" t="s">
        <v>28</v>
      </c>
      <c r="E870" s="124"/>
      <c r="F870" s="114" t="s">
        <v>1289</v>
      </c>
      <c r="G870" s="114" t="s">
        <v>276</v>
      </c>
      <c r="H870" s="114" t="s">
        <v>1274</v>
      </c>
      <c r="I870" s="88">
        <v>2015</v>
      </c>
      <c r="J870" s="93">
        <v>2125903</v>
      </c>
      <c r="K870" s="90"/>
      <c r="L870" s="9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6.75" customHeight="1" x14ac:dyDescent="0.2">
      <c r="A871" s="114" t="s">
        <v>1295</v>
      </c>
      <c r="B871" s="114" t="s">
        <v>245</v>
      </c>
      <c r="C871" s="114"/>
      <c r="D871" s="114" t="s">
        <v>28</v>
      </c>
      <c r="E871" s="124"/>
      <c r="F871" s="114" t="s">
        <v>1289</v>
      </c>
      <c r="G871" s="114" t="s">
        <v>276</v>
      </c>
      <c r="H871" s="114" t="s">
        <v>1274</v>
      </c>
      <c r="I871" s="88">
        <v>2015</v>
      </c>
      <c r="J871" s="89">
        <v>294341</v>
      </c>
      <c r="K871" s="90"/>
      <c r="L871" s="9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6.75" customHeight="1" x14ac:dyDescent="0.2">
      <c r="A872" s="114" t="s">
        <v>1296</v>
      </c>
      <c r="B872" s="114" t="s">
        <v>1297</v>
      </c>
      <c r="C872" s="114"/>
      <c r="D872" s="114" t="s">
        <v>28</v>
      </c>
      <c r="E872" s="124"/>
      <c r="F872" s="114" t="s">
        <v>1289</v>
      </c>
      <c r="G872" s="114" t="s">
        <v>276</v>
      </c>
      <c r="H872" s="114" t="s">
        <v>1274</v>
      </c>
      <c r="I872" s="88">
        <v>2015</v>
      </c>
      <c r="J872" s="89">
        <v>266949</v>
      </c>
      <c r="K872" s="90"/>
      <c r="L872" s="9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6.75" customHeight="1" x14ac:dyDescent="0.2">
      <c r="A873" s="114" t="s">
        <v>213</v>
      </c>
      <c r="B873" s="114" t="s">
        <v>214</v>
      </c>
      <c r="C873" s="114" t="s">
        <v>70</v>
      </c>
      <c r="D873" s="114" t="s">
        <v>143</v>
      </c>
      <c r="E873" s="124"/>
      <c r="F873" s="114" t="s">
        <v>1289</v>
      </c>
      <c r="G873" s="114" t="s">
        <v>276</v>
      </c>
      <c r="H873" s="114" t="s">
        <v>1274</v>
      </c>
      <c r="I873" s="88">
        <v>2015</v>
      </c>
      <c r="J873" s="89">
        <v>665978</v>
      </c>
      <c r="K873" s="90" t="s">
        <v>72</v>
      </c>
      <c r="L873" s="9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6.75" customHeight="1" x14ac:dyDescent="0.2">
      <c r="A874" s="114" t="s">
        <v>1298</v>
      </c>
      <c r="B874" s="114" t="s">
        <v>1299</v>
      </c>
      <c r="C874" s="114" t="s">
        <v>34</v>
      </c>
      <c r="D874" s="114" t="s">
        <v>365</v>
      </c>
      <c r="E874" s="124"/>
      <c r="F874" s="114" t="s">
        <v>1300</v>
      </c>
      <c r="G874" s="114" t="s">
        <v>276</v>
      </c>
      <c r="H874" s="114" t="s">
        <v>1274</v>
      </c>
      <c r="I874" s="88">
        <v>2015</v>
      </c>
      <c r="J874" s="89">
        <v>600000</v>
      </c>
      <c r="K874" s="90"/>
      <c r="L874" s="9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6.75" customHeight="1" x14ac:dyDescent="0.2">
      <c r="A875" s="115" t="s">
        <v>1301</v>
      </c>
      <c r="B875" s="115" t="s">
        <v>1089</v>
      </c>
      <c r="C875" s="115" t="s">
        <v>34</v>
      </c>
      <c r="D875" s="115" t="s">
        <v>126</v>
      </c>
      <c r="E875" s="126"/>
      <c r="F875" s="115" t="s">
        <v>1302</v>
      </c>
      <c r="G875" s="115" t="s">
        <v>276</v>
      </c>
      <c r="H875" s="115" t="s">
        <v>440</v>
      </c>
      <c r="I875" s="24">
        <v>2015</v>
      </c>
      <c r="J875" s="25">
        <v>500000</v>
      </c>
      <c r="K875" s="26"/>
      <c r="L875" s="28">
        <f>SUM(J884:J885)/SUM(J875:J885)</f>
        <v>7.2896329271322752E-2</v>
      </c>
      <c r="M875" s="19">
        <f>SUM(J875:J885)</f>
        <v>3565886</v>
      </c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6.75" customHeight="1" x14ac:dyDescent="0.2">
      <c r="A876" s="115" t="s">
        <v>1303</v>
      </c>
      <c r="B876" s="115" t="s">
        <v>372</v>
      </c>
      <c r="C876" s="115" t="s">
        <v>34</v>
      </c>
      <c r="D876" s="115" t="s">
        <v>126</v>
      </c>
      <c r="E876" s="126"/>
      <c r="F876" s="115" t="s">
        <v>1302</v>
      </c>
      <c r="G876" s="115" t="s">
        <v>276</v>
      </c>
      <c r="H876" s="115" t="s">
        <v>440</v>
      </c>
      <c r="I876" s="24">
        <v>2015</v>
      </c>
      <c r="J876" s="25">
        <v>127005</v>
      </c>
      <c r="K876" s="26"/>
      <c r="L876" s="28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6.75" customHeight="1" x14ac:dyDescent="0.2">
      <c r="A877" s="115" t="s">
        <v>1304</v>
      </c>
      <c r="B877" s="115" t="s">
        <v>1089</v>
      </c>
      <c r="C877" s="115" t="s">
        <v>34</v>
      </c>
      <c r="D877" s="115" t="s">
        <v>126</v>
      </c>
      <c r="E877" s="126"/>
      <c r="F877" s="115" t="s">
        <v>1302</v>
      </c>
      <c r="G877" s="115" t="s">
        <v>276</v>
      </c>
      <c r="H877" s="115" t="s">
        <v>440</v>
      </c>
      <c r="I877" s="24">
        <v>2015</v>
      </c>
      <c r="J877" s="25">
        <v>597278</v>
      </c>
      <c r="K877" s="26"/>
      <c r="L877" s="28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6.75" customHeight="1" x14ac:dyDescent="0.2">
      <c r="A878" s="115" t="s">
        <v>1305</v>
      </c>
      <c r="B878" s="115" t="s">
        <v>151</v>
      </c>
      <c r="C878" s="115"/>
      <c r="D878" s="115" t="s">
        <v>126</v>
      </c>
      <c r="E878" s="126"/>
      <c r="F878" s="115" t="s">
        <v>1302</v>
      </c>
      <c r="G878" s="115" t="s">
        <v>276</v>
      </c>
      <c r="H878" s="115" t="s">
        <v>440</v>
      </c>
      <c r="I878" s="24">
        <v>2015</v>
      </c>
      <c r="J878" s="25">
        <v>220833</v>
      </c>
      <c r="K878" s="26"/>
      <c r="L878" s="28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6.75" customHeight="1" x14ac:dyDescent="0.2">
      <c r="A879" s="115" t="s">
        <v>1306</v>
      </c>
      <c r="B879" s="115" t="s">
        <v>245</v>
      </c>
      <c r="C879" s="115"/>
      <c r="D879" s="115" t="s">
        <v>126</v>
      </c>
      <c r="E879" s="126"/>
      <c r="F879" s="115" t="s">
        <v>1302</v>
      </c>
      <c r="G879" s="115" t="s">
        <v>276</v>
      </c>
      <c r="H879" s="115" t="s">
        <v>440</v>
      </c>
      <c r="I879" s="24">
        <v>2015</v>
      </c>
      <c r="J879" s="25">
        <v>523143</v>
      </c>
      <c r="K879" s="26"/>
      <c r="L879" s="28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6.75" customHeight="1" x14ac:dyDescent="0.2">
      <c r="A880" s="115" t="s">
        <v>1307</v>
      </c>
      <c r="B880" s="115" t="s">
        <v>933</v>
      </c>
      <c r="C880" s="115" t="s">
        <v>34</v>
      </c>
      <c r="D880" s="115" t="s">
        <v>28</v>
      </c>
      <c r="E880" s="126"/>
      <c r="F880" s="115" t="s">
        <v>1302</v>
      </c>
      <c r="G880" s="115" t="s">
        <v>276</v>
      </c>
      <c r="H880" s="115" t="s">
        <v>440</v>
      </c>
      <c r="I880" s="24">
        <v>2015</v>
      </c>
      <c r="J880" s="25">
        <v>156286</v>
      </c>
      <c r="K880" s="26"/>
      <c r="L880" s="28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6.75" customHeight="1" x14ac:dyDescent="0.2">
      <c r="A881" s="115" t="s">
        <v>1308</v>
      </c>
      <c r="B881" s="115" t="s">
        <v>1309</v>
      </c>
      <c r="C881" s="115" t="s">
        <v>34</v>
      </c>
      <c r="D881" s="115" t="s">
        <v>28</v>
      </c>
      <c r="E881" s="126"/>
      <c r="F881" s="115" t="s">
        <v>1302</v>
      </c>
      <c r="G881" s="115" t="s">
        <v>276</v>
      </c>
      <c r="H881" s="115" t="s">
        <v>440</v>
      </c>
      <c r="I881" s="24">
        <v>2015</v>
      </c>
      <c r="J881" s="25">
        <v>278383</v>
      </c>
      <c r="K881" s="26"/>
      <c r="L881" s="28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6.75" customHeight="1" x14ac:dyDescent="0.2">
      <c r="A882" s="115" t="s">
        <v>1310</v>
      </c>
      <c r="B882" s="115" t="s">
        <v>181</v>
      </c>
      <c r="C882" s="115" t="s">
        <v>34</v>
      </c>
      <c r="D882" s="115" t="s">
        <v>28</v>
      </c>
      <c r="E882" s="126"/>
      <c r="F882" s="115" t="s">
        <v>1302</v>
      </c>
      <c r="G882" s="115" t="s">
        <v>276</v>
      </c>
      <c r="H882" s="115" t="s">
        <v>440</v>
      </c>
      <c r="I882" s="24">
        <v>2015</v>
      </c>
      <c r="J882" s="25">
        <v>164174</v>
      </c>
      <c r="K882" s="26"/>
      <c r="L882" s="28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6.75" customHeight="1" x14ac:dyDescent="0.2">
      <c r="A883" s="115" t="s">
        <v>1311</v>
      </c>
      <c r="B883" s="115" t="s">
        <v>50</v>
      </c>
      <c r="C883" s="115" t="s">
        <v>34</v>
      </c>
      <c r="D883" s="115" t="s">
        <v>28</v>
      </c>
      <c r="E883" s="126"/>
      <c r="F883" s="115" t="s">
        <v>1302</v>
      </c>
      <c r="G883" s="115" t="s">
        <v>276</v>
      </c>
      <c r="H883" s="115" t="s">
        <v>440</v>
      </c>
      <c r="I883" s="24">
        <v>2015</v>
      </c>
      <c r="J883" s="25">
        <v>738844</v>
      </c>
      <c r="K883" s="26"/>
      <c r="L883" s="28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6.75" customHeight="1" x14ac:dyDescent="0.2">
      <c r="A884" s="115" t="s">
        <v>213</v>
      </c>
      <c r="B884" s="115" t="s">
        <v>214</v>
      </c>
      <c r="C884" s="115" t="s">
        <v>70</v>
      </c>
      <c r="D884" s="115" t="s">
        <v>143</v>
      </c>
      <c r="E884" s="126"/>
      <c r="F884" s="115" t="s">
        <v>1302</v>
      </c>
      <c r="G884" s="115" t="s">
        <v>276</v>
      </c>
      <c r="H884" s="115" t="s">
        <v>440</v>
      </c>
      <c r="I884" s="24">
        <v>2015</v>
      </c>
      <c r="J884" s="25">
        <v>217965</v>
      </c>
      <c r="K884" s="26" t="s">
        <v>72</v>
      </c>
      <c r="L884" s="28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6.75" customHeight="1" x14ac:dyDescent="0.2">
      <c r="A885" s="115" t="s">
        <v>216</v>
      </c>
      <c r="B885" s="115" t="s">
        <v>124</v>
      </c>
      <c r="C885" s="115" t="s">
        <v>70</v>
      </c>
      <c r="D885" s="115" t="s">
        <v>143</v>
      </c>
      <c r="E885" s="126"/>
      <c r="F885" s="115" t="s">
        <v>1302</v>
      </c>
      <c r="G885" s="115" t="s">
        <v>276</v>
      </c>
      <c r="H885" s="115" t="s">
        <v>440</v>
      </c>
      <c r="I885" s="24">
        <v>2015</v>
      </c>
      <c r="J885" s="25">
        <v>41975</v>
      </c>
      <c r="K885" s="26" t="s">
        <v>72</v>
      </c>
      <c r="L885" s="28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6.75" customHeight="1" x14ac:dyDescent="0.2">
      <c r="A886" s="113" t="s">
        <v>1312</v>
      </c>
      <c r="B886" s="113" t="s">
        <v>379</v>
      </c>
      <c r="C886" s="113" t="s">
        <v>34</v>
      </c>
      <c r="D886" s="113" t="s">
        <v>243</v>
      </c>
      <c r="E886" s="14" t="s">
        <v>166</v>
      </c>
      <c r="F886" s="113" t="s">
        <v>1313</v>
      </c>
      <c r="G886" s="113" t="s">
        <v>37</v>
      </c>
      <c r="H886" s="113" t="s">
        <v>402</v>
      </c>
      <c r="I886" s="15">
        <v>2015</v>
      </c>
      <c r="J886" s="16">
        <v>407000</v>
      </c>
      <c r="K886" s="17"/>
      <c r="L886" s="20">
        <f>J889/SUM(J886:J889)</f>
        <v>0.29404651385011543</v>
      </c>
      <c r="M886" s="19">
        <f>SUM(J886:J889)</f>
        <v>1213961</v>
      </c>
      <c r="N886" s="19">
        <f>J889</f>
        <v>356961</v>
      </c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6.75" customHeight="1" x14ac:dyDescent="0.2">
      <c r="A887" s="113" t="s">
        <v>1314</v>
      </c>
      <c r="B887" s="113" t="s">
        <v>400</v>
      </c>
      <c r="C887" s="113"/>
      <c r="D887" s="113" t="s">
        <v>243</v>
      </c>
      <c r="E887" s="14" t="s">
        <v>166</v>
      </c>
      <c r="F887" s="113" t="s">
        <v>1313</v>
      </c>
      <c r="G887" s="113" t="s">
        <v>37</v>
      </c>
      <c r="H887" s="113" t="s">
        <v>402</v>
      </c>
      <c r="I887" s="15">
        <v>2015</v>
      </c>
      <c r="J887" s="16">
        <v>250000</v>
      </c>
      <c r="K887" s="17"/>
      <c r="L887" s="20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6.75" customHeight="1" x14ac:dyDescent="0.2">
      <c r="A888" s="113" t="s">
        <v>1315</v>
      </c>
      <c r="B888" s="113" t="s">
        <v>869</v>
      </c>
      <c r="C888" s="113" t="s">
        <v>34</v>
      </c>
      <c r="D888" s="113" t="s">
        <v>126</v>
      </c>
      <c r="E888" s="14" t="s">
        <v>166</v>
      </c>
      <c r="F888" s="113" t="s">
        <v>1313</v>
      </c>
      <c r="G888" s="113" t="s">
        <v>37</v>
      </c>
      <c r="H888" s="113" t="s">
        <v>402</v>
      </c>
      <c r="I888" s="15">
        <v>2015</v>
      </c>
      <c r="J888" s="16">
        <v>200000</v>
      </c>
      <c r="K888" s="17"/>
      <c r="L888" s="20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6.75" customHeight="1" x14ac:dyDescent="0.2">
      <c r="A889" s="113" t="s">
        <v>1316</v>
      </c>
      <c r="B889" s="113" t="s">
        <v>75</v>
      </c>
      <c r="C889" s="113" t="s">
        <v>70</v>
      </c>
      <c r="D889" s="113" t="s">
        <v>272</v>
      </c>
      <c r="E889" s="14" t="s">
        <v>166</v>
      </c>
      <c r="F889" s="113" t="s">
        <v>1313</v>
      </c>
      <c r="G889" s="113" t="s">
        <v>37</v>
      </c>
      <c r="H889" s="113" t="s">
        <v>402</v>
      </c>
      <c r="I889" s="15">
        <v>2015</v>
      </c>
      <c r="J889" s="16">
        <v>356961</v>
      </c>
      <c r="K889" s="17" t="s">
        <v>72</v>
      </c>
      <c r="L889" s="20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6.75" customHeight="1" x14ac:dyDescent="0.2">
      <c r="A890" s="121" t="s">
        <v>1317</v>
      </c>
      <c r="B890" s="121" t="s">
        <v>1318</v>
      </c>
      <c r="C890" s="121"/>
      <c r="D890" s="121" t="s">
        <v>28</v>
      </c>
      <c r="E890" s="127"/>
      <c r="F890" s="121" t="s">
        <v>1319</v>
      </c>
      <c r="G890" s="121" t="s">
        <v>78</v>
      </c>
      <c r="H890" s="121" t="s">
        <v>1320</v>
      </c>
      <c r="I890" s="80">
        <v>2015</v>
      </c>
      <c r="J890" s="85">
        <v>98384</v>
      </c>
      <c r="K890" s="8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6.75" customHeight="1" x14ac:dyDescent="0.2">
      <c r="A891" s="121" t="s">
        <v>91</v>
      </c>
      <c r="B891" s="121" t="s">
        <v>92</v>
      </c>
      <c r="C891" s="121" t="s">
        <v>70</v>
      </c>
      <c r="D891" s="121" t="s">
        <v>93</v>
      </c>
      <c r="E891" s="127"/>
      <c r="F891" s="121" t="s">
        <v>1319</v>
      </c>
      <c r="G891" s="121" t="s">
        <v>78</v>
      </c>
      <c r="H891" s="121" t="s">
        <v>1320</v>
      </c>
      <c r="I891" s="80">
        <v>2015</v>
      </c>
      <c r="J891" s="85">
        <v>91897</v>
      </c>
      <c r="K891" s="82" t="s">
        <v>72</v>
      </c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6.75" customHeight="1" x14ac:dyDescent="0.2">
      <c r="A892" s="114" t="s">
        <v>235</v>
      </c>
      <c r="B892" s="114" t="s">
        <v>179</v>
      </c>
      <c r="C892" s="114" t="s">
        <v>34</v>
      </c>
      <c r="D892" s="114" t="s">
        <v>101</v>
      </c>
      <c r="E892" s="87" t="s">
        <v>35</v>
      </c>
      <c r="F892" s="114" t="s">
        <v>1321</v>
      </c>
      <c r="G892" s="114" t="s">
        <v>78</v>
      </c>
      <c r="H892" s="114" t="s">
        <v>965</v>
      </c>
      <c r="I892" s="88">
        <v>2015</v>
      </c>
      <c r="J892" s="89">
        <v>250000</v>
      </c>
      <c r="K892" s="90"/>
      <c r="L892" s="92">
        <f>J907/SUM(J892:J908)</f>
        <v>2.4123378092584798E-2</v>
      </c>
      <c r="M892" s="19">
        <f>SUM(J892:J908)</f>
        <v>24595809</v>
      </c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6.75" customHeight="1" x14ac:dyDescent="0.2">
      <c r="A893" s="114" t="s">
        <v>1322</v>
      </c>
      <c r="B893" s="114" t="s">
        <v>1021</v>
      </c>
      <c r="C893" s="114" t="s">
        <v>34</v>
      </c>
      <c r="D893" s="114" t="s">
        <v>76</v>
      </c>
      <c r="E893" s="87" t="s">
        <v>35</v>
      </c>
      <c r="F893" s="114" t="s">
        <v>1321</v>
      </c>
      <c r="G893" s="114" t="s">
        <v>78</v>
      </c>
      <c r="H893" s="114" t="s">
        <v>965</v>
      </c>
      <c r="I893" s="88">
        <v>2015</v>
      </c>
      <c r="J893" s="89">
        <v>237000</v>
      </c>
      <c r="K893" s="90"/>
      <c r="L893" s="9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6.75" customHeight="1" x14ac:dyDescent="0.2">
      <c r="A894" s="114" t="s">
        <v>1323</v>
      </c>
      <c r="B894" s="114" t="s">
        <v>645</v>
      </c>
      <c r="C894" s="114" t="s">
        <v>34</v>
      </c>
      <c r="D894" s="114" t="s">
        <v>76</v>
      </c>
      <c r="E894" s="87" t="s">
        <v>35</v>
      </c>
      <c r="F894" s="114" t="s">
        <v>1321</v>
      </c>
      <c r="G894" s="114" t="s">
        <v>78</v>
      </c>
      <c r="H894" s="114" t="s">
        <v>965</v>
      </c>
      <c r="I894" s="88">
        <v>2015</v>
      </c>
      <c r="J894" s="93">
        <v>1665000</v>
      </c>
      <c r="K894" s="90"/>
      <c r="L894" s="9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6.75" customHeight="1" x14ac:dyDescent="0.2">
      <c r="A895" s="114" t="s">
        <v>1324</v>
      </c>
      <c r="B895" s="114" t="s">
        <v>312</v>
      </c>
      <c r="C895" s="114" t="s">
        <v>34</v>
      </c>
      <c r="D895" s="114" t="s">
        <v>76</v>
      </c>
      <c r="E895" s="87" t="s">
        <v>35</v>
      </c>
      <c r="F895" s="114" t="s">
        <v>1321</v>
      </c>
      <c r="G895" s="114" t="s">
        <v>78</v>
      </c>
      <c r="H895" s="114" t="s">
        <v>965</v>
      </c>
      <c r="I895" s="88">
        <v>2015</v>
      </c>
      <c r="J895" s="93">
        <v>1575000</v>
      </c>
      <c r="K895" s="90"/>
      <c r="L895" s="9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6.75" customHeight="1" x14ac:dyDescent="0.2">
      <c r="A896" s="114" t="s">
        <v>1325</v>
      </c>
      <c r="B896" s="114" t="s">
        <v>55</v>
      </c>
      <c r="C896" s="114" t="s">
        <v>34</v>
      </c>
      <c r="D896" s="114" t="s">
        <v>76</v>
      </c>
      <c r="E896" s="87" t="s">
        <v>35</v>
      </c>
      <c r="F896" s="114" t="s">
        <v>1321</v>
      </c>
      <c r="G896" s="114" t="s">
        <v>78</v>
      </c>
      <c r="H896" s="114" t="s">
        <v>965</v>
      </c>
      <c r="I896" s="88">
        <v>2015</v>
      </c>
      <c r="J896" s="93">
        <v>1420000</v>
      </c>
      <c r="K896" s="90"/>
      <c r="L896" s="9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6.75" customHeight="1" x14ac:dyDescent="0.2">
      <c r="A897" s="114" t="s">
        <v>1326</v>
      </c>
      <c r="B897" s="114" t="s">
        <v>1327</v>
      </c>
      <c r="C897" s="114"/>
      <c r="D897" s="114" t="s">
        <v>76</v>
      </c>
      <c r="E897" s="87" t="s">
        <v>35</v>
      </c>
      <c r="F897" s="114" t="s">
        <v>1321</v>
      </c>
      <c r="G897" s="114" t="s">
        <v>78</v>
      </c>
      <c r="H897" s="114" t="s">
        <v>965</v>
      </c>
      <c r="I897" s="88">
        <v>2015</v>
      </c>
      <c r="J897" s="93">
        <v>1525000</v>
      </c>
      <c r="K897" s="90"/>
      <c r="L897" s="9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6.75" customHeight="1" x14ac:dyDescent="0.2">
      <c r="A898" s="114" t="s">
        <v>1328</v>
      </c>
      <c r="B898" s="114" t="s">
        <v>1329</v>
      </c>
      <c r="C898" s="114"/>
      <c r="D898" s="114" t="s">
        <v>76</v>
      </c>
      <c r="E898" s="87" t="s">
        <v>35</v>
      </c>
      <c r="F898" s="114" t="s">
        <v>1321</v>
      </c>
      <c r="G898" s="114" t="s">
        <v>78</v>
      </c>
      <c r="H898" s="114" t="s">
        <v>965</v>
      </c>
      <c r="I898" s="88">
        <v>2015</v>
      </c>
      <c r="J898" s="93">
        <v>1058375</v>
      </c>
      <c r="K898" s="90"/>
      <c r="L898" s="9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6.75" customHeight="1" x14ac:dyDescent="0.2">
      <c r="A899" s="114" t="s">
        <v>1330</v>
      </c>
      <c r="B899" s="114" t="s">
        <v>1331</v>
      </c>
      <c r="C899" s="114"/>
      <c r="D899" s="114" t="s">
        <v>76</v>
      </c>
      <c r="E899" s="87" t="s">
        <v>35</v>
      </c>
      <c r="F899" s="114" t="s">
        <v>1321</v>
      </c>
      <c r="G899" s="114" t="s">
        <v>78</v>
      </c>
      <c r="H899" s="114" t="s">
        <v>965</v>
      </c>
      <c r="I899" s="88">
        <v>2015</v>
      </c>
      <c r="J899" s="93">
        <v>1615000</v>
      </c>
      <c r="K899" s="90"/>
      <c r="L899" s="9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6.75" customHeight="1" x14ac:dyDescent="0.2">
      <c r="A900" s="114" t="s">
        <v>1332</v>
      </c>
      <c r="B900" s="114" t="s">
        <v>155</v>
      </c>
      <c r="C900" s="114" t="s">
        <v>21</v>
      </c>
      <c r="D900" s="114" t="s">
        <v>76</v>
      </c>
      <c r="E900" s="87" t="s">
        <v>35</v>
      </c>
      <c r="F900" s="114" t="s">
        <v>1321</v>
      </c>
      <c r="G900" s="114" t="s">
        <v>78</v>
      </c>
      <c r="H900" s="114" t="s">
        <v>965</v>
      </c>
      <c r="I900" s="88">
        <v>2015</v>
      </c>
      <c r="J900" s="93">
        <v>1990000</v>
      </c>
      <c r="K900" s="90"/>
      <c r="L900" s="9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6.75" customHeight="1" x14ac:dyDescent="0.2">
      <c r="A901" s="114" t="s">
        <v>1333</v>
      </c>
      <c r="B901" s="114" t="s">
        <v>360</v>
      </c>
      <c r="C901" s="114" t="s">
        <v>34</v>
      </c>
      <c r="D901" s="114" t="s">
        <v>76</v>
      </c>
      <c r="E901" s="87" t="s">
        <v>35</v>
      </c>
      <c r="F901" s="114" t="s">
        <v>1321</v>
      </c>
      <c r="G901" s="114" t="s">
        <v>78</v>
      </c>
      <c r="H901" s="114" t="s">
        <v>965</v>
      </c>
      <c r="I901" s="88">
        <v>2015</v>
      </c>
      <c r="J901" s="93">
        <v>3410000</v>
      </c>
      <c r="K901" s="90"/>
      <c r="L901" s="9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6.75" customHeight="1" x14ac:dyDescent="0.2">
      <c r="A902" s="114" t="s">
        <v>1334</v>
      </c>
      <c r="B902" s="114" t="s">
        <v>1331</v>
      </c>
      <c r="C902" s="114"/>
      <c r="D902" s="114" t="s">
        <v>76</v>
      </c>
      <c r="E902" s="87" t="s">
        <v>35</v>
      </c>
      <c r="F902" s="114" t="s">
        <v>1321</v>
      </c>
      <c r="G902" s="114" t="s">
        <v>78</v>
      </c>
      <c r="H902" s="114" t="s">
        <v>965</v>
      </c>
      <c r="I902" s="88">
        <v>2015</v>
      </c>
      <c r="J902" s="93">
        <v>2405000</v>
      </c>
      <c r="K902" s="90"/>
      <c r="L902" s="9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6.75" customHeight="1" x14ac:dyDescent="0.2">
      <c r="A903" s="114" t="s">
        <v>1335</v>
      </c>
      <c r="B903" s="114" t="s">
        <v>1336</v>
      </c>
      <c r="C903" s="114"/>
      <c r="D903" s="114" t="s">
        <v>76</v>
      </c>
      <c r="E903" s="87" t="s">
        <v>35</v>
      </c>
      <c r="F903" s="114" t="s">
        <v>1321</v>
      </c>
      <c r="G903" s="114" t="s">
        <v>78</v>
      </c>
      <c r="H903" s="114" t="s">
        <v>965</v>
      </c>
      <c r="I903" s="88">
        <v>2015</v>
      </c>
      <c r="J903" s="93">
        <v>1060000</v>
      </c>
      <c r="K903" s="90"/>
      <c r="L903" s="9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6.75" customHeight="1" x14ac:dyDescent="0.2">
      <c r="A904" s="114" t="s">
        <v>1337</v>
      </c>
      <c r="B904" s="114" t="s">
        <v>1119</v>
      </c>
      <c r="C904" s="114"/>
      <c r="D904" s="114" t="s">
        <v>76</v>
      </c>
      <c r="E904" s="87" t="s">
        <v>35</v>
      </c>
      <c r="F904" s="114" t="s">
        <v>1321</v>
      </c>
      <c r="G904" s="114" t="s">
        <v>78</v>
      </c>
      <c r="H904" s="114" t="s">
        <v>965</v>
      </c>
      <c r="I904" s="88">
        <v>2015</v>
      </c>
      <c r="J904" s="93">
        <v>1425000</v>
      </c>
      <c r="K904" s="90"/>
      <c r="L904" s="9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6.75" customHeight="1" x14ac:dyDescent="0.2">
      <c r="A905" s="114" t="s">
        <v>1338</v>
      </c>
      <c r="B905" s="114" t="s">
        <v>1339</v>
      </c>
      <c r="C905" s="114"/>
      <c r="D905" s="114" t="s">
        <v>76</v>
      </c>
      <c r="E905" s="87" t="s">
        <v>35</v>
      </c>
      <c r="F905" s="114" t="s">
        <v>1321</v>
      </c>
      <c r="G905" s="114" t="s">
        <v>78</v>
      </c>
      <c r="H905" s="114" t="s">
        <v>965</v>
      </c>
      <c r="I905" s="88">
        <v>2015</v>
      </c>
      <c r="J905" s="93">
        <v>1200000</v>
      </c>
      <c r="K905" s="90"/>
      <c r="L905" s="9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6.75" customHeight="1" x14ac:dyDescent="0.2">
      <c r="A906" s="114" t="s">
        <v>1340</v>
      </c>
      <c r="B906" s="114" t="s">
        <v>1341</v>
      </c>
      <c r="C906" s="114"/>
      <c r="D906" s="114" t="s">
        <v>76</v>
      </c>
      <c r="E906" s="87" t="s">
        <v>35</v>
      </c>
      <c r="F906" s="114" t="s">
        <v>1321</v>
      </c>
      <c r="G906" s="114" t="s">
        <v>78</v>
      </c>
      <c r="H906" s="114" t="s">
        <v>965</v>
      </c>
      <c r="I906" s="88">
        <v>2015</v>
      </c>
      <c r="J906" s="93">
        <v>3040000</v>
      </c>
      <c r="K906" s="90"/>
      <c r="L906" s="9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6.75" customHeight="1" x14ac:dyDescent="0.2">
      <c r="A907" s="114" t="s">
        <v>91</v>
      </c>
      <c r="B907" s="114" t="s">
        <v>92</v>
      </c>
      <c r="C907" s="114" t="s">
        <v>70</v>
      </c>
      <c r="D907" s="114" t="s">
        <v>93</v>
      </c>
      <c r="E907" s="87" t="s">
        <v>35</v>
      </c>
      <c r="F907" s="114" t="s">
        <v>1321</v>
      </c>
      <c r="G907" s="114" t="s">
        <v>78</v>
      </c>
      <c r="H907" s="114" t="s">
        <v>965</v>
      </c>
      <c r="I907" s="88">
        <v>2015</v>
      </c>
      <c r="J907" s="89">
        <v>593334</v>
      </c>
      <c r="K907" s="90" t="s">
        <v>72</v>
      </c>
      <c r="L907" s="9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6.75" customHeight="1" x14ac:dyDescent="0.2">
      <c r="A908" s="114" t="s">
        <v>1342</v>
      </c>
      <c r="B908" s="114" t="s">
        <v>1343</v>
      </c>
      <c r="C908" s="114" t="s">
        <v>12</v>
      </c>
      <c r="D908" s="114" t="s">
        <v>537</v>
      </c>
      <c r="E908" s="87" t="s">
        <v>35</v>
      </c>
      <c r="F908" s="114" t="s">
        <v>1321</v>
      </c>
      <c r="G908" s="114" t="s">
        <v>78</v>
      </c>
      <c r="H908" s="114" t="s">
        <v>965</v>
      </c>
      <c r="I908" s="88">
        <v>2015</v>
      </c>
      <c r="J908" s="89">
        <v>127100</v>
      </c>
      <c r="K908" s="90"/>
      <c r="L908" s="9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6.75" customHeight="1" x14ac:dyDescent="0.2">
      <c r="A909" s="113" t="s">
        <v>1344</v>
      </c>
      <c r="B909" s="113" t="s">
        <v>192</v>
      </c>
      <c r="C909" s="113" t="s">
        <v>34</v>
      </c>
      <c r="D909" s="113" t="s">
        <v>126</v>
      </c>
      <c r="E909" s="130"/>
      <c r="F909" s="113" t="s">
        <v>1345</v>
      </c>
      <c r="G909" s="113" t="s">
        <v>168</v>
      </c>
      <c r="H909" s="113" t="s">
        <v>1207</v>
      </c>
      <c r="I909" s="15">
        <v>2015</v>
      </c>
      <c r="J909" s="21">
        <v>7679009</v>
      </c>
      <c r="K909" s="17"/>
      <c r="L909" s="20">
        <f>J911/SUM(J909:J911)</f>
        <v>5.4723017342987032E-3</v>
      </c>
      <c r="M909" s="19">
        <f>SUM(J909:J911)</f>
        <v>11878000</v>
      </c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6.75" customHeight="1" x14ac:dyDescent="0.2">
      <c r="A910" s="113" t="s">
        <v>1346</v>
      </c>
      <c r="B910" s="113" t="s">
        <v>179</v>
      </c>
      <c r="C910" s="113" t="s">
        <v>34</v>
      </c>
      <c r="D910" s="113" t="s">
        <v>126</v>
      </c>
      <c r="E910" s="130"/>
      <c r="F910" s="113" t="s">
        <v>1345</v>
      </c>
      <c r="G910" s="113" t="s">
        <v>168</v>
      </c>
      <c r="H910" s="113" t="s">
        <v>1207</v>
      </c>
      <c r="I910" s="15">
        <v>2015</v>
      </c>
      <c r="J910" s="21">
        <v>4133991</v>
      </c>
      <c r="K910" s="17"/>
      <c r="L910" s="20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6.75" customHeight="1" x14ac:dyDescent="0.2">
      <c r="A911" s="113" t="s">
        <v>213</v>
      </c>
      <c r="B911" s="113" t="s">
        <v>214</v>
      </c>
      <c r="C911" s="113" t="s">
        <v>70</v>
      </c>
      <c r="D911" s="113" t="s">
        <v>143</v>
      </c>
      <c r="E911" s="130"/>
      <c r="F911" s="113" t="s">
        <v>1345</v>
      </c>
      <c r="G911" s="113" t="s">
        <v>168</v>
      </c>
      <c r="H911" s="113" t="s">
        <v>1207</v>
      </c>
      <c r="I911" s="15">
        <v>2015</v>
      </c>
      <c r="J911" s="16">
        <v>65000</v>
      </c>
      <c r="K911" s="17" t="s">
        <v>72</v>
      </c>
      <c r="L911" s="20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6.75" customHeight="1" x14ac:dyDescent="0.2">
      <c r="A912" s="115" t="s">
        <v>235</v>
      </c>
      <c r="B912" s="115" t="s">
        <v>179</v>
      </c>
      <c r="C912" s="115" t="s">
        <v>34</v>
      </c>
      <c r="D912" s="115" t="s">
        <v>101</v>
      </c>
      <c r="E912" s="23" t="s">
        <v>35</v>
      </c>
      <c r="F912" s="115" t="s">
        <v>1347</v>
      </c>
      <c r="G912" s="115" t="s">
        <v>37</v>
      </c>
      <c r="H912" s="115" t="s">
        <v>864</v>
      </c>
      <c r="I912" s="24">
        <v>2015</v>
      </c>
      <c r="J912" s="25">
        <v>345000</v>
      </c>
      <c r="K912" s="26"/>
      <c r="L912" s="28">
        <f>J919/SUM(J912:J930)</f>
        <v>4.770772758768517E-2</v>
      </c>
      <c r="M912" s="19">
        <f>SUM(J912:J930)</f>
        <v>11702863</v>
      </c>
      <c r="N912" s="19">
        <f>J919</f>
        <v>558317</v>
      </c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6.75" customHeight="1" x14ac:dyDescent="0.2">
      <c r="A913" s="115" t="s">
        <v>1348</v>
      </c>
      <c r="B913" s="115" t="s">
        <v>603</v>
      </c>
      <c r="C913" s="115" t="s">
        <v>34</v>
      </c>
      <c r="D913" s="115" t="s">
        <v>1058</v>
      </c>
      <c r="E913" s="23" t="s">
        <v>35</v>
      </c>
      <c r="F913" s="115" t="s">
        <v>1347</v>
      </c>
      <c r="G913" s="115" t="s">
        <v>37</v>
      </c>
      <c r="H913" s="115" t="s">
        <v>864</v>
      </c>
      <c r="I913" s="24">
        <v>2015</v>
      </c>
      <c r="J913" s="25">
        <v>187593</v>
      </c>
      <c r="K913" s="26"/>
      <c r="L913" s="28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6.75" customHeight="1" x14ac:dyDescent="0.2">
      <c r="A914" s="115" t="s">
        <v>1349</v>
      </c>
      <c r="B914" s="115" t="s">
        <v>497</v>
      </c>
      <c r="C914" s="115" t="s">
        <v>34</v>
      </c>
      <c r="D914" s="115" t="s">
        <v>165</v>
      </c>
      <c r="E914" s="23" t="s">
        <v>35</v>
      </c>
      <c r="F914" s="115" t="s">
        <v>1347</v>
      </c>
      <c r="G914" s="115" t="s">
        <v>37</v>
      </c>
      <c r="H914" s="115" t="s">
        <v>864</v>
      </c>
      <c r="I914" s="24">
        <v>2015</v>
      </c>
      <c r="J914" s="29">
        <v>1000000</v>
      </c>
      <c r="K914" s="26"/>
      <c r="L914" s="28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6.75" customHeight="1" x14ac:dyDescent="0.2">
      <c r="A915" s="115" t="s">
        <v>1350</v>
      </c>
      <c r="B915" s="115" t="s">
        <v>519</v>
      </c>
      <c r="C915" s="115" t="s">
        <v>34</v>
      </c>
      <c r="D915" s="115" t="s">
        <v>165</v>
      </c>
      <c r="E915" s="23" t="s">
        <v>35</v>
      </c>
      <c r="F915" s="115" t="s">
        <v>1347</v>
      </c>
      <c r="G915" s="115" t="s">
        <v>37</v>
      </c>
      <c r="H915" s="115" t="s">
        <v>864</v>
      </c>
      <c r="I915" s="24">
        <v>2015</v>
      </c>
      <c r="J915" s="25">
        <v>125000</v>
      </c>
      <c r="K915" s="26"/>
      <c r="L915" s="28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6.75" customHeight="1" x14ac:dyDescent="0.2">
      <c r="A916" s="115" t="s">
        <v>1351</v>
      </c>
      <c r="B916" s="115" t="s">
        <v>190</v>
      </c>
      <c r="C916" s="115" t="s">
        <v>34</v>
      </c>
      <c r="D916" s="115" t="s">
        <v>165</v>
      </c>
      <c r="E916" s="23" t="s">
        <v>35</v>
      </c>
      <c r="F916" s="115" t="s">
        <v>1347</v>
      </c>
      <c r="G916" s="115" t="s">
        <v>37</v>
      </c>
      <c r="H916" s="115" t="s">
        <v>864</v>
      </c>
      <c r="I916" s="24">
        <v>2015</v>
      </c>
      <c r="J916" s="29">
        <v>1249467</v>
      </c>
      <c r="K916" s="26"/>
      <c r="L916" s="28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6.75" customHeight="1" x14ac:dyDescent="0.2">
      <c r="A917" s="115" t="s">
        <v>1352</v>
      </c>
      <c r="B917" s="115" t="s">
        <v>874</v>
      </c>
      <c r="C917" s="115" t="s">
        <v>34</v>
      </c>
      <c r="D917" s="115" t="s">
        <v>243</v>
      </c>
      <c r="E917" s="23" t="s">
        <v>35</v>
      </c>
      <c r="F917" s="115" t="s">
        <v>1347</v>
      </c>
      <c r="G917" s="115" t="s">
        <v>37</v>
      </c>
      <c r="H917" s="115" t="s">
        <v>864</v>
      </c>
      <c r="I917" s="24">
        <v>2015</v>
      </c>
      <c r="J917" s="25">
        <v>299998</v>
      </c>
      <c r="K917" s="26"/>
      <c r="L917" s="28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6.75" customHeight="1" x14ac:dyDescent="0.2">
      <c r="A918" s="115" t="s">
        <v>1353</v>
      </c>
      <c r="B918" s="115" t="s">
        <v>151</v>
      </c>
      <c r="C918" s="115"/>
      <c r="D918" s="115" t="s">
        <v>28</v>
      </c>
      <c r="E918" s="23" t="s">
        <v>35</v>
      </c>
      <c r="F918" s="115" t="s">
        <v>1347</v>
      </c>
      <c r="G918" s="115" t="s">
        <v>37</v>
      </c>
      <c r="H918" s="115" t="s">
        <v>864</v>
      </c>
      <c r="I918" s="24">
        <v>2015</v>
      </c>
      <c r="J918" s="25">
        <v>107406</v>
      </c>
      <c r="K918" s="26"/>
      <c r="L918" s="28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6.75" customHeight="1" x14ac:dyDescent="0.2">
      <c r="A919" s="115" t="s">
        <v>929</v>
      </c>
      <c r="B919" s="115" t="s">
        <v>142</v>
      </c>
      <c r="C919" s="115" t="s">
        <v>70</v>
      </c>
      <c r="D919" s="115" t="s">
        <v>143</v>
      </c>
      <c r="E919" s="23" t="s">
        <v>35</v>
      </c>
      <c r="F919" s="115" t="s">
        <v>1347</v>
      </c>
      <c r="G919" s="115" t="s">
        <v>37</v>
      </c>
      <c r="H919" s="115" t="s">
        <v>864</v>
      </c>
      <c r="I919" s="24">
        <v>2015</v>
      </c>
      <c r="J919" s="25">
        <v>558317</v>
      </c>
      <c r="K919" s="26" t="s">
        <v>72</v>
      </c>
      <c r="L919" s="28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6.75" customHeight="1" x14ac:dyDescent="0.2">
      <c r="A920" s="115" t="s">
        <v>1354</v>
      </c>
      <c r="B920" s="115" t="s">
        <v>386</v>
      </c>
      <c r="C920" s="115" t="s">
        <v>34</v>
      </c>
      <c r="D920" s="115" t="s">
        <v>534</v>
      </c>
      <c r="E920" s="23" t="s">
        <v>35</v>
      </c>
      <c r="F920" s="115" t="s">
        <v>1347</v>
      </c>
      <c r="G920" s="115" t="s">
        <v>37</v>
      </c>
      <c r="H920" s="115" t="s">
        <v>864</v>
      </c>
      <c r="I920" s="24">
        <v>2015</v>
      </c>
      <c r="J920" s="25">
        <v>150000</v>
      </c>
      <c r="K920" s="26"/>
      <c r="L920" s="28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6.75" customHeight="1" x14ac:dyDescent="0.2">
      <c r="A921" s="115" t="s">
        <v>1355</v>
      </c>
      <c r="B921" s="115" t="s">
        <v>312</v>
      </c>
      <c r="C921" s="115" t="s">
        <v>34</v>
      </c>
      <c r="D921" s="115" t="s">
        <v>368</v>
      </c>
      <c r="E921" s="23" t="s">
        <v>35</v>
      </c>
      <c r="F921" s="115" t="s">
        <v>1347</v>
      </c>
      <c r="G921" s="115" t="s">
        <v>37</v>
      </c>
      <c r="H921" s="115" t="s">
        <v>864</v>
      </c>
      <c r="I921" s="24">
        <v>2015</v>
      </c>
      <c r="J921" s="25">
        <v>518722</v>
      </c>
      <c r="K921" s="26"/>
      <c r="L921" s="28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6.75" customHeight="1" x14ac:dyDescent="0.2">
      <c r="A922" s="115" t="s">
        <v>1356</v>
      </c>
      <c r="B922" s="115" t="s">
        <v>181</v>
      </c>
      <c r="C922" s="115" t="s">
        <v>34</v>
      </c>
      <c r="D922" s="115" t="s">
        <v>368</v>
      </c>
      <c r="E922" s="23" t="s">
        <v>35</v>
      </c>
      <c r="F922" s="115" t="s">
        <v>1347</v>
      </c>
      <c r="G922" s="115" t="s">
        <v>37</v>
      </c>
      <c r="H922" s="115" t="s">
        <v>864</v>
      </c>
      <c r="I922" s="24">
        <v>2015</v>
      </c>
      <c r="J922" s="25">
        <v>200000</v>
      </c>
      <c r="K922" s="26"/>
      <c r="L922" s="28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6.75" customHeight="1" x14ac:dyDescent="0.2">
      <c r="A923" s="115" t="s">
        <v>1357</v>
      </c>
      <c r="B923" s="115" t="s">
        <v>698</v>
      </c>
      <c r="C923" s="115" t="s">
        <v>34</v>
      </c>
      <c r="D923" s="115" t="s">
        <v>368</v>
      </c>
      <c r="E923" s="23" t="s">
        <v>35</v>
      </c>
      <c r="F923" s="115" t="s">
        <v>1347</v>
      </c>
      <c r="G923" s="115" t="s">
        <v>37</v>
      </c>
      <c r="H923" s="115" t="s">
        <v>864</v>
      </c>
      <c r="I923" s="24">
        <v>2015</v>
      </c>
      <c r="J923" s="25">
        <v>292558</v>
      </c>
      <c r="K923" s="26"/>
      <c r="L923" s="28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6.75" customHeight="1" x14ac:dyDescent="0.2">
      <c r="A924" s="115" t="s">
        <v>1358</v>
      </c>
      <c r="B924" s="115" t="s">
        <v>453</v>
      </c>
      <c r="C924" s="115" t="s">
        <v>34</v>
      </c>
      <c r="D924" s="115" t="s">
        <v>73</v>
      </c>
      <c r="E924" s="23" t="s">
        <v>35</v>
      </c>
      <c r="F924" s="115" t="s">
        <v>1347</v>
      </c>
      <c r="G924" s="115" t="s">
        <v>37</v>
      </c>
      <c r="H924" s="115" t="s">
        <v>864</v>
      </c>
      <c r="I924" s="24">
        <v>2015</v>
      </c>
      <c r="J924" s="25">
        <v>138802</v>
      </c>
      <c r="K924" s="26"/>
      <c r="L924" s="28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6.75" customHeight="1" x14ac:dyDescent="0.2">
      <c r="A925" s="115" t="s">
        <v>1359</v>
      </c>
      <c r="B925" s="115" t="s">
        <v>885</v>
      </c>
      <c r="C925" s="115" t="s">
        <v>34</v>
      </c>
      <c r="D925" s="115" t="s">
        <v>73</v>
      </c>
      <c r="E925" s="23" t="s">
        <v>35</v>
      </c>
      <c r="F925" s="115" t="s">
        <v>1347</v>
      </c>
      <c r="G925" s="115" t="s">
        <v>37</v>
      </c>
      <c r="H925" s="115" t="s">
        <v>864</v>
      </c>
      <c r="I925" s="24">
        <v>2015</v>
      </c>
      <c r="J925" s="25">
        <v>400000</v>
      </c>
      <c r="K925" s="26"/>
      <c r="L925" s="28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9.75" customHeight="1" x14ac:dyDescent="0.2">
      <c r="A926" s="114" t="s">
        <v>1360</v>
      </c>
      <c r="B926" s="114" t="s">
        <v>364</v>
      </c>
      <c r="C926" s="114" t="s">
        <v>34</v>
      </c>
      <c r="D926" s="114" t="s">
        <v>165</v>
      </c>
      <c r="E926" s="87" t="s">
        <v>14</v>
      </c>
      <c r="F926" s="114" t="s">
        <v>1361</v>
      </c>
      <c r="G926" s="114" t="s">
        <v>37</v>
      </c>
      <c r="H926" s="114" t="s">
        <v>864</v>
      </c>
      <c r="I926" s="88">
        <v>2015</v>
      </c>
      <c r="J926" s="89">
        <v>247908</v>
      </c>
      <c r="K926" s="90"/>
      <c r="L926" s="9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6.75" customHeight="1" x14ac:dyDescent="0.2">
      <c r="A927" s="114" t="s">
        <v>1362</v>
      </c>
      <c r="B927" s="114" t="s">
        <v>1363</v>
      </c>
      <c r="C927" s="114"/>
      <c r="D927" s="114" t="s">
        <v>165</v>
      </c>
      <c r="E927" s="87" t="s">
        <v>14</v>
      </c>
      <c r="F927" s="114" t="s">
        <v>1361</v>
      </c>
      <c r="G927" s="114" t="s">
        <v>37</v>
      </c>
      <c r="H927" s="114" t="s">
        <v>864</v>
      </c>
      <c r="I927" s="88">
        <v>2015</v>
      </c>
      <c r="J927" s="89">
        <v>300000</v>
      </c>
      <c r="K927" s="90"/>
      <c r="L927" s="9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6.75" customHeight="1" x14ac:dyDescent="0.2">
      <c r="A928" s="114" t="s">
        <v>1364</v>
      </c>
      <c r="B928" s="114" t="s">
        <v>374</v>
      </c>
      <c r="C928" s="114" t="s">
        <v>12</v>
      </c>
      <c r="D928" s="114" t="s">
        <v>165</v>
      </c>
      <c r="E928" s="87" t="s">
        <v>14</v>
      </c>
      <c r="F928" s="114" t="s">
        <v>1361</v>
      </c>
      <c r="G928" s="114" t="s">
        <v>37</v>
      </c>
      <c r="H928" s="114" t="s">
        <v>864</v>
      </c>
      <c r="I928" s="88">
        <v>2015</v>
      </c>
      <c r="J928" s="89">
        <v>414524</v>
      </c>
      <c r="K928" s="90"/>
      <c r="L928" s="9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6.75" customHeight="1" x14ac:dyDescent="0.2">
      <c r="A929" s="114" t="s">
        <v>1365</v>
      </c>
      <c r="B929" s="114" t="s">
        <v>190</v>
      </c>
      <c r="C929" s="114"/>
      <c r="D929" s="114" t="s">
        <v>368</v>
      </c>
      <c r="E929" s="87" t="s">
        <v>14</v>
      </c>
      <c r="F929" s="114" t="s">
        <v>1361</v>
      </c>
      <c r="G929" s="114" t="s">
        <v>37</v>
      </c>
      <c r="H929" s="114" t="s">
        <v>864</v>
      </c>
      <c r="I929" s="88">
        <v>2015</v>
      </c>
      <c r="J929" s="93">
        <v>1895000</v>
      </c>
      <c r="K929" s="90"/>
      <c r="L929" s="9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6.75" customHeight="1" x14ac:dyDescent="0.2">
      <c r="A930" s="114" t="s">
        <v>1366</v>
      </c>
      <c r="B930" s="114" t="s">
        <v>151</v>
      </c>
      <c r="C930" s="114"/>
      <c r="D930" s="114" t="s">
        <v>73</v>
      </c>
      <c r="E930" s="87" t="s">
        <v>14</v>
      </c>
      <c r="F930" s="114" t="s">
        <v>1361</v>
      </c>
      <c r="G930" s="114" t="s">
        <v>37</v>
      </c>
      <c r="H930" s="114" t="s">
        <v>864</v>
      </c>
      <c r="I930" s="88">
        <v>2015</v>
      </c>
      <c r="J930" s="93">
        <v>3272568</v>
      </c>
      <c r="K930" s="90"/>
      <c r="L930" s="9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6.75" customHeight="1" x14ac:dyDescent="0.2">
      <c r="A931" s="121" t="s">
        <v>1367</v>
      </c>
      <c r="B931" s="121" t="s">
        <v>603</v>
      </c>
      <c r="C931" s="121" t="s">
        <v>34</v>
      </c>
      <c r="D931" s="121" t="s">
        <v>938</v>
      </c>
      <c r="E931" s="79" t="s">
        <v>166</v>
      </c>
      <c r="F931" s="121" t="s">
        <v>1368</v>
      </c>
      <c r="G931" s="121" t="s">
        <v>37</v>
      </c>
      <c r="H931" s="121" t="s">
        <v>1369</v>
      </c>
      <c r="I931" s="80">
        <v>2015</v>
      </c>
      <c r="J931" s="85">
        <v>623000</v>
      </c>
      <c r="K931" s="8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6.75" customHeight="1" x14ac:dyDescent="0.2">
      <c r="A932" s="121" t="s">
        <v>1370</v>
      </c>
      <c r="B932" s="121" t="s">
        <v>57</v>
      </c>
      <c r="C932" s="121" t="s">
        <v>12</v>
      </c>
      <c r="D932" s="121" t="s">
        <v>382</v>
      </c>
      <c r="E932" s="79" t="s">
        <v>166</v>
      </c>
      <c r="F932" s="121" t="s">
        <v>1368</v>
      </c>
      <c r="G932" s="121" t="s">
        <v>37</v>
      </c>
      <c r="H932" s="121" t="s">
        <v>1369</v>
      </c>
      <c r="I932" s="80">
        <v>2015</v>
      </c>
      <c r="J932" s="85">
        <v>399464</v>
      </c>
      <c r="K932" s="8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6.75" customHeight="1" x14ac:dyDescent="0.2">
      <c r="A933" s="121" t="s">
        <v>1371</v>
      </c>
      <c r="B933" s="121" t="s">
        <v>698</v>
      </c>
      <c r="C933" s="121" t="s">
        <v>34</v>
      </c>
      <c r="D933" s="121" t="s">
        <v>126</v>
      </c>
      <c r="E933" s="79" t="s">
        <v>166</v>
      </c>
      <c r="F933" s="121" t="s">
        <v>1368</v>
      </c>
      <c r="G933" s="121" t="s">
        <v>37</v>
      </c>
      <c r="H933" s="121" t="s">
        <v>1369</v>
      </c>
      <c r="I933" s="80">
        <v>2015</v>
      </c>
      <c r="J933" s="85">
        <v>23220</v>
      </c>
      <c r="K933" s="8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6.75" customHeight="1" x14ac:dyDescent="0.2">
      <c r="A934" s="121" t="s">
        <v>1372</v>
      </c>
      <c r="B934" s="121" t="s">
        <v>11</v>
      </c>
      <c r="C934" s="121" t="s">
        <v>12</v>
      </c>
      <c r="D934" s="121" t="s">
        <v>28</v>
      </c>
      <c r="E934" s="79" t="s">
        <v>166</v>
      </c>
      <c r="F934" s="121" t="s">
        <v>1368</v>
      </c>
      <c r="G934" s="121" t="s">
        <v>37</v>
      </c>
      <c r="H934" s="121" t="s">
        <v>1369</v>
      </c>
      <c r="I934" s="80">
        <v>2015</v>
      </c>
      <c r="J934" s="81">
        <v>1035134</v>
      </c>
      <c r="K934" s="8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6.75" customHeight="1" x14ac:dyDescent="0.2">
      <c r="A935" s="121" t="s">
        <v>1373</v>
      </c>
      <c r="B935" s="121" t="s">
        <v>933</v>
      </c>
      <c r="C935" s="121" t="s">
        <v>34</v>
      </c>
      <c r="D935" s="121" t="s">
        <v>28</v>
      </c>
      <c r="E935" s="79" t="s">
        <v>166</v>
      </c>
      <c r="F935" s="121" t="s">
        <v>1368</v>
      </c>
      <c r="G935" s="121" t="s">
        <v>37</v>
      </c>
      <c r="H935" s="121" t="s">
        <v>1369</v>
      </c>
      <c r="I935" s="80">
        <v>2015</v>
      </c>
      <c r="J935" s="85">
        <v>550769</v>
      </c>
      <c r="K935" s="8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6.75" customHeight="1" x14ac:dyDescent="0.2">
      <c r="A936" s="121" t="s">
        <v>1374</v>
      </c>
      <c r="B936" s="121" t="s">
        <v>317</v>
      </c>
      <c r="C936" s="121" t="s">
        <v>34</v>
      </c>
      <c r="D936" s="121" t="s">
        <v>365</v>
      </c>
      <c r="E936" s="79" t="s">
        <v>166</v>
      </c>
      <c r="F936" s="121" t="s">
        <v>1368</v>
      </c>
      <c r="G936" s="121" t="s">
        <v>37</v>
      </c>
      <c r="H936" s="121" t="s">
        <v>1369</v>
      </c>
      <c r="I936" s="80">
        <v>2015</v>
      </c>
      <c r="J936" s="85">
        <v>352520.05</v>
      </c>
      <c r="K936" s="8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6.75" customHeight="1" x14ac:dyDescent="0.2">
      <c r="A937" s="121" t="s">
        <v>1375</v>
      </c>
      <c r="B937" s="121" t="s">
        <v>603</v>
      </c>
      <c r="C937" s="121" t="s">
        <v>34</v>
      </c>
      <c r="D937" s="121" t="s">
        <v>365</v>
      </c>
      <c r="E937" s="79" t="s">
        <v>166</v>
      </c>
      <c r="F937" s="121" t="s">
        <v>1368</v>
      </c>
      <c r="G937" s="121" t="s">
        <v>37</v>
      </c>
      <c r="H937" s="121" t="s">
        <v>1369</v>
      </c>
      <c r="I937" s="80">
        <v>2015</v>
      </c>
      <c r="J937" s="85">
        <v>349005</v>
      </c>
      <c r="K937" s="8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6.75" customHeight="1" x14ac:dyDescent="0.2">
      <c r="A938" s="121" t="s">
        <v>1376</v>
      </c>
      <c r="B938" s="121" t="s">
        <v>372</v>
      </c>
      <c r="C938" s="121" t="s">
        <v>34</v>
      </c>
      <c r="D938" s="121" t="s">
        <v>365</v>
      </c>
      <c r="E938" s="79" t="s">
        <v>166</v>
      </c>
      <c r="F938" s="121" t="s">
        <v>1368</v>
      </c>
      <c r="G938" s="121" t="s">
        <v>37</v>
      </c>
      <c r="H938" s="121" t="s">
        <v>1369</v>
      </c>
      <c r="I938" s="80">
        <v>2015</v>
      </c>
      <c r="J938" s="85">
        <v>115090</v>
      </c>
      <c r="K938" s="8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6.75" customHeight="1" x14ac:dyDescent="0.2">
      <c r="A939" s="121" t="s">
        <v>1377</v>
      </c>
      <c r="B939" s="121" t="s">
        <v>25</v>
      </c>
      <c r="C939" s="121"/>
      <c r="D939" s="121" t="s">
        <v>13</v>
      </c>
      <c r="E939" s="79" t="s">
        <v>166</v>
      </c>
      <c r="F939" s="121" t="s">
        <v>1378</v>
      </c>
      <c r="G939" s="121" t="s">
        <v>16</v>
      </c>
      <c r="H939" s="121" t="s">
        <v>1076</v>
      </c>
      <c r="I939" s="80">
        <v>2015</v>
      </c>
      <c r="J939" s="85">
        <v>54730</v>
      </c>
      <c r="K939" s="8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6.75" customHeight="1" x14ac:dyDescent="0.2">
      <c r="A940" s="121" t="s">
        <v>1379</v>
      </c>
      <c r="B940" s="121" t="s">
        <v>25</v>
      </c>
      <c r="C940" s="121"/>
      <c r="D940" s="121" t="s">
        <v>13</v>
      </c>
      <c r="E940" s="79" t="s">
        <v>166</v>
      </c>
      <c r="F940" s="121" t="s">
        <v>1378</v>
      </c>
      <c r="G940" s="121" t="s">
        <v>16</v>
      </c>
      <c r="H940" s="121" t="s">
        <v>1076</v>
      </c>
      <c r="I940" s="80">
        <v>2015</v>
      </c>
      <c r="J940" s="81">
        <v>6260270</v>
      </c>
      <c r="K940" s="8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6.75" customHeight="1" x14ac:dyDescent="0.2">
      <c r="A941" s="104" t="s">
        <v>1380</v>
      </c>
      <c r="B941" s="104" t="s">
        <v>179</v>
      </c>
      <c r="C941" s="104" t="s">
        <v>34</v>
      </c>
      <c r="D941" s="104" t="s">
        <v>76</v>
      </c>
      <c r="E941" s="98" t="s">
        <v>166</v>
      </c>
      <c r="F941" s="104" t="s">
        <v>1381</v>
      </c>
      <c r="G941" s="104" t="s">
        <v>78</v>
      </c>
      <c r="H941" s="104" t="s">
        <v>506</v>
      </c>
      <c r="I941" s="99">
        <v>2015</v>
      </c>
      <c r="J941" s="100">
        <v>500204</v>
      </c>
      <c r="K941" s="101"/>
      <c r="L941" s="102">
        <f>J950/SUM(J941:J950)</f>
        <v>2.3318127990871761E-2</v>
      </c>
      <c r="M941" s="19">
        <f>SUM(J941:J950)</f>
        <v>10331018</v>
      </c>
      <c r="N941" s="19">
        <f>J950</f>
        <v>240900</v>
      </c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6.75" customHeight="1" x14ac:dyDescent="0.2">
      <c r="A942" s="104" t="s">
        <v>1382</v>
      </c>
      <c r="B942" s="104" t="s">
        <v>379</v>
      </c>
      <c r="C942" s="104" t="s">
        <v>34</v>
      </c>
      <c r="D942" s="104" t="s">
        <v>76</v>
      </c>
      <c r="E942" s="98" t="s">
        <v>166</v>
      </c>
      <c r="F942" s="104" t="s">
        <v>1381</v>
      </c>
      <c r="G942" s="104" t="s">
        <v>78</v>
      </c>
      <c r="H942" s="104" t="s">
        <v>506</v>
      </c>
      <c r="I942" s="99">
        <v>2015</v>
      </c>
      <c r="J942" s="100">
        <v>275136</v>
      </c>
      <c r="K942" s="101"/>
      <c r="L942" s="10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6.75" customHeight="1" x14ac:dyDescent="0.2">
      <c r="A943" s="104" t="s">
        <v>1383</v>
      </c>
      <c r="B943" s="104" t="s">
        <v>508</v>
      </c>
      <c r="C943" s="104" t="s">
        <v>34</v>
      </c>
      <c r="D943" s="104" t="s">
        <v>76</v>
      </c>
      <c r="E943" s="98" t="s">
        <v>166</v>
      </c>
      <c r="F943" s="104" t="s">
        <v>1381</v>
      </c>
      <c r="G943" s="104" t="s">
        <v>78</v>
      </c>
      <c r="H943" s="104" t="s">
        <v>506</v>
      </c>
      <c r="I943" s="99">
        <v>2015</v>
      </c>
      <c r="J943" s="103">
        <v>1528793</v>
      </c>
      <c r="K943" s="101"/>
      <c r="L943" s="10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6.75" customHeight="1" x14ac:dyDescent="0.2">
      <c r="A944" s="104" t="s">
        <v>1384</v>
      </c>
      <c r="B944" s="104" t="s">
        <v>114</v>
      </c>
      <c r="C944" s="104" t="s">
        <v>115</v>
      </c>
      <c r="D944" s="104" t="s">
        <v>76</v>
      </c>
      <c r="E944" s="98" t="s">
        <v>166</v>
      </c>
      <c r="F944" s="104" t="s">
        <v>1381</v>
      </c>
      <c r="G944" s="104" t="s">
        <v>78</v>
      </c>
      <c r="H944" s="104" t="s">
        <v>506</v>
      </c>
      <c r="I944" s="99">
        <v>2015</v>
      </c>
      <c r="J944" s="103">
        <v>2394613</v>
      </c>
      <c r="K944" s="101"/>
      <c r="L944" s="10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6.75" customHeight="1" x14ac:dyDescent="0.2">
      <c r="A945" s="104" t="s">
        <v>1385</v>
      </c>
      <c r="B945" s="104" t="s">
        <v>190</v>
      </c>
      <c r="C945" s="104"/>
      <c r="D945" s="104" t="s">
        <v>76</v>
      </c>
      <c r="E945" s="98" t="s">
        <v>166</v>
      </c>
      <c r="F945" s="104" t="s">
        <v>1381</v>
      </c>
      <c r="G945" s="104" t="s">
        <v>78</v>
      </c>
      <c r="H945" s="104" t="s">
        <v>506</v>
      </c>
      <c r="I945" s="99">
        <v>2015</v>
      </c>
      <c r="J945" s="100">
        <v>517345</v>
      </c>
      <c r="K945" s="101"/>
      <c r="L945" s="10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6.75" customHeight="1" x14ac:dyDescent="0.2">
      <c r="A946" s="104" t="s">
        <v>1386</v>
      </c>
      <c r="B946" s="104" t="s">
        <v>1387</v>
      </c>
      <c r="C946" s="104"/>
      <c r="D946" s="104" t="s">
        <v>76</v>
      </c>
      <c r="E946" s="98" t="s">
        <v>166</v>
      </c>
      <c r="F946" s="104" t="s">
        <v>1381</v>
      </c>
      <c r="G946" s="104" t="s">
        <v>78</v>
      </c>
      <c r="H946" s="104" t="s">
        <v>506</v>
      </c>
      <c r="I946" s="99">
        <v>2015</v>
      </c>
      <c r="J946" s="100">
        <v>275000</v>
      </c>
      <c r="K946" s="101"/>
      <c r="L946" s="10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6.75" customHeight="1" x14ac:dyDescent="0.2">
      <c r="A947" s="104" t="s">
        <v>1388</v>
      </c>
      <c r="B947" s="104" t="s">
        <v>1041</v>
      </c>
      <c r="C947" s="104"/>
      <c r="D947" s="104" t="s">
        <v>76</v>
      </c>
      <c r="E947" s="98" t="s">
        <v>166</v>
      </c>
      <c r="F947" s="104" t="s">
        <v>1381</v>
      </c>
      <c r="G947" s="104" t="s">
        <v>78</v>
      </c>
      <c r="H947" s="104" t="s">
        <v>506</v>
      </c>
      <c r="I947" s="99">
        <v>2015</v>
      </c>
      <c r="J947" s="103">
        <v>1338377</v>
      </c>
      <c r="K947" s="101"/>
      <c r="L947" s="10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6.75" customHeight="1" x14ac:dyDescent="0.2">
      <c r="A948" s="104" t="s">
        <v>1389</v>
      </c>
      <c r="B948" s="104" t="s">
        <v>155</v>
      </c>
      <c r="C948" s="104" t="s">
        <v>21</v>
      </c>
      <c r="D948" s="104" t="s">
        <v>76</v>
      </c>
      <c r="E948" s="98" t="s">
        <v>166</v>
      </c>
      <c r="F948" s="104" t="s">
        <v>1381</v>
      </c>
      <c r="G948" s="104" t="s">
        <v>78</v>
      </c>
      <c r="H948" s="104" t="s">
        <v>506</v>
      </c>
      <c r="I948" s="99">
        <v>2015</v>
      </c>
      <c r="J948" s="103">
        <v>1469915</v>
      </c>
      <c r="K948" s="101"/>
      <c r="L948" s="10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6.75" customHeight="1" x14ac:dyDescent="0.2">
      <c r="A949" s="104" t="s">
        <v>1390</v>
      </c>
      <c r="B949" s="104" t="s">
        <v>151</v>
      </c>
      <c r="C949" s="104"/>
      <c r="D949" s="104" t="s">
        <v>76</v>
      </c>
      <c r="E949" s="98" t="s">
        <v>166</v>
      </c>
      <c r="F949" s="104" t="s">
        <v>1381</v>
      </c>
      <c r="G949" s="104" t="s">
        <v>78</v>
      </c>
      <c r="H949" s="104" t="s">
        <v>506</v>
      </c>
      <c r="I949" s="99">
        <v>2015</v>
      </c>
      <c r="J949" s="103">
        <v>1790735</v>
      </c>
      <c r="K949" s="101"/>
      <c r="L949" s="10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6.75" customHeight="1" x14ac:dyDescent="0.2">
      <c r="A950" s="104" t="s">
        <v>91</v>
      </c>
      <c r="B950" s="104" t="s">
        <v>92</v>
      </c>
      <c r="C950" s="104" t="s">
        <v>70</v>
      </c>
      <c r="D950" s="104" t="s">
        <v>93</v>
      </c>
      <c r="E950" s="98" t="s">
        <v>166</v>
      </c>
      <c r="F950" s="104" t="s">
        <v>1381</v>
      </c>
      <c r="G950" s="104" t="s">
        <v>78</v>
      </c>
      <c r="H950" s="104" t="s">
        <v>506</v>
      </c>
      <c r="I950" s="99">
        <v>2015</v>
      </c>
      <c r="J950" s="100">
        <v>240900</v>
      </c>
      <c r="K950" s="101" t="s">
        <v>72</v>
      </c>
      <c r="L950" s="10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6.75" customHeight="1" x14ac:dyDescent="0.2">
      <c r="A951" s="129" t="s">
        <v>1391</v>
      </c>
      <c r="B951" s="129" t="s">
        <v>759</v>
      </c>
      <c r="C951" s="129"/>
      <c r="D951" s="129" t="s">
        <v>76</v>
      </c>
      <c r="E951" s="7" t="s">
        <v>14</v>
      </c>
      <c r="F951" s="129" t="s">
        <v>1392</v>
      </c>
      <c r="G951" s="129" t="s">
        <v>16</v>
      </c>
      <c r="H951" s="129" t="s">
        <v>220</v>
      </c>
      <c r="I951" s="8">
        <v>2015</v>
      </c>
      <c r="J951" s="9">
        <v>25000</v>
      </c>
      <c r="K951" s="10"/>
      <c r="L951" s="11">
        <f>J956/SUM(J951:J958)</f>
        <v>1.6885267043457095E-2</v>
      </c>
      <c r="M951" s="19">
        <f>SUM(J951:J958)</f>
        <v>7911986.21</v>
      </c>
      <c r="N951" s="19">
        <f>J956</f>
        <v>133596</v>
      </c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6.75" customHeight="1" x14ac:dyDescent="0.2">
      <c r="A952" s="129" t="s">
        <v>1393</v>
      </c>
      <c r="B952" s="129" t="s">
        <v>114</v>
      </c>
      <c r="C952" s="129" t="s">
        <v>115</v>
      </c>
      <c r="D952" s="129" t="s">
        <v>165</v>
      </c>
      <c r="E952" s="7" t="s">
        <v>14</v>
      </c>
      <c r="F952" s="129" t="s">
        <v>1392</v>
      </c>
      <c r="G952" s="129" t="s">
        <v>16</v>
      </c>
      <c r="H952" s="129" t="s">
        <v>220</v>
      </c>
      <c r="I952" s="8">
        <v>2015</v>
      </c>
      <c r="J952" s="9">
        <v>268299.93</v>
      </c>
      <c r="K952" s="10"/>
      <c r="L952" s="11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6.75" customHeight="1" x14ac:dyDescent="0.2">
      <c r="A953" s="129" t="s">
        <v>756</v>
      </c>
      <c r="B953" s="129" t="s">
        <v>757</v>
      </c>
      <c r="C953" s="129"/>
      <c r="D953" s="129" t="s">
        <v>165</v>
      </c>
      <c r="E953" s="7" t="s">
        <v>14</v>
      </c>
      <c r="F953" s="129" t="s">
        <v>1392</v>
      </c>
      <c r="G953" s="129" t="s">
        <v>16</v>
      </c>
      <c r="H953" s="129" t="s">
        <v>220</v>
      </c>
      <c r="I953" s="8">
        <v>2015</v>
      </c>
      <c r="J953" s="9">
        <v>96071.08</v>
      </c>
      <c r="K953" s="10"/>
      <c r="L953" s="11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6.75" customHeight="1" x14ac:dyDescent="0.2">
      <c r="A954" s="129" t="s">
        <v>1394</v>
      </c>
      <c r="B954" s="129" t="s">
        <v>620</v>
      </c>
      <c r="C954" s="129" t="s">
        <v>12</v>
      </c>
      <c r="D954" s="129" t="s">
        <v>28</v>
      </c>
      <c r="E954" s="7" t="s">
        <v>14</v>
      </c>
      <c r="F954" s="129" t="s">
        <v>1392</v>
      </c>
      <c r="G954" s="129" t="s">
        <v>16</v>
      </c>
      <c r="H954" s="129" t="s">
        <v>220</v>
      </c>
      <c r="I954" s="8">
        <v>2015</v>
      </c>
      <c r="J954" s="12">
        <v>6199610</v>
      </c>
      <c r="K954" s="10"/>
      <c r="L954" s="11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6.75" customHeight="1" x14ac:dyDescent="0.2">
      <c r="A955" s="129" t="s">
        <v>1395</v>
      </c>
      <c r="B955" s="129" t="s">
        <v>251</v>
      </c>
      <c r="C955" s="129"/>
      <c r="D955" s="129" t="s">
        <v>28</v>
      </c>
      <c r="E955" s="7" t="s">
        <v>14</v>
      </c>
      <c r="F955" s="129" t="s">
        <v>1392</v>
      </c>
      <c r="G955" s="129" t="s">
        <v>16</v>
      </c>
      <c r="H955" s="129" t="s">
        <v>220</v>
      </c>
      <c r="I955" s="8">
        <v>2015</v>
      </c>
      <c r="J955" s="9">
        <v>648682</v>
      </c>
      <c r="K955" s="10"/>
      <c r="L955" s="11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6.75" customHeight="1" x14ac:dyDescent="0.2">
      <c r="A956" s="129" t="s">
        <v>141</v>
      </c>
      <c r="B956" s="129" t="s">
        <v>142</v>
      </c>
      <c r="C956" s="129" t="s">
        <v>70</v>
      </c>
      <c r="D956" s="129" t="s">
        <v>143</v>
      </c>
      <c r="E956" s="7" t="s">
        <v>14</v>
      </c>
      <c r="F956" s="129" t="s">
        <v>1392</v>
      </c>
      <c r="G956" s="129" t="s">
        <v>16</v>
      </c>
      <c r="H956" s="129" t="s">
        <v>220</v>
      </c>
      <c r="I956" s="8">
        <v>2015</v>
      </c>
      <c r="J956" s="9">
        <v>133596</v>
      </c>
      <c r="K956" s="10" t="s">
        <v>72</v>
      </c>
      <c r="L956" s="11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6.75" customHeight="1" x14ac:dyDescent="0.2">
      <c r="A957" s="129" t="s">
        <v>1396</v>
      </c>
      <c r="B957" s="129" t="s">
        <v>1397</v>
      </c>
      <c r="C957" s="129"/>
      <c r="D957" s="129" t="s">
        <v>1398</v>
      </c>
      <c r="E957" s="7" t="s">
        <v>14</v>
      </c>
      <c r="F957" s="129" t="s">
        <v>1392</v>
      </c>
      <c r="G957" s="129" t="s">
        <v>16</v>
      </c>
      <c r="H957" s="129" t="s">
        <v>220</v>
      </c>
      <c r="I957" s="8">
        <v>2015</v>
      </c>
      <c r="J957" s="9">
        <v>161757</v>
      </c>
      <c r="K957" s="10"/>
      <c r="L957" s="11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6.75" customHeight="1" x14ac:dyDescent="0.2">
      <c r="A958" s="129" t="s">
        <v>1399</v>
      </c>
      <c r="B958" s="129" t="s">
        <v>1400</v>
      </c>
      <c r="C958" s="129"/>
      <c r="D958" s="129" t="s">
        <v>1398</v>
      </c>
      <c r="E958" s="7" t="s">
        <v>14</v>
      </c>
      <c r="F958" s="129" t="s">
        <v>1392</v>
      </c>
      <c r="G958" s="129" t="s">
        <v>16</v>
      </c>
      <c r="H958" s="129" t="s">
        <v>220</v>
      </c>
      <c r="I958" s="8">
        <v>2015</v>
      </c>
      <c r="J958" s="9">
        <v>378970.2</v>
      </c>
      <c r="K958" s="10"/>
      <c r="L958" s="11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6.75" customHeight="1" x14ac:dyDescent="0.2">
      <c r="A959" s="121" t="s">
        <v>1401</v>
      </c>
      <c r="B959" s="121" t="s">
        <v>1402</v>
      </c>
      <c r="C959" s="121"/>
      <c r="D959" s="121" t="s">
        <v>13</v>
      </c>
      <c r="E959" s="79" t="s">
        <v>35</v>
      </c>
      <c r="F959" s="121" t="s">
        <v>1403</v>
      </c>
      <c r="G959" s="121" t="s">
        <v>37</v>
      </c>
      <c r="H959" s="121" t="s">
        <v>762</v>
      </c>
      <c r="I959" s="80">
        <v>2015</v>
      </c>
      <c r="J959" s="85">
        <v>161163</v>
      </c>
      <c r="K959" s="8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6.75" customHeight="1" x14ac:dyDescent="0.2">
      <c r="A960" s="121" t="s">
        <v>1404</v>
      </c>
      <c r="B960" s="121" t="s">
        <v>1405</v>
      </c>
      <c r="C960" s="121"/>
      <c r="D960" s="121" t="s">
        <v>13</v>
      </c>
      <c r="E960" s="79" t="s">
        <v>35</v>
      </c>
      <c r="F960" s="121" t="s">
        <v>1403</v>
      </c>
      <c r="G960" s="121" t="s">
        <v>37</v>
      </c>
      <c r="H960" s="121" t="s">
        <v>762</v>
      </c>
      <c r="I960" s="80">
        <v>2015</v>
      </c>
      <c r="J960" s="81">
        <v>2287882</v>
      </c>
      <c r="K960" s="8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6.75" customHeight="1" x14ac:dyDescent="0.2">
      <c r="A961" s="119" t="s">
        <v>1406</v>
      </c>
      <c r="B961" s="119" t="s">
        <v>519</v>
      </c>
      <c r="C961" s="119" t="s">
        <v>34</v>
      </c>
      <c r="D961" s="119" t="s">
        <v>76</v>
      </c>
      <c r="E961" s="31" t="s">
        <v>35</v>
      </c>
      <c r="F961" s="119" t="s">
        <v>1407</v>
      </c>
      <c r="G961" s="119" t="s">
        <v>78</v>
      </c>
      <c r="H961" s="119" t="s">
        <v>688</v>
      </c>
      <c r="I961" s="32">
        <v>2015</v>
      </c>
      <c r="J961" s="37">
        <v>839127</v>
      </c>
      <c r="K961" s="34"/>
      <c r="L961" s="36">
        <f>J974/SUM(J961:J974)</f>
        <v>2.9435343287105599E-2</v>
      </c>
      <c r="M961" s="19">
        <f>SUM(J961:J974)</f>
        <v>14639408</v>
      </c>
      <c r="N961" s="19">
        <f>J974</f>
        <v>430916</v>
      </c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6.75" customHeight="1" x14ac:dyDescent="0.2">
      <c r="A962" s="119" t="s">
        <v>1408</v>
      </c>
      <c r="B962" s="119" t="s">
        <v>155</v>
      </c>
      <c r="C962" s="119" t="s">
        <v>21</v>
      </c>
      <c r="D962" s="119" t="s">
        <v>76</v>
      </c>
      <c r="E962" s="31" t="s">
        <v>35</v>
      </c>
      <c r="F962" s="119" t="s">
        <v>1407</v>
      </c>
      <c r="G962" s="119" t="s">
        <v>78</v>
      </c>
      <c r="H962" s="119" t="s">
        <v>688</v>
      </c>
      <c r="I962" s="32">
        <v>2015</v>
      </c>
      <c r="J962" s="33">
        <v>1230724</v>
      </c>
      <c r="K962" s="34"/>
      <c r="L962" s="36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6.75" customHeight="1" x14ac:dyDescent="0.2">
      <c r="A963" s="119" t="s">
        <v>1409</v>
      </c>
      <c r="B963" s="119" t="s">
        <v>1410</v>
      </c>
      <c r="C963" s="119"/>
      <c r="D963" s="119" t="s">
        <v>76</v>
      </c>
      <c r="E963" s="31" t="s">
        <v>35</v>
      </c>
      <c r="F963" s="119" t="s">
        <v>1407</v>
      </c>
      <c r="G963" s="119" t="s">
        <v>78</v>
      </c>
      <c r="H963" s="119" t="s">
        <v>688</v>
      </c>
      <c r="I963" s="32">
        <v>2015</v>
      </c>
      <c r="J963" s="33">
        <v>1716405</v>
      </c>
      <c r="K963" s="34"/>
      <c r="L963" s="36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6.75" customHeight="1" x14ac:dyDescent="0.2">
      <c r="A964" s="119" t="s">
        <v>1411</v>
      </c>
      <c r="B964" s="119" t="s">
        <v>716</v>
      </c>
      <c r="C964" s="119"/>
      <c r="D964" s="119" t="s">
        <v>76</v>
      </c>
      <c r="E964" s="31" t="s">
        <v>35</v>
      </c>
      <c r="F964" s="119" t="s">
        <v>1407</v>
      </c>
      <c r="G964" s="119" t="s">
        <v>78</v>
      </c>
      <c r="H964" s="119" t="s">
        <v>688</v>
      </c>
      <c r="I964" s="32">
        <v>2015</v>
      </c>
      <c r="J964" s="37">
        <v>491934</v>
      </c>
      <c r="K964" s="34"/>
      <c r="L964" s="36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6.75" customHeight="1" x14ac:dyDescent="0.2">
      <c r="A965" s="119" t="s">
        <v>1412</v>
      </c>
      <c r="B965" s="119" t="s">
        <v>107</v>
      </c>
      <c r="C965" s="119"/>
      <c r="D965" s="119" t="s">
        <v>13</v>
      </c>
      <c r="E965" s="31" t="s">
        <v>35</v>
      </c>
      <c r="F965" s="119" t="s">
        <v>1407</v>
      </c>
      <c r="G965" s="119" t="s">
        <v>78</v>
      </c>
      <c r="H965" s="119" t="s">
        <v>688</v>
      </c>
      <c r="I965" s="32">
        <v>2015</v>
      </c>
      <c r="J965" s="33">
        <v>2494715</v>
      </c>
      <c r="K965" s="34"/>
      <c r="L965" s="36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6.75" customHeight="1" x14ac:dyDescent="0.2">
      <c r="A966" s="119" t="s">
        <v>1413</v>
      </c>
      <c r="B966" s="119" t="s">
        <v>46</v>
      </c>
      <c r="C966" s="119" t="s">
        <v>34</v>
      </c>
      <c r="D966" s="119" t="s">
        <v>13</v>
      </c>
      <c r="E966" s="31" t="s">
        <v>35</v>
      </c>
      <c r="F966" s="119" t="s">
        <v>1407</v>
      </c>
      <c r="G966" s="119" t="s">
        <v>78</v>
      </c>
      <c r="H966" s="119" t="s">
        <v>688</v>
      </c>
      <c r="I966" s="32">
        <v>2015</v>
      </c>
      <c r="J966" s="33">
        <v>1097802</v>
      </c>
      <c r="K966" s="34"/>
      <c r="L966" s="36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6.75" customHeight="1" x14ac:dyDescent="0.2">
      <c r="A967" s="119" t="s">
        <v>693</v>
      </c>
      <c r="B967" s="119" t="s">
        <v>433</v>
      </c>
      <c r="C967" s="119"/>
      <c r="D967" s="119" t="s">
        <v>13</v>
      </c>
      <c r="E967" s="31" t="s">
        <v>35</v>
      </c>
      <c r="F967" s="119" t="s">
        <v>1407</v>
      </c>
      <c r="G967" s="119" t="s">
        <v>78</v>
      </c>
      <c r="H967" s="119" t="s">
        <v>688</v>
      </c>
      <c r="I967" s="32">
        <v>2015</v>
      </c>
      <c r="J967" s="33">
        <v>2621285</v>
      </c>
      <c r="K967" s="34"/>
      <c r="L967" s="36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6.75" customHeight="1" x14ac:dyDescent="0.2">
      <c r="A968" s="119" t="s">
        <v>1414</v>
      </c>
      <c r="B968" s="119" t="s">
        <v>179</v>
      </c>
      <c r="C968" s="119" t="s">
        <v>34</v>
      </c>
      <c r="D968" s="119" t="s">
        <v>13</v>
      </c>
      <c r="E968" s="31" t="s">
        <v>35</v>
      </c>
      <c r="F968" s="119" t="s">
        <v>1407</v>
      </c>
      <c r="G968" s="119" t="s">
        <v>78</v>
      </c>
      <c r="H968" s="119" t="s">
        <v>688</v>
      </c>
      <c r="I968" s="32">
        <v>2015</v>
      </c>
      <c r="J968" s="33">
        <v>1009285</v>
      </c>
      <c r="K968" s="34"/>
      <c r="L968" s="36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6.75" customHeight="1" x14ac:dyDescent="0.2">
      <c r="A969" s="119" t="s">
        <v>1415</v>
      </c>
      <c r="B969" s="119" t="s">
        <v>1416</v>
      </c>
      <c r="C969" s="119"/>
      <c r="D969" s="119" t="s">
        <v>13</v>
      </c>
      <c r="E969" s="31" t="s">
        <v>35</v>
      </c>
      <c r="F969" s="119" t="s">
        <v>1407</v>
      </c>
      <c r="G969" s="119" t="s">
        <v>78</v>
      </c>
      <c r="H969" s="119" t="s">
        <v>688</v>
      </c>
      <c r="I969" s="32">
        <v>2015</v>
      </c>
      <c r="J969" s="37">
        <v>766828</v>
      </c>
      <c r="K969" s="34"/>
      <c r="L969" s="36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6.75" customHeight="1" x14ac:dyDescent="0.2">
      <c r="A970" s="119" t="s">
        <v>1417</v>
      </c>
      <c r="B970" s="119" t="s">
        <v>1060</v>
      </c>
      <c r="C970" s="119"/>
      <c r="D970" s="119" t="s">
        <v>13</v>
      </c>
      <c r="E970" s="31" t="s">
        <v>35</v>
      </c>
      <c r="F970" s="119" t="s">
        <v>1407</v>
      </c>
      <c r="G970" s="119" t="s">
        <v>78</v>
      </c>
      <c r="H970" s="119" t="s">
        <v>688</v>
      </c>
      <c r="I970" s="32">
        <v>2015</v>
      </c>
      <c r="J970" s="37">
        <v>189687</v>
      </c>
      <c r="K970" s="34"/>
      <c r="L970" s="36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6.75" customHeight="1" x14ac:dyDescent="0.2">
      <c r="A971" s="119" t="s">
        <v>1418</v>
      </c>
      <c r="B971" s="119" t="s">
        <v>695</v>
      </c>
      <c r="C971" s="119"/>
      <c r="D971" s="119" t="s">
        <v>28</v>
      </c>
      <c r="E971" s="31" t="s">
        <v>35</v>
      </c>
      <c r="F971" s="119" t="s">
        <v>1407</v>
      </c>
      <c r="G971" s="119" t="s">
        <v>78</v>
      </c>
      <c r="H971" s="119" t="s">
        <v>688</v>
      </c>
      <c r="I971" s="32">
        <v>2015</v>
      </c>
      <c r="J971" s="37">
        <v>387304</v>
      </c>
      <c r="K971" s="34"/>
      <c r="L971" s="36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6.75" customHeight="1" x14ac:dyDescent="0.2">
      <c r="A972" s="119" t="s">
        <v>1419</v>
      </c>
      <c r="B972" s="119" t="s">
        <v>603</v>
      </c>
      <c r="C972" s="119" t="s">
        <v>34</v>
      </c>
      <c r="D972" s="119" t="s">
        <v>368</v>
      </c>
      <c r="E972" s="31" t="s">
        <v>35</v>
      </c>
      <c r="F972" s="119" t="s">
        <v>1407</v>
      </c>
      <c r="G972" s="119" t="s">
        <v>78</v>
      </c>
      <c r="H972" s="119" t="s">
        <v>688</v>
      </c>
      <c r="I972" s="32">
        <v>2015</v>
      </c>
      <c r="J972" s="37">
        <v>515000</v>
      </c>
      <c r="K972" s="34"/>
      <c r="L972" s="36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6.75" customHeight="1" x14ac:dyDescent="0.2">
      <c r="A973" s="119" t="s">
        <v>1420</v>
      </c>
      <c r="B973" s="119" t="s">
        <v>796</v>
      </c>
      <c r="C973" s="119" t="s">
        <v>34</v>
      </c>
      <c r="D973" s="119" t="s">
        <v>368</v>
      </c>
      <c r="E973" s="31" t="s">
        <v>35</v>
      </c>
      <c r="F973" s="119" t="s">
        <v>1407</v>
      </c>
      <c r="G973" s="119" t="s">
        <v>78</v>
      </c>
      <c r="H973" s="119" t="s">
        <v>688</v>
      </c>
      <c r="I973" s="32">
        <v>2015</v>
      </c>
      <c r="J973" s="37">
        <v>848396</v>
      </c>
      <c r="K973" s="34"/>
      <c r="L973" s="36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6.75" customHeight="1" x14ac:dyDescent="0.2">
      <c r="A974" s="119" t="s">
        <v>91</v>
      </c>
      <c r="B974" s="119" t="s">
        <v>92</v>
      </c>
      <c r="C974" s="119" t="s">
        <v>70</v>
      </c>
      <c r="D974" s="119" t="s">
        <v>93</v>
      </c>
      <c r="E974" s="31" t="s">
        <v>35</v>
      </c>
      <c r="F974" s="119" t="s">
        <v>1407</v>
      </c>
      <c r="G974" s="119" t="s">
        <v>78</v>
      </c>
      <c r="H974" s="119" t="s">
        <v>688</v>
      </c>
      <c r="I974" s="32">
        <v>2015</v>
      </c>
      <c r="J974" s="37">
        <v>430916</v>
      </c>
      <c r="K974" s="34" t="s">
        <v>72</v>
      </c>
      <c r="L974" s="36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6.75" customHeight="1" x14ac:dyDescent="0.2">
      <c r="A975" s="121" t="s">
        <v>829</v>
      </c>
      <c r="B975" s="121" t="s">
        <v>830</v>
      </c>
      <c r="C975" s="121" t="s">
        <v>70</v>
      </c>
      <c r="D975" s="121" t="s">
        <v>143</v>
      </c>
      <c r="E975" s="127"/>
      <c r="F975" s="121" t="s">
        <v>1421</v>
      </c>
      <c r="G975" s="121" t="s">
        <v>832</v>
      </c>
      <c r="H975" s="121" t="s">
        <v>1422</v>
      </c>
      <c r="I975" s="80">
        <v>2015</v>
      </c>
      <c r="J975" s="81">
        <v>3481788</v>
      </c>
      <c r="K975" s="82" t="s">
        <v>72</v>
      </c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6.75" customHeight="1" x14ac:dyDescent="0.2">
      <c r="A976" s="121" t="s">
        <v>1423</v>
      </c>
      <c r="B976" s="121" t="s">
        <v>1424</v>
      </c>
      <c r="C976" s="121"/>
      <c r="D976" s="121" t="s">
        <v>28</v>
      </c>
      <c r="E976" s="127"/>
      <c r="F976" s="121" t="s">
        <v>1425</v>
      </c>
      <c r="G976" s="121" t="s">
        <v>832</v>
      </c>
      <c r="H976" s="121" t="s">
        <v>1422</v>
      </c>
      <c r="I976" s="80">
        <v>2015</v>
      </c>
      <c r="J976" s="81">
        <v>5360146.96</v>
      </c>
      <c r="K976" s="8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6.75" customHeight="1" x14ac:dyDescent="0.2">
      <c r="A977" s="121" t="s">
        <v>1426</v>
      </c>
      <c r="B977" s="121" t="s">
        <v>69</v>
      </c>
      <c r="C977" s="121" t="s">
        <v>70</v>
      </c>
      <c r="D977" s="121" t="s">
        <v>28</v>
      </c>
      <c r="E977" s="127"/>
      <c r="F977" s="121" t="s">
        <v>1425</v>
      </c>
      <c r="G977" s="121" t="s">
        <v>832</v>
      </c>
      <c r="H977" s="121" t="s">
        <v>1422</v>
      </c>
      <c r="I977" s="80">
        <v>2015</v>
      </c>
      <c r="J977" s="81">
        <v>6238341.4400000004</v>
      </c>
      <c r="K977" s="8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6.75" customHeight="1" x14ac:dyDescent="0.2">
      <c r="A978" s="121" t="s">
        <v>1427</v>
      </c>
      <c r="B978" s="121" t="s">
        <v>1428</v>
      </c>
      <c r="C978" s="121"/>
      <c r="D978" s="121" t="s">
        <v>28</v>
      </c>
      <c r="E978" s="127"/>
      <c r="F978" s="121" t="s">
        <v>1425</v>
      </c>
      <c r="G978" s="121" t="s">
        <v>832</v>
      </c>
      <c r="H978" s="121" t="s">
        <v>1422</v>
      </c>
      <c r="I978" s="80">
        <v>2015</v>
      </c>
      <c r="J978" s="85">
        <v>8266</v>
      </c>
      <c r="K978" s="8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6.75" customHeight="1" x14ac:dyDescent="0.2">
      <c r="A979" s="121" t="s">
        <v>1429</v>
      </c>
      <c r="B979" s="121" t="s">
        <v>1430</v>
      </c>
      <c r="C979" s="121"/>
      <c r="D979" s="121" t="s">
        <v>257</v>
      </c>
      <c r="E979" s="127"/>
      <c r="F979" s="121" t="s">
        <v>1425</v>
      </c>
      <c r="G979" s="121" t="s">
        <v>832</v>
      </c>
      <c r="H979" s="121" t="s">
        <v>1422</v>
      </c>
      <c r="I979" s="80">
        <v>2015</v>
      </c>
      <c r="J979" s="85">
        <v>15120</v>
      </c>
      <c r="K979" s="8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6.75" customHeight="1" x14ac:dyDescent="0.2">
      <c r="A980" s="121" t="s">
        <v>1431</v>
      </c>
      <c r="B980" s="121" t="s">
        <v>1432</v>
      </c>
      <c r="C980" s="121"/>
      <c r="D980" s="121" t="s">
        <v>28</v>
      </c>
      <c r="E980" s="127"/>
      <c r="F980" s="121" t="s">
        <v>1433</v>
      </c>
      <c r="G980" s="121" t="s">
        <v>832</v>
      </c>
      <c r="H980" s="121" t="s">
        <v>1422</v>
      </c>
      <c r="I980" s="80">
        <v>2015</v>
      </c>
      <c r="J980" s="81">
        <v>3040233</v>
      </c>
      <c r="K980" s="8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6.75" customHeight="1" x14ac:dyDescent="0.2">
      <c r="A981" s="121" t="s">
        <v>1434</v>
      </c>
      <c r="B981" s="121" t="s">
        <v>1435</v>
      </c>
      <c r="C981" s="121" t="s">
        <v>12</v>
      </c>
      <c r="D981" s="121" t="s">
        <v>28</v>
      </c>
      <c r="E981" s="127"/>
      <c r="F981" s="121" t="s">
        <v>1433</v>
      </c>
      <c r="G981" s="121" t="s">
        <v>832</v>
      </c>
      <c r="H981" s="121" t="s">
        <v>1422</v>
      </c>
      <c r="I981" s="80">
        <v>2015</v>
      </c>
      <c r="J981" s="85">
        <v>563474.67000000004</v>
      </c>
      <c r="K981" s="8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6.75" customHeight="1" x14ac:dyDescent="0.2">
      <c r="A982" s="121" t="s">
        <v>1436</v>
      </c>
      <c r="B982" s="121" t="s">
        <v>1437</v>
      </c>
      <c r="C982" s="121"/>
      <c r="D982" s="121" t="s">
        <v>28</v>
      </c>
      <c r="E982" s="127"/>
      <c r="F982" s="121" t="s">
        <v>1438</v>
      </c>
      <c r="G982" s="121" t="s">
        <v>832</v>
      </c>
      <c r="H982" s="121" t="s">
        <v>1422</v>
      </c>
      <c r="I982" s="80">
        <v>2015</v>
      </c>
      <c r="J982" s="81">
        <v>18309770</v>
      </c>
      <c r="K982" s="8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6.75" customHeight="1" x14ac:dyDescent="0.2">
      <c r="A983" s="121" t="s">
        <v>1439</v>
      </c>
      <c r="B983" s="121" t="s">
        <v>1440</v>
      </c>
      <c r="C983" s="121"/>
      <c r="D983" s="121" t="s">
        <v>28</v>
      </c>
      <c r="E983" s="127"/>
      <c r="F983" s="121" t="s">
        <v>1441</v>
      </c>
      <c r="G983" s="121" t="s">
        <v>832</v>
      </c>
      <c r="H983" s="121" t="s">
        <v>1422</v>
      </c>
      <c r="I983" s="80">
        <v>2015</v>
      </c>
      <c r="J983" s="85">
        <v>6000</v>
      </c>
      <c r="K983" s="8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6.75" customHeight="1" x14ac:dyDescent="0.2">
      <c r="A984" s="121" t="s">
        <v>1442</v>
      </c>
      <c r="B984" s="121" t="s">
        <v>1443</v>
      </c>
      <c r="C984" s="121"/>
      <c r="D984" s="121" t="s">
        <v>28</v>
      </c>
      <c r="E984" s="127"/>
      <c r="F984" s="121" t="s">
        <v>1441</v>
      </c>
      <c r="G984" s="121" t="s">
        <v>832</v>
      </c>
      <c r="H984" s="121" t="s">
        <v>1422</v>
      </c>
      <c r="I984" s="80">
        <v>2015</v>
      </c>
      <c r="J984" s="85">
        <v>17892</v>
      </c>
      <c r="K984" s="8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6.75" customHeight="1" x14ac:dyDescent="0.2">
      <c r="A985" s="121" t="s">
        <v>1444</v>
      </c>
      <c r="B985" s="121" t="s">
        <v>1445</v>
      </c>
      <c r="C985" s="121"/>
      <c r="D985" s="121" t="s">
        <v>28</v>
      </c>
      <c r="E985" s="127"/>
      <c r="F985" s="121" t="s">
        <v>1441</v>
      </c>
      <c r="G985" s="121" t="s">
        <v>832</v>
      </c>
      <c r="H985" s="121" t="s">
        <v>1422</v>
      </c>
      <c r="I985" s="80">
        <v>2015</v>
      </c>
      <c r="J985" s="85">
        <v>20668.689999999999</v>
      </c>
      <c r="K985" s="8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6.75" customHeight="1" x14ac:dyDescent="0.2">
      <c r="A986" s="121" t="s">
        <v>1446</v>
      </c>
      <c r="B986" s="121" t="s">
        <v>1447</v>
      </c>
      <c r="C986" s="121"/>
      <c r="D986" s="121" t="s">
        <v>28</v>
      </c>
      <c r="E986" s="127"/>
      <c r="F986" s="121" t="s">
        <v>1441</v>
      </c>
      <c r="G986" s="121" t="s">
        <v>832</v>
      </c>
      <c r="H986" s="121" t="s">
        <v>1422</v>
      </c>
      <c r="I986" s="80">
        <v>2015</v>
      </c>
      <c r="J986" s="85">
        <v>7944.48</v>
      </c>
      <c r="K986" s="8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6.75" customHeight="1" x14ac:dyDescent="0.2">
      <c r="A987" s="121" t="s">
        <v>1448</v>
      </c>
      <c r="B987" s="121" t="s">
        <v>1449</v>
      </c>
      <c r="C987" s="121"/>
      <c r="D987" s="121" t="s">
        <v>28</v>
      </c>
      <c r="E987" s="127"/>
      <c r="F987" s="121" t="s">
        <v>1450</v>
      </c>
      <c r="G987" s="121" t="s">
        <v>832</v>
      </c>
      <c r="H987" s="121" t="s">
        <v>1422</v>
      </c>
      <c r="I987" s="80">
        <v>2015</v>
      </c>
      <c r="J987" s="85">
        <v>121772.72</v>
      </c>
      <c r="K987" s="8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6.75" customHeight="1" x14ac:dyDescent="0.2">
      <c r="A988" s="121" t="s">
        <v>1426</v>
      </c>
      <c r="B988" s="121" t="s">
        <v>69</v>
      </c>
      <c r="C988" s="121" t="s">
        <v>70</v>
      </c>
      <c r="D988" s="121" t="s">
        <v>28</v>
      </c>
      <c r="E988" s="127"/>
      <c r="F988" s="121" t="s">
        <v>1450</v>
      </c>
      <c r="G988" s="121" t="s">
        <v>832</v>
      </c>
      <c r="H988" s="121" t="s">
        <v>1422</v>
      </c>
      <c r="I988" s="80">
        <v>2015</v>
      </c>
      <c r="J988" s="81">
        <v>5047446.5</v>
      </c>
      <c r="K988" s="8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6.75" customHeight="1" x14ac:dyDescent="0.2">
      <c r="A989" s="121" t="s">
        <v>1451</v>
      </c>
      <c r="B989" s="121" t="s">
        <v>1452</v>
      </c>
      <c r="C989" s="121"/>
      <c r="D989" s="121" t="s">
        <v>28</v>
      </c>
      <c r="E989" s="127"/>
      <c r="F989" s="121" t="s">
        <v>1450</v>
      </c>
      <c r="G989" s="121" t="s">
        <v>832</v>
      </c>
      <c r="H989" s="121" t="s">
        <v>1422</v>
      </c>
      <c r="I989" s="80">
        <v>2015</v>
      </c>
      <c r="J989" s="85">
        <v>9667</v>
      </c>
      <c r="K989" s="8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6.75" customHeight="1" x14ac:dyDescent="0.2">
      <c r="A990" s="121" t="s">
        <v>1431</v>
      </c>
      <c r="B990" s="121" t="s">
        <v>1432</v>
      </c>
      <c r="C990" s="121"/>
      <c r="D990" s="121" t="s">
        <v>28</v>
      </c>
      <c r="E990" s="127"/>
      <c r="F990" s="121" t="s">
        <v>1453</v>
      </c>
      <c r="G990" s="121" t="s">
        <v>832</v>
      </c>
      <c r="H990" s="121" t="s">
        <v>1422</v>
      </c>
      <c r="I990" s="80">
        <v>2015</v>
      </c>
      <c r="J990" s="81">
        <v>3612138.48</v>
      </c>
      <c r="K990" s="8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6.75" customHeight="1" x14ac:dyDescent="0.2">
      <c r="A991" s="121" t="s">
        <v>1454</v>
      </c>
      <c r="B991" s="121" t="s">
        <v>559</v>
      </c>
      <c r="C991" s="121"/>
      <c r="D991" s="121" t="s">
        <v>28</v>
      </c>
      <c r="E991" s="127"/>
      <c r="F991" s="121" t="s">
        <v>1453</v>
      </c>
      <c r="G991" s="121" t="s">
        <v>832</v>
      </c>
      <c r="H991" s="121" t="s">
        <v>1422</v>
      </c>
      <c r="I991" s="80">
        <v>2015</v>
      </c>
      <c r="J991" s="85">
        <v>135268.79999999999</v>
      </c>
      <c r="K991" s="8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9.75" customHeight="1" x14ac:dyDescent="0.2">
      <c r="A992" s="121" t="s">
        <v>1434</v>
      </c>
      <c r="B992" s="121" t="s">
        <v>1435</v>
      </c>
      <c r="C992" s="121" t="s">
        <v>12</v>
      </c>
      <c r="D992" s="121" t="s">
        <v>28</v>
      </c>
      <c r="E992" s="127"/>
      <c r="F992" s="121" t="s">
        <v>1453</v>
      </c>
      <c r="G992" s="121" t="s">
        <v>832</v>
      </c>
      <c r="H992" s="121" t="s">
        <v>1422</v>
      </c>
      <c r="I992" s="80">
        <v>2015</v>
      </c>
      <c r="J992" s="81">
        <v>13000000</v>
      </c>
      <c r="K992" s="8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6.75" customHeight="1" x14ac:dyDescent="0.2">
      <c r="A993" s="121" t="s">
        <v>1423</v>
      </c>
      <c r="B993" s="121" t="s">
        <v>1424</v>
      </c>
      <c r="C993" s="121"/>
      <c r="D993" s="121" t="s">
        <v>28</v>
      </c>
      <c r="E993" s="127"/>
      <c r="F993" s="121" t="s">
        <v>1455</v>
      </c>
      <c r="G993" s="121" t="s">
        <v>832</v>
      </c>
      <c r="H993" s="121" t="s">
        <v>1422</v>
      </c>
      <c r="I993" s="121">
        <v>2015</v>
      </c>
      <c r="J993" s="81">
        <v>6930527.2999999998</v>
      </c>
      <c r="K993" s="8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6.75" customHeight="1" x14ac:dyDescent="0.2">
      <c r="A994" s="121" t="s">
        <v>1456</v>
      </c>
      <c r="B994" s="121" t="s">
        <v>1457</v>
      </c>
      <c r="C994" s="121"/>
      <c r="D994" s="121" t="s">
        <v>28</v>
      </c>
      <c r="E994" s="127"/>
      <c r="F994" s="121" t="s">
        <v>1455</v>
      </c>
      <c r="G994" s="121" t="s">
        <v>832</v>
      </c>
      <c r="H994" s="121" t="s">
        <v>1422</v>
      </c>
      <c r="I994" s="121">
        <v>2015</v>
      </c>
      <c r="J994" s="81">
        <v>6900</v>
      </c>
      <c r="K994" s="8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6.75" customHeight="1" x14ac:dyDescent="0.2">
      <c r="A995" s="121" t="s">
        <v>1434</v>
      </c>
      <c r="B995" s="121" t="s">
        <v>1435</v>
      </c>
      <c r="C995" s="121" t="s">
        <v>12</v>
      </c>
      <c r="D995" s="121" t="s">
        <v>28</v>
      </c>
      <c r="E995" s="127"/>
      <c r="F995" s="121" t="s">
        <v>1455</v>
      </c>
      <c r="G995" s="121" t="s">
        <v>832</v>
      </c>
      <c r="H995" s="121" t="s">
        <v>1422</v>
      </c>
      <c r="I995" s="80">
        <v>2015</v>
      </c>
      <c r="J995" s="85">
        <v>502539</v>
      </c>
      <c r="K995" s="8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6.75" customHeight="1" x14ac:dyDescent="0.2">
      <c r="A996" s="121" t="s">
        <v>232</v>
      </c>
      <c r="B996" s="121" t="s">
        <v>233</v>
      </c>
      <c r="C996" s="121" t="s">
        <v>70</v>
      </c>
      <c r="D996" s="121" t="s">
        <v>257</v>
      </c>
      <c r="E996" s="127"/>
      <c r="F996" s="121" t="s">
        <v>1458</v>
      </c>
      <c r="G996" s="121" t="s">
        <v>37</v>
      </c>
      <c r="H996" s="121" t="s">
        <v>331</v>
      </c>
      <c r="I996" s="80">
        <v>2015</v>
      </c>
      <c r="J996" s="85">
        <v>30000</v>
      </c>
      <c r="K996" s="82" t="s">
        <v>72</v>
      </c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6.75" customHeight="1" x14ac:dyDescent="0.2">
      <c r="A997" s="121" t="s">
        <v>483</v>
      </c>
      <c r="B997" s="121" t="s">
        <v>179</v>
      </c>
      <c r="C997" s="121" t="s">
        <v>34</v>
      </c>
      <c r="D997" s="121" t="s">
        <v>101</v>
      </c>
      <c r="E997" s="127"/>
      <c r="F997" s="121" t="s">
        <v>1459</v>
      </c>
      <c r="G997" s="121" t="s">
        <v>37</v>
      </c>
      <c r="H997" s="121" t="s">
        <v>331</v>
      </c>
      <c r="I997" s="80">
        <v>2015</v>
      </c>
      <c r="J997" s="85">
        <v>820000</v>
      </c>
      <c r="K997" s="8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6.75" customHeight="1" x14ac:dyDescent="0.2">
      <c r="A998" s="121" t="s">
        <v>1460</v>
      </c>
      <c r="B998" s="121" t="s">
        <v>781</v>
      </c>
      <c r="C998" s="121" t="s">
        <v>34</v>
      </c>
      <c r="D998" s="121" t="s">
        <v>126</v>
      </c>
      <c r="E998" s="127"/>
      <c r="F998" s="121" t="s">
        <v>1459</v>
      </c>
      <c r="G998" s="121" t="s">
        <v>37</v>
      </c>
      <c r="H998" s="121" t="s">
        <v>331</v>
      </c>
      <c r="I998" s="80">
        <v>2015</v>
      </c>
      <c r="J998" s="85">
        <v>156855</v>
      </c>
      <c r="K998" s="8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6.75" customHeight="1" x14ac:dyDescent="0.2">
      <c r="A999" s="121" t="s">
        <v>1461</v>
      </c>
      <c r="B999" s="121" t="s">
        <v>179</v>
      </c>
      <c r="C999" s="121" t="s">
        <v>34</v>
      </c>
      <c r="D999" s="121" t="s">
        <v>28</v>
      </c>
      <c r="E999" s="127"/>
      <c r="F999" s="121" t="s">
        <v>1459</v>
      </c>
      <c r="G999" s="121" t="s">
        <v>37</v>
      </c>
      <c r="H999" s="121" t="s">
        <v>331</v>
      </c>
      <c r="I999" s="80">
        <v>2015</v>
      </c>
      <c r="J999" s="85">
        <v>100000</v>
      </c>
      <c r="K999" s="8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6.75" customHeight="1" x14ac:dyDescent="0.2">
      <c r="A1000" s="121" t="s">
        <v>1462</v>
      </c>
      <c r="B1000" s="121" t="s">
        <v>55</v>
      </c>
      <c r="C1000" s="121" t="s">
        <v>34</v>
      </c>
      <c r="D1000" s="121" t="s">
        <v>28</v>
      </c>
      <c r="E1000" s="127"/>
      <c r="F1000" s="121" t="s">
        <v>1459</v>
      </c>
      <c r="G1000" s="121" t="s">
        <v>37</v>
      </c>
      <c r="H1000" s="121" t="s">
        <v>331</v>
      </c>
      <c r="I1000" s="80">
        <v>2015</v>
      </c>
      <c r="J1000" s="85">
        <v>100000</v>
      </c>
      <c r="K1000" s="8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6.75" customHeight="1" x14ac:dyDescent="0.2">
      <c r="A1001" s="121" t="s">
        <v>1463</v>
      </c>
      <c r="B1001" s="121" t="s">
        <v>55</v>
      </c>
      <c r="C1001" s="121" t="s">
        <v>34</v>
      </c>
      <c r="D1001" s="121" t="s">
        <v>28</v>
      </c>
      <c r="E1001" s="127"/>
      <c r="F1001" s="121" t="s">
        <v>1459</v>
      </c>
      <c r="G1001" s="121" t="s">
        <v>37</v>
      </c>
      <c r="H1001" s="121" t="s">
        <v>331</v>
      </c>
      <c r="I1001" s="80">
        <v>2015</v>
      </c>
      <c r="J1001" s="85">
        <v>156847</v>
      </c>
      <c r="K1001" s="8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6.75" customHeight="1" x14ac:dyDescent="0.2">
      <c r="A1002" s="121" t="s">
        <v>341</v>
      </c>
      <c r="B1002" s="121" t="s">
        <v>124</v>
      </c>
      <c r="C1002" s="121" t="s">
        <v>70</v>
      </c>
      <c r="D1002" s="121" t="s">
        <v>143</v>
      </c>
      <c r="E1002" s="127"/>
      <c r="F1002" s="121" t="s">
        <v>1459</v>
      </c>
      <c r="G1002" s="121" t="s">
        <v>37</v>
      </c>
      <c r="H1002" s="121" t="s">
        <v>331</v>
      </c>
      <c r="I1002" s="80">
        <v>2015</v>
      </c>
      <c r="J1002" s="85">
        <v>750000</v>
      </c>
      <c r="K1002" s="82" t="s">
        <v>72</v>
      </c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6.75" customHeight="1" x14ac:dyDescent="0.2">
      <c r="A1003" s="121" t="s">
        <v>930</v>
      </c>
      <c r="B1003" s="121" t="s">
        <v>931</v>
      </c>
      <c r="C1003" s="121" t="s">
        <v>70</v>
      </c>
      <c r="D1003" s="121" t="s">
        <v>143</v>
      </c>
      <c r="E1003" s="127"/>
      <c r="F1003" s="121" t="s">
        <v>1459</v>
      </c>
      <c r="G1003" s="121" t="s">
        <v>37</v>
      </c>
      <c r="H1003" s="121" t="s">
        <v>331</v>
      </c>
      <c r="I1003" s="80">
        <v>2015</v>
      </c>
      <c r="J1003" s="81">
        <v>1049999.99</v>
      </c>
      <c r="K1003" s="82" t="s">
        <v>72</v>
      </c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6.75" customHeight="1" x14ac:dyDescent="0.2">
      <c r="A1004" s="121" t="s">
        <v>1464</v>
      </c>
      <c r="B1004" s="121" t="s">
        <v>124</v>
      </c>
      <c r="C1004" s="121" t="s">
        <v>70</v>
      </c>
      <c r="D1004" s="121" t="s">
        <v>143</v>
      </c>
      <c r="E1004" s="127"/>
      <c r="F1004" s="121" t="s">
        <v>1459</v>
      </c>
      <c r="G1004" s="121" t="s">
        <v>37</v>
      </c>
      <c r="H1004" s="121" t="s">
        <v>331</v>
      </c>
      <c r="I1004" s="80">
        <v>2015</v>
      </c>
      <c r="J1004" s="85">
        <v>50000</v>
      </c>
      <c r="K1004" s="82" t="s">
        <v>72</v>
      </c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ht="6.75" customHeight="1" x14ac:dyDescent="0.2">
      <c r="A1005" s="121" t="s">
        <v>1465</v>
      </c>
      <c r="B1005" s="121" t="s">
        <v>142</v>
      </c>
      <c r="C1005" s="121" t="s">
        <v>70</v>
      </c>
      <c r="D1005" s="121" t="s">
        <v>143</v>
      </c>
      <c r="E1005" s="127"/>
      <c r="F1005" s="121" t="s">
        <v>1459</v>
      </c>
      <c r="G1005" s="121" t="s">
        <v>37</v>
      </c>
      <c r="H1005" s="121" t="s">
        <v>331</v>
      </c>
      <c r="I1005" s="80">
        <v>2015</v>
      </c>
      <c r="J1005" s="85">
        <v>400000</v>
      </c>
      <c r="K1005" s="82" t="s">
        <v>72</v>
      </c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ht="6.75" customHeight="1" x14ac:dyDescent="0.2">
      <c r="A1006" s="121" t="s">
        <v>341</v>
      </c>
      <c r="B1006" s="121" t="s">
        <v>124</v>
      </c>
      <c r="C1006" s="121" t="s">
        <v>70</v>
      </c>
      <c r="D1006" s="121" t="s">
        <v>143</v>
      </c>
      <c r="E1006" s="127"/>
      <c r="F1006" s="121" t="s">
        <v>1466</v>
      </c>
      <c r="G1006" s="121" t="s">
        <v>37</v>
      </c>
      <c r="H1006" s="121" t="s">
        <v>331</v>
      </c>
      <c r="I1006" s="80">
        <v>2015</v>
      </c>
      <c r="J1006" s="85">
        <v>60000</v>
      </c>
      <c r="K1006" s="82" t="s">
        <v>72</v>
      </c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ht="6.75" customHeight="1" x14ac:dyDescent="0.2">
      <c r="A1007" s="121" t="s">
        <v>929</v>
      </c>
      <c r="B1007" s="121" t="s">
        <v>142</v>
      </c>
      <c r="C1007" s="121" t="s">
        <v>70</v>
      </c>
      <c r="D1007" s="121" t="s">
        <v>143</v>
      </c>
      <c r="E1007" s="127"/>
      <c r="F1007" s="121" t="s">
        <v>1466</v>
      </c>
      <c r="G1007" s="121" t="s">
        <v>37</v>
      </c>
      <c r="H1007" s="121" t="s">
        <v>331</v>
      </c>
      <c r="I1007" s="80">
        <v>2015</v>
      </c>
      <c r="J1007" s="85">
        <v>550000</v>
      </c>
      <c r="K1007" s="82" t="s">
        <v>72</v>
      </c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1:26" ht="6.75" customHeight="1" x14ac:dyDescent="0.2">
      <c r="A1008" s="121" t="s">
        <v>1464</v>
      </c>
      <c r="B1008" s="121" t="s">
        <v>124</v>
      </c>
      <c r="C1008" s="121" t="s">
        <v>70</v>
      </c>
      <c r="D1008" s="121" t="s">
        <v>143</v>
      </c>
      <c r="E1008" s="127"/>
      <c r="F1008" s="121" t="s">
        <v>1466</v>
      </c>
      <c r="G1008" s="121" t="s">
        <v>37</v>
      </c>
      <c r="H1008" s="121" t="s">
        <v>331</v>
      </c>
      <c r="I1008" s="80">
        <v>2015</v>
      </c>
      <c r="J1008" s="85">
        <v>550000</v>
      </c>
      <c r="K1008" s="82" t="s">
        <v>72</v>
      </c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1:26" ht="6.75" customHeight="1" x14ac:dyDescent="0.2">
      <c r="A1009" s="121" t="s">
        <v>1467</v>
      </c>
      <c r="B1009" s="121" t="s">
        <v>1468</v>
      </c>
      <c r="C1009" s="121" t="s">
        <v>34</v>
      </c>
      <c r="D1009" s="121" t="s">
        <v>1058</v>
      </c>
      <c r="E1009" s="127"/>
      <c r="F1009" s="121" t="s">
        <v>1469</v>
      </c>
      <c r="G1009" s="121" t="s">
        <v>37</v>
      </c>
      <c r="H1009" s="121" t="s">
        <v>331</v>
      </c>
      <c r="I1009" s="80">
        <v>2015</v>
      </c>
      <c r="J1009" s="85">
        <v>160428</v>
      </c>
      <c r="K1009" s="8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spans="1:26" ht="6.75" customHeight="1" x14ac:dyDescent="0.2">
      <c r="A1010" s="121" t="s">
        <v>1470</v>
      </c>
      <c r="B1010" s="121" t="s">
        <v>379</v>
      </c>
      <c r="C1010" s="121" t="s">
        <v>34</v>
      </c>
      <c r="D1010" s="121" t="s">
        <v>126</v>
      </c>
      <c r="E1010" s="127"/>
      <c r="F1010" s="121" t="s">
        <v>1469</v>
      </c>
      <c r="G1010" s="121" t="s">
        <v>37</v>
      </c>
      <c r="H1010" s="121" t="s">
        <v>331</v>
      </c>
      <c r="I1010" s="80">
        <v>2015</v>
      </c>
      <c r="J1010" s="85">
        <v>568318</v>
      </c>
      <c r="K1010" s="8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spans="1:26" ht="6.75" customHeight="1" x14ac:dyDescent="0.2">
      <c r="A1011" s="121" t="s">
        <v>1471</v>
      </c>
      <c r="B1011" s="121" t="s">
        <v>27</v>
      </c>
      <c r="C1011" s="121" t="s">
        <v>12</v>
      </c>
      <c r="D1011" s="121" t="s">
        <v>126</v>
      </c>
      <c r="E1011" s="127"/>
      <c r="F1011" s="121" t="s">
        <v>1469</v>
      </c>
      <c r="G1011" s="121" t="s">
        <v>37</v>
      </c>
      <c r="H1011" s="121" t="s">
        <v>331</v>
      </c>
      <c r="I1011" s="80">
        <v>2015</v>
      </c>
      <c r="J1011" s="85">
        <v>261046</v>
      </c>
      <c r="K1011" s="8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spans="1:26" ht="6.75" customHeight="1" x14ac:dyDescent="0.2">
      <c r="A1012" s="121" t="s">
        <v>1472</v>
      </c>
      <c r="B1012" s="121" t="s">
        <v>1089</v>
      </c>
      <c r="C1012" s="121" t="s">
        <v>34</v>
      </c>
      <c r="D1012" s="121" t="s">
        <v>28</v>
      </c>
      <c r="E1012" s="127"/>
      <c r="F1012" s="121" t="s">
        <v>1469</v>
      </c>
      <c r="G1012" s="121" t="s">
        <v>37</v>
      </c>
      <c r="H1012" s="121" t="s">
        <v>331</v>
      </c>
      <c r="I1012" s="80">
        <v>2015</v>
      </c>
      <c r="J1012" s="85">
        <v>330000</v>
      </c>
      <c r="K1012" s="8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spans="1:26" ht="6.75" customHeight="1" x14ac:dyDescent="0.2">
      <c r="A1013" s="121" t="s">
        <v>1473</v>
      </c>
      <c r="B1013" s="121" t="s">
        <v>1083</v>
      </c>
      <c r="C1013" s="121" t="s">
        <v>12</v>
      </c>
      <c r="D1013" s="121" t="s">
        <v>28</v>
      </c>
      <c r="E1013" s="127"/>
      <c r="F1013" s="121" t="s">
        <v>1469</v>
      </c>
      <c r="G1013" s="121" t="s">
        <v>37</v>
      </c>
      <c r="H1013" s="121" t="s">
        <v>331</v>
      </c>
      <c r="I1013" s="80">
        <v>2015</v>
      </c>
      <c r="J1013" s="85">
        <v>764702</v>
      </c>
      <c r="K1013" s="8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spans="1:26" ht="6.75" customHeight="1" x14ac:dyDescent="0.2">
      <c r="A1014" s="121" t="s">
        <v>1474</v>
      </c>
      <c r="B1014" s="121" t="s">
        <v>1475</v>
      </c>
      <c r="C1014" s="121"/>
      <c r="D1014" s="121" t="s">
        <v>28</v>
      </c>
      <c r="E1014" s="127"/>
      <c r="F1014" s="121" t="s">
        <v>1469</v>
      </c>
      <c r="G1014" s="121" t="s">
        <v>37</v>
      </c>
      <c r="H1014" s="121" t="s">
        <v>331</v>
      </c>
      <c r="I1014" s="80">
        <v>2015</v>
      </c>
      <c r="J1014" s="85">
        <v>593302</v>
      </c>
      <c r="K1014" s="8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spans="1:26" ht="6.75" customHeight="1" x14ac:dyDescent="0.2">
      <c r="A1015" s="121" t="s">
        <v>341</v>
      </c>
      <c r="B1015" s="121" t="s">
        <v>124</v>
      </c>
      <c r="C1015" s="121" t="s">
        <v>70</v>
      </c>
      <c r="D1015" s="121" t="s">
        <v>143</v>
      </c>
      <c r="E1015" s="127"/>
      <c r="F1015" s="121" t="s">
        <v>1469</v>
      </c>
      <c r="G1015" s="121" t="s">
        <v>37</v>
      </c>
      <c r="H1015" s="121" t="s">
        <v>331</v>
      </c>
      <c r="I1015" s="80">
        <v>2015</v>
      </c>
      <c r="J1015" s="85">
        <v>150050</v>
      </c>
      <c r="K1015" s="82" t="s">
        <v>72</v>
      </c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spans="1:26" ht="6.75" customHeight="1" x14ac:dyDescent="0.2">
      <c r="A1016" s="121" t="s">
        <v>929</v>
      </c>
      <c r="B1016" s="121" t="s">
        <v>142</v>
      </c>
      <c r="C1016" s="121" t="s">
        <v>70</v>
      </c>
      <c r="D1016" s="121" t="s">
        <v>143</v>
      </c>
      <c r="E1016" s="127"/>
      <c r="F1016" s="121" t="s">
        <v>1469</v>
      </c>
      <c r="G1016" s="121" t="s">
        <v>37</v>
      </c>
      <c r="H1016" s="121" t="s">
        <v>331</v>
      </c>
      <c r="I1016" s="80">
        <v>2015</v>
      </c>
      <c r="J1016" s="85">
        <v>400000</v>
      </c>
      <c r="K1016" s="82" t="s">
        <v>72</v>
      </c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spans="1:26" ht="6.75" customHeight="1" x14ac:dyDescent="0.2">
      <c r="A1017" s="121" t="s">
        <v>1476</v>
      </c>
      <c r="B1017" s="121" t="s">
        <v>151</v>
      </c>
      <c r="C1017" s="121"/>
      <c r="D1017" s="121" t="s">
        <v>368</v>
      </c>
      <c r="E1017" s="127"/>
      <c r="F1017" s="121" t="s">
        <v>1469</v>
      </c>
      <c r="G1017" s="121" t="s">
        <v>37</v>
      </c>
      <c r="H1017" s="121" t="s">
        <v>331</v>
      </c>
      <c r="I1017" s="80">
        <v>2015</v>
      </c>
      <c r="J1017" s="85">
        <v>390159</v>
      </c>
      <c r="K1017" s="8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spans="1:26" ht="6.75" customHeight="1" x14ac:dyDescent="0.2">
      <c r="A1018" s="121" t="s">
        <v>1477</v>
      </c>
      <c r="B1018" s="121" t="s">
        <v>83</v>
      </c>
      <c r="C1018" s="121" t="s">
        <v>34</v>
      </c>
      <c r="D1018" s="121" t="s">
        <v>73</v>
      </c>
      <c r="E1018" s="127"/>
      <c r="F1018" s="121" t="s">
        <v>1469</v>
      </c>
      <c r="G1018" s="121" t="s">
        <v>37</v>
      </c>
      <c r="H1018" s="121" t="s">
        <v>331</v>
      </c>
      <c r="I1018" s="80">
        <v>2015</v>
      </c>
      <c r="J1018" s="85">
        <v>550664</v>
      </c>
      <c r="K1018" s="8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spans="1:26" ht="6.75" customHeight="1" x14ac:dyDescent="0.2">
      <c r="A1019" s="121" t="s">
        <v>1478</v>
      </c>
      <c r="B1019" s="121" t="s">
        <v>1479</v>
      </c>
      <c r="C1019" s="121" t="s">
        <v>34</v>
      </c>
      <c r="D1019" s="121" t="s">
        <v>73</v>
      </c>
      <c r="E1019" s="127"/>
      <c r="F1019" s="121" t="s">
        <v>1469</v>
      </c>
      <c r="G1019" s="121" t="s">
        <v>37</v>
      </c>
      <c r="H1019" s="121" t="s">
        <v>331</v>
      </c>
      <c r="I1019" s="80">
        <v>2015</v>
      </c>
      <c r="J1019" s="85">
        <v>330481</v>
      </c>
      <c r="K1019" s="8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spans="1:26" ht="6.75" customHeight="1" x14ac:dyDescent="0.2">
      <c r="A1020" s="121" t="s">
        <v>1480</v>
      </c>
      <c r="B1020" s="121" t="s">
        <v>129</v>
      </c>
      <c r="C1020" s="121"/>
      <c r="D1020" s="121" t="s">
        <v>76</v>
      </c>
      <c r="E1020" s="127"/>
      <c r="F1020" s="121" t="s">
        <v>1481</v>
      </c>
      <c r="G1020" s="121" t="s">
        <v>37</v>
      </c>
      <c r="H1020" s="121" t="s">
        <v>331</v>
      </c>
      <c r="I1020" s="80">
        <v>2015</v>
      </c>
      <c r="J1020" s="85">
        <v>425395</v>
      </c>
      <c r="K1020" s="8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 spans="1:26" ht="6.75" customHeight="1" x14ac:dyDescent="0.2">
      <c r="A1021" s="121" t="s">
        <v>1482</v>
      </c>
      <c r="B1021" s="121" t="s">
        <v>803</v>
      </c>
      <c r="C1021" s="121" t="s">
        <v>34</v>
      </c>
      <c r="D1021" s="121" t="s">
        <v>126</v>
      </c>
      <c r="E1021" s="127"/>
      <c r="F1021" s="121" t="s">
        <v>1481</v>
      </c>
      <c r="G1021" s="121" t="s">
        <v>37</v>
      </c>
      <c r="H1021" s="121" t="s">
        <v>331</v>
      </c>
      <c r="I1021" s="80">
        <v>2015</v>
      </c>
      <c r="J1021" s="85">
        <v>49266</v>
      </c>
      <c r="K1021" s="8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 spans="1:26" ht="6.75" customHeight="1" x14ac:dyDescent="0.2">
      <c r="A1022" s="121" t="s">
        <v>1483</v>
      </c>
      <c r="B1022" s="121" t="s">
        <v>1484</v>
      </c>
      <c r="C1022" s="121"/>
      <c r="D1022" s="121" t="s">
        <v>126</v>
      </c>
      <c r="E1022" s="127"/>
      <c r="F1022" s="121" t="s">
        <v>1481</v>
      </c>
      <c r="G1022" s="121" t="s">
        <v>37</v>
      </c>
      <c r="H1022" s="121" t="s">
        <v>331</v>
      </c>
      <c r="I1022" s="80">
        <v>2015</v>
      </c>
      <c r="J1022" s="85">
        <v>200000</v>
      </c>
      <c r="K1022" s="8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 spans="1:26" ht="6.75" customHeight="1" x14ac:dyDescent="0.2">
      <c r="A1023" s="121" t="s">
        <v>1485</v>
      </c>
      <c r="B1023" s="121" t="s">
        <v>817</v>
      </c>
      <c r="C1023" s="121" t="s">
        <v>34</v>
      </c>
      <c r="D1023" s="121" t="s">
        <v>28</v>
      </c>
      <c r="E1023" s="127"/>
      <c r="F1023" s="121" t="s">
        <v>1481</v>
      </c>
      <c r="G1023" s="121" t="s">
        <v>37</v>
      </c>
      <c r="H1023" s="121" t="s">
        <v>331</v>
      </c>
      <c r="I1023" s="80">
        <v>2015</v>
      </c>
      <c r="J1023" s="85">
        <v>492489</v>
      </c>
      <c r="K1023" s="8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 spans="1:26" ht="6.75" customHeight="1" x14ac:dyDescent="0.2">
      <c r="A1024" s="121" t="s">
        <v>1486</v>
      </c>
      <c r="B1024" s="121" t="s">
        <v>360</v>
      </c>
      <c r="C1024" s="121" t="s">
        <v>34</v>
      </c>
      <c r="D1024" s="121" t="s">
        <v>73</v>
      </c>
      <c r="E1024" s="127"/>
      <c r="F1024" s="121" t="s">
        <v>1481</v>
      </c>
      <c r="G1024" s="121" t="s">
        <v>37</v>
      </c>
      <c r="H1024" s="121" t="s">
        <v>331</v>
      </c>
      <c r="I1024" s="80">
        <v>2015</v>
      </c>
      <c r="J1024" s="85">
        <v>135948</v>
      </c>
      <c r="K1024" s="8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 spans="1:26" ht="6.75" customHeight="1" x14ac:dyDescent="0.2">
      <c r="A1025" s="121" t="s">
        <v>235</v>
      </c>
      <c r="B1025" s="121" t="s">
        <v>179</v>
      </c>
      <c r="C1025" s="121" t="s">
        <v>34</v>
      </c>
      <c r="D1025" s="121" t="s">
        <v>101</v>
      </c>
      <c r="E1025" s="127"/>
      <c r="F1025" s="121" t="s">
        <v>1487</v>
      </c>
      <c r="G1025" s="121" t="s">
        <v>37</v>
      </c>
      <c r="H1025" s="121" t="s">
        <v>331</v>
      </c>
      <c r="I1025" s="80">
        <v>2015</v>
      </c>
      <c r="J1025" s="85">
        <v>100000</v>
      </c>
      <c r="K1025" s="8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 spans="1:26" ht="6.75" customHeight="1" x14ac:dyDescent="0.2">
      <c r="A1026" s="121" t="s">
        <v>341</v>
      </c>
      <c r="B1026" s="121" t="s">
        <v>124</v>
      </c>
      <c r="C1026" s="121" t="s">
        <v>70</v>
      </c>
      <c r="D1026" s="121" t="s">
        <v>143</v>
      </c>
      <c r="E1026" s="127"/>
      <c r="F1026" s="121" t="s">
        <v>1487</v>
      </c>
      <c r="G1026" s="121" t="s">
        <v>37</v>
      </c>
      <c r="H1026" s="121" t="s">
        <v>331</v>
      </c>
      <c r="I1026" s="80">
        <v>2015</v>
      </c>
      <c r="J1026" s="85">
        <v>899950</v>
      </c>
      <c r="K1026" s="82" t="s">
        <v>72</v>
      </c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 spans="1:26" ht="6.75" customHeight="1" x14ac:dyDescent="0.2">
      <c r="A1027" s="121" t="s">
        <v>930</v>
      </c>
      <c r="B1027" s="121" t="s">
        <v>931</v>
      </c>
      <c r="C1027" s="121" t="s">
        <v>70</v>
      </c>
      <c r="D1027" s="121" t="s">
        <v>143</v>
      </c>
      <c r="E1027" s="127"/>
      <c r="F1027" s="121" t="s">
        <v>1487</v>
      </c>
      <c r="G1027" s="121" t="s">
        <v>37</v>
      </c>
      <c r="H1027" s="121" t="s">
        <v>331</v>
      </c>
      <c r="I1027" s="80">
        <v>2015</v>
      </c>
      <c r="J1027" s="85">
        <v>500000</v>
      </c>
      <c r="K1027" s="82" t="s">
        <v>72</v>
      </c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 spans="1:26" ht="6.75" customHeight="1" x14ac:dyDescent="0.2">
      <c r="A1028" s="121" t="s">
        <v>1488</v>
      </c>
      <c r="B1028" s="121" t="s">
        <v>233</v>
      </c>
      <c r="C1028" s="121"/>
      <c r="D1028" s="121" t="s">
        <v>257</v>
      </c>
      <c r="E1028" s="127"/>
      <c r="F1028" s="121" t="s">
        <v>1487</v>
      </c>
      <c r="G1028" s="121" t="s">
        <v>37</v>
      </c>
      <c r="H1028" s="121" t="s">
        <v>331</v>
      </c>
      <c r="I1028" s="80">
        <v>2015</v>
      </c>
      <c r="J1028" s="85">
        <v>150000</v>
      </c>
      <c r="K1028" s="8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 spans="1:26" ht="6.75" customHeight="1" x14ac:dyDescent="0.2">
      <c r="A1029" s="121" t="s">
        <v>1489</v>
      </c>
      <c r="B1029" s="121" t="s">
        <v>783</v>
      </c>
      <c r="C1029" s="121"/>
      <c r="D1029" s="121" t="s">
        <v>73</v>
      </c>
      <c r="E1029" s="127"/>
      <c r="F1029" s="121" t="s">
        <v>1490</v>
      </c>
      <c r="G1029" s="121" t="s">
        <v>37</v>
      </c>
      <c r="H1029" s="121" t="s">
        <v>331</v>
      </c>
      <c r="I1029" s="80">
        <v>2015</v>
      </c>
      <c r="J1029" s="85">
        <v>31000</v>
      </c>
      <c r="K1029" s="8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 spans="1:26" ht="6.75" customHeight="1" x14ac:dyDescent="0.2">
      <c r="A1030" s="113" t="s">
        <v>235</v>
      </c>
      <c r="B1030" s="113" t="s">
        <v>179</v>
      </c>
      <c r="C1030" s="113" t="s">
        <v>34</v>
      </c>
      <c r="D1030" s="113" t="s">
        <v>101</v>
      </c>
      <c r="E1030" s="14" t="s">
        <v>14</v>
      </c>
      <c r="F1030" s="113" t="s">
        <v>1491</v>
      </c>
      <c r="G1030" s="113" t="s">
        <v>16</v>
      </c>
      <c r="H1030" s="113" t="s">
        <v>1076</v>
      </c>
      <c r="I1030" s="15">
        <v>2015</v>
      </c>
      <c r="J1030" s="16">
        <v>494050</v>
      </c>
      <c r="K1030" s="17"/>
      <c r="L1030" s="20">
        <f>J1039/SUM(J1030:J1039)</f>
        <v>7.4876721648816855E-3</v>
      </c>
      <c r="M1030" s="19">
        <f>SUM(J1030:J1039)</f>
        <v>17972742</v>
      </c>
      <c r="N1030" s="19">
        <f>J1039</f>
        <v>134574</v>
      </c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 spans="1:26" ht="6.75" customHeight="1" x14ac:dyDescent="0.2">
      <c r="A1031" s="113" t="s">
        <v>1492</v>
      </c>
      <c r="B1031" s="113" t="s">
        <v>114</v>
      </c>
      <c r="C1031" s="113" t="s">
        <v>115</v>
      </c>
      <c r="D1031" s="113" t="s">
        <v>13</v>
      </c>
      <c r="E1031" s="14" t="s">
        <v>14</v>
      </c>
      <c r="F1031" s="113" t="s">
        <v>1491</v>
      </c>
      <c r="G1031" s="113" t="s">
        <v>16</v>
      </c>
      <c r="H1031" s="113" t="s">
        <v>1076</v>
      </c>
      <c r="I1031" s="15">
        <v>2015</v>
      </c>
      <c r="J1031" s="16">
        <v>69315</v>
      </c>
      <c r="K1031" s="17"/>
      <c r="L1031" s="20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  <row r="1032" spans="1:26" ht="6.75" customHeight="1" x14ac:dyDescent="0.2">
      <c r="A1032" s="113" t="s">
        <v>1493</v>
      </c>
      <c r="B1032" s="113" t="s">
        <v>11</v>
      </c>
      <c r="C1032" s="113" t="s">
        <v>12</v>
      </c>
      <c r="D1032" s="113" t="s">
        <v>13</v>
      </c>
      <c r="E1032" s="14" t="s">
        <v>14</v>
      </c>
      <c r="F1032" s="113" t="s">
        <v>1491</v>
      </c>
      <c r="G1032" s="113" t="s">
        <v>16</v>
      </c>
      <c r="H1032" s="113" t="s">
        <v>1076</v>
      </c>
      <c r="I1032" s="15">
        <v>2015</v>
      </c>
      <c r="J1032" s="16">
        <v>81312</v>
      </c>
      <c r="K1032" s="17"/>
      <c r="L1032" s="20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</row>
    <row r="1033" spans="1:26" ht="6.75" customHeight="1" x14ac:dyDescent="0.2">
      <c r="A1033" s="113" t="s">
        <v>1494</v>
      </c>
      <c r="B1033" s="113" t="s">
        <v>107</v>
      </c>
      <c r="C1033" s="113" t="s">
        <v>12</v>
      </c>
      <c r="D1033" s="113" t="s">
        <v>13</v>
      </c>
      <c r="E1033" s="14" t="s">
        <v>14</v>
      </c>
      <c r="F1033" s="113" t="s">
        <v>1491</v>
      </c>
      <c r="G1033" s="113" t="s">
        <v>16</v>
      </c>
      <c r="H1033" s="113" t="s">
        <v>1076</v>
      </c>
      <c r="I1033" s="15">
        <v>2015</v>
      </c>
      <c r="J1033" s="21">
        <v>7014183</v>
      </c>
      <c r="K1033" s="17"/>
      <c r="L1033" s="20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</row>
    <row r="1034" spans="1:26" ht="6.75" customHeight="1" x14ac:dyDescent="0.2">
      <c r="A1034" s="113" t="s">
        <v>1495</v>
      </c>
      <c r="B1034" s="113" t="s">
        <v>27</v>
      </c>
      <c r="C1034" s="113" t="s">
        <v>12</v>
      </c>
      <c r="D1034" s="113" t="s">
        <v>13</v>
      </c>
      <c r="E1034" s="14" t="s">
        <v>14</v>
      </c>
      <c r="F1034" s="113" t="s">
        <v>1491</v>
      </c>
      <c r="G1034" s="113" t="s">
        <v>16</v>
      </c>
      <c r="H1034" s="113" t="s">
        <v>1076</v>
      </c>
      <c r="I1034" s="15">
        <v>2015</v>
      </c>
      <c r="J1034" s="21">
        <v>7729092</v>
      </c>
      <c r="K1034" s="17"/>
      <c r="L1034" s="20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</row>
    <row r="1035" spans="1:26" ht="6.75" customHeight="1" x14ac:dyDescent="0.2">
      <c r="A1035" s="113" t="s">
        <v>1496</v>
      </c>
      <c r="B1035" s="113" t="s">
        <v>1497</v>
      </c>
      <c r="C1035" s="113"/>
      <c r="D1035" s="113" t="s">
        <v>28</v>
      </c>
      <c r="E1035" s="14" t="s">
        <v>14</v>
      </c>
      <c r="F1035" s="113" t="s">
        <v>1491</v>
      </c>
      <c r="G1035" s="113" t="s">
        <v>16</v>
      </c>
      <c r="H1035" s="113" t="s">
        <v>1076</v>
      </c>
      <c r="I1035" s="15">
        <v>2015</v>
      </c>
      <c r="J1035" s="16">
        <v>583004</v>
      </c>
      <c r="K1035" s="17"/>
      <c r="L1035" s="20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</row>
    <row r="1036" spans="1:26" ht="6.75" customHeight="1" x14ac:dyDescent="0.2">
      <c r="A1036" s="113" t="s">
        <v>1498</v>
      </c>
      <c r="B1036" s="113" t="s">
        <v>1499</v>
      </c>
      <c r="C1036" s="113" t="s">
        <v>12</v>
      </c>
      <c r="D1036" s="113" t="s">
        <v>28</v>
      </c>
      <c r="E1036" s="14" t="s">
        <v>14</v>
      </c>
      <c r="F1036" s="113" t="s">
        <v>1491</v>
      </c>
      <c r="G1036" s="113" t="s">
        <v>16</v>
      </c>
      <c r="H1036" s="113" t="s">
        <v>1076</v>
      </c>
      <c r="I1036" s="15">
        <v>2015</v>
      </c>
      <c r="J1036" s="16">
        <v>846285</v>
      </c>
      <c r="K1036" s="17"/>
      <c r="L1036" s="20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</row>
    <row r="1037" spans="1:26" ht="6.75" customHeight="1" x14ac:dyDescent="0.2">
      <c r="A1037" s="113" t="s">
        <v>1500</v>
      </c>
      <c r="B1037" s="113" t="s">
        <v>400</v>
      </c>
      <c r="C1037" s="113"/>
      <c r="D1037" s="113" t="s">
        <v>28</v>
      </c>
      <c r="E1037" s="14" t="s">
        <v>14</v>
      </c>
      <c r="F1037" s="113" t="s">
        <v>1491</v>
      </c>
      <c r="G1037" s="113" t="s">
        <v>16</v>
      </c>
      <c r="H1037" s="113" t="s">
        <v>1076</v>
      </c>
      <c r="I1037" s="15">
        <v>2015</v>
      </c>
      <c r="J1037" s="16">
        <v>658201</v>
      </c>
      <c r="K1037" s="17"/>
      <c r="L1037" s="20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</row>
    <row r="1038" spans="1:26" ht="6.75" customHeight="1" x14ac:dyDescent="0.2">
      <c r="A1038" s="113" t="s">
        <v>1501</v>
      </c>
      <c r="B1038" s="113" t="s">
        <v>110</v>
      </c>
      <c r="C1038" s="113"/>
      <c r="D1038" s="113" t="s">
        <v>28</v>
      </c>
      <c r="E1038" s="14" t="s">
        <v>14</v>
      </c>
      <c r="F1038" s="113" t="s">
        <v>1491</v>
      </c>
      <c r="G1038" s="113" t="s">
        <v>16</v>
      </c>
      <c r="H1038" s="113" t="s">
        <v>1076</v>
      </c>
      <c r="I1038" s="15">
        <v>2015</v>
      </c>
      <c r="J1038" s="16">
        <v>362726</v>
      </c>
      <c r="K1038" s="17"/>
      <c r="L1038" s="20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</row>
    <row r="1039" spans="1:26" ht="6.75" customHeight="1" x14ac:dyDescent="0.2">
      <c r="A1039" s="113" t="s">
        <v>141</v>
      </c>
      <c r="B1039" s="113" t="s">
        <v>142</v>
      </c>
      <c r="C1039" s="113" t="s">
        <v>70</v>
      </c>
      <c r="D1039" s="113" t="s">
        <v>143</v>
      </c>
      <c r="E1039" s="14" t="s">
        <v>14</v>
      </c>
      <c r="F1039" s="113" t="s">
        <v>1491</v>
      </c>
      <c r="G1039" s="113" t="s">
        <v>16</v>
      </c>
      <c r="H1039" s="113" t="s">
        <v>1076</v>
      </c>
      <c r="I1039" s="15">
        <v>2015</v>
      </c>
      <c r="J1039" s="16">
        <v>134574</v>
      </c>
      <c r="K1039" s="17" t="s">
        <v>72</v>
      </c>
      <c r="L1039" s="20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</row>
    <row r="1040" spans="1:26" ht="6.75" customHeight="1" x14ac:dyDescent="0.2">
      <c r="A1040" s="119" t="s">
        <v>1502</v>
      </c>
      <c r="B1040" s="119" t="s">
        <v>114</v>
      </c>
      <c r="C1040" s="119" t="s">
        <v>115</v>
      </c>
      <c r="D1040" s="119" t="s">
        <v>165</v>
      </c>
      <c r="E1040" s="31" t="s">
        <v>14</v>
      </c>
      <c r="F1040" s="119" t="s">
        <v>1503</v>
      </c>
      <c r="G1040" s="119" t="s">
        <v>16</v>
      </c>
      <c r="H1040" s="119" t="s">
        <v>237</v>
      </c>
      <c r="I1040" s="32">
        <v>2015</v>
      </c>
      <c r="J1040" s="37">
        <v>46961.57</v>
      </c>
      <c r="K1040" s="34"/>
      <c r="L1040" s="36">
        <f>J1045/SUM(J1040:J1046)</f>
        <v>2.9328193061316451E-2</v>
      </c>
      <c r="M1040" s="19">
        <f>SUM(J1040:J1046)</f>
        <v>3068719.57</v>
      </c>
      <c r="N1040" s="19">
        <f>J1045</f>
        <v>90000</v>
      </c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</row>
    <row r="1041" spans="1:26" ht="6.75" customHeight="1" x14ac:dyDescent="0.2">
      <c r="A1041" s="119" t="s">
        <v>1504</v>
      </c>
      <c r="B1041" s="119" t="s">
        <v>114</v>
      </c>
      <c r="C1041" s="119" t="s">
        <v>115</v>
      </c>
      <c r="D1041" s="119" t="s">
        <v>165</v>
      </c>
      <c r="E1041" s="31" t="s">
        <v>14</v>
      </c>
      <c r="F1041" s="119" t="s">
        <v>1503</v>
      </c>
      <c r="G1041" s="119" t="s">
        <v>16</v>
      </c>
      <c r="H1041" s="119" t="s">
        <v>237</v>
      </c>
      <c r="I1041" s="32">
        <v>2015</v>
      </c>
      <c r="J1041" s="37">
        <v>83479</v>
      </c>
      <c r="K1041" s="34"/>
      <c r="L1041" s="36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</row>
    <row r="1042" spans="1:26" ht="6.75" customHeight="1" x14ac:dyDescent="0.2">
      <c r="A1042" s="119" t="s">
        <v>1505</v>
      </c>
      <c r="B1042" s="119" t="s">
        <v>11</v>
      </c>
      <c r="C1042" s="119" t="s">
        <v>12</v>
      </c>
      <c r="D1042" s="119" t="s">
        <v>28</v>
      </c>
      <c r="E1042" s="31" t="s">
        <v>14</v>
      </c>
      <c r="F1042" s="119" t="s">
        <v>1503</v>
      </c>
      <c r="G1042" s="119" t="s">
        <v>16</v>
      </c>
      <c r="H1042" s="119" t="s">
        <v>237</v>
      </c>
      <c r="I1042" s="32">
        <v>2015</v>
      </c>
      <c r="J1042" s="33">
        <v>2235908</v>
      </c>
      <c r="K1042" s="34"/>
      <c r="L1042" s="36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</row>
    <row r="1043" spans="1:26" ht="6.75" customHeight="1" x14ac:dyDescent="0.2">
      <c r="A1043" s="119" t="s">
        <v>1506</v>
      </c>
      <c r="B1043" s="119" t="s">
        <v>239</v>
      </c>
      <c r="C1043" s="119" t="s">
        <v>70</v>
      </c>
      <c r="D1043" s="119" t="s">
        <v>28</v>
      </c>
      <c r="E1043" s="31" t="s">
        <v>14</v>
      </c>
      <c r="F1043" s="119" t="s">
        <v>1503</v>
      </c>
      <c r="G1043" s="119" t="s">
        <v>16</v>
      </c>
      <c r="H1043" s="119" t="s">
        <v>237</v>
      </c>
      <c r="I1043" s="32">
        <v>2015</v>
      </c>
      <c r="J1043" s="37">
        <v>205019</v>
      </c>
      <c r="K1043" s="34"/>
      <c r="L1043" s="36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</row>
    <row r="1044" spans="1:26" ht="6.75" customHeight="1" x14ac:dyDescent="0.2">
      <c r="A1044" s="119" t="s">
        <v>1507</v>
      </c>
      <c r="B1044" s="119" t="s">
        <v>374</v>
      </c>
      <c r="C1044" s="119" t="s">
        <v>12</v>
      </c>
      <c r="D1044" s="119" t="s">
        <v>28</v>
      </c>
      <c r="E1044" s="31" t="s">
        <v>14</v>
      </c>
      <c r="F1044" s="119" t="s">
        <v>1503</v>
      </c>
      <c r="G1044" s="119" t="s">
        <v>16</v>
      </c>
      <c r="H1044" s="119" t="s">
        <v>237</v>
      </c>
      <c r="I1044" s="32">
        <v>2015</v>
      </c>
      <c r="J1044" s="37">
        <v>261352</v>
      </c>
      <c r="K1044" s="34"/>
      <c r="L1044" s="36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</row>
    <row r="1045" spans="1:26" ht="6.75" customHeight="1" x14ac:dyDescent="0.2">
      <c r="A1045" s="119" t="s">
        <v>252</v>
      </c>
      <c r="B1045" s="119" t="s">
        <v>253</v>
      </c>
      <c r="C1045" s="119" t="s">
        <v>70</v>
      </c>
      <c r="D1045" s="119" t="s">
        <v>143</v>
      </c>
      <c r="E1045" s="31" t="s">
        <v>14</v>
      </c>
      <c r="F1045" s="119" t="s">
        <v>1503</v>
      </c>
      <c r="G1045" s="119" t="s">
        <v>16</v>
      </c>
      <c r="H1045" s="119" t="s">
        <v>237</v>
      </c>
      <c r="I1045" s="32">
        <v>2015</v>
      </c>
      <c r="J1045" s="37">
        <v>90000</v>
      </c>
      <c r="K1045" s="34" t="s">
        <v>72</v>
      </c>
      <c r="L1045" s="36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</row>
    <row r="1046" spans="1:26" ht="6.75" customHeight="1" x14ac:dyDescent="0.2">
      <c r="A1046" s="119" t="s">
        <v>1508</v>
      </c>
      <c r="B1046" s="119" t="s">
        <v>105</v>
      </c>
      <c r="C1046" s="119" t="s">
        <v>12</v>
      </c>
      <c r="D1046" s="119" t="s">
        <v>1509</v>
      </c>
      <c r="E1046" s="31" t="s">
        <v>14</v>
      </c>
      <c r="F1046" s="119" t="s">
        <v>1503</v>
      </c>
      <c r="G1046" s="119" t="s">
        <v>16</v>
      </c>
      <c r="H1046" s="119" t="s">
        <v>237</v>
      </c>
      <c r="I1046" s="32">
        <v>2015</v>
      </c>
      <c r="J1046" s="37">
        <v>146000</v>
      </c>
      <c r="K1046" s="34"/>
      <c r="L1046" s="36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</row>
    <row r="1047" spans="1:26" ht="6.75" customHeight="1" x14ac:dyDescent="0.2">
      <c r="A1047" s="115" t="s">
        <v>1510</v>
      </c>
      <c r="B1047" s="115" t="s">
        <v>1511</v>
      </c>
      <c r="C1047" s="115"/>
      <c r="D1047" s="115" t="s">
        <v>28</v>
      </c>
      <c r="E1047" s="23" t="s">
        <v>35</v>
      </c>
      <c r="F1047" s="115" t="s">
        <v>1512</v>
      </c>
      <c r="G1047" s="115" t="s">
        <v>78</v>
      </c>
      <c r="H1047" s="115" t="s">
        <v>1513</v>
      </c>
      <c r="I1047" s="24">
        <v>2015</v>
      </c>
      <c r="J1047" s="29">
        <v>6281213</v>
      </c>
      <c r="K1047" s="26"/>
      <c r="L1047" s="28">
        <f>J1050/SUM(J1047:J1053)</f>
        <v>6.5851108059173685E-2</v>
      </c>
      <c r="M1047" s="19">
        <f>SUM(J1047:J1053)</f>
        <v>16660964.9</v>
      </c>
      <c r="N1047" s="19">
        <f>J1050</f>
        <v>1097143</v>
      </c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</row>
    <row r="1048" spans="1:26" ht="6.75" customHeight="1" x14ac:dyDescent="0.2">
      <c r="A1048" s="115" t="s">
        <v>1514</v>
      </c>
      <c r="B1048" s="115" t="s">
        <v>1119</v>
      </c>
      <c r="C1048" s="115"/>
      <c r="D1048" s="115" t="s">
        <v>90</v>
      </c>
      <c r="E1048" s="23" t="s">
        <v>35</v>
      </c>
      <c r="F1048" s="115" t="s">
        <v>1512</v>
      </c>
      <c r="G1048" s="115" t="s">
        <v>78</v>
      </c>
      <c r="H1048" s="115" t="s">
        <v>1513</v>
      </c>
      <c r="I1048" s="24">
        <v>2015</v>
      </c>
      <c r="J1048" s="29">
        <v>3800000</v>
      </c>
      <c r="K1048" s="26"/>
      <c r="L1048" s="28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</row>
    <row r="1049" spans="1:26" ht="6.75" customHeight="1" x14ac:dyDescent="0.2">
      <c r="A1049" s="115" t="s">
        <v>1515</v>
      </c>
      <c r="B1049" s="115" t="s">
        <v>1343</v>
      </c>
      <c r="C1049" s="115" t="s">
        <v>12</v>
      </c>
      <c r="D1049" s="115" t="s">
        <v>90</v>
      </c>
      <c r="E1049" s="23" t="s">
        <v>35</v>
      </c>
      <c r="F1049" s="115" t="s">
        <v>1512</v>
      </c>
      <c r="G1049" s="115" t="s">
        <v>78</v>
      </c>
      <c r="H1049" s="115" t="s">
        <v>1513</v>
      </c>
      <c r="I1049" s="24">
        <v>2015</v>
      </c>
      <c r="J1049" s="29">
        <v>2500000</v>
      </c>
      <c r="K1049" s="26"/>
      <c r="L1049" s="28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</row>
    <row r="1050" spans="1:26" ht="6.75" customHeight="1" x14ac:dyDescent="0.2">
      <c r="A1050" s="115" t="s">
        <v>91</v>
      </c>
      <c r="B1050" s="115" t="s">
        <v>92</v>
      </c>
      <c r="C1050" s="115" t="s">
        <v>70</v>
      </c>
      <c r="D1050" s="115" t="s">
        <v>93</v>
      </c>
      <c r="E1050" s="23" t="s">
        <v>35</v>
      </c>
      <c r="F1050" s="115" t="s">
        <v>1512</v>
      </c>
      <c r="G1050" s="115" t="s">
        <v>78</v>
      </c>
      <c r="H1050" s="115" t="s">
        <v>1513</v>
      </c>
      <c r="I1050" s="24">
        <v>2015</v>
      </c>
      <c r="J1050" s="29">
        <v>1097143</v>
      </c>
      <c r="K1050" s="26" t="s">
        <v>72</v>
      </c>
      <c r="L1050" s="28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</row>
    <row r="1051" spans="1:26" ht="6.75" customHeight="1" x14ac:dyDescent="0.2">
      <c r="A1051" s="115" t="s">
        <v>1516</v>
      </c>
      <c r="B1051" s="115" t="s">
        <v>1517</v>
      </c>
      <c r="C1051" s="115"/>
      <c r="D1051" s="115" t="s">
        <v>537</v>
      </c>
      <c r="E1051" s="23" t="s">
        <v>35</v>
      </c>
      <c r="F1051" s="115" t="s">
        <v>1512</v>
      </c>
      <c r="G1051" s="115" t="s">
        <v>78</v>
      </c>
      <c r="H1051" s="115" t="s">
        <v>1513</v>
      </c>
      <c r="I1051" s="24">
        <v>2015</v>
      </c>
      <c r="J1051" s="25">
        <v>116579</v>
      </c>
      <c r="K1051" s="26"/>
      <c r="L1051" s="28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</row>
    <row r="1052" spans="1:26" ht="6.75" customHeight="1" x14ac:dyDescent="0.2">
      <c r="A1052" s="115" t="s">
        <v>749</v>
      </c>
      <c r="B1052" s="115" t="s">
        <v>750</v>
      </c>
      <c r="C1052" s="115"/>
      <c r="D1052" s="115" t="s">
        <v>537</v>
      </c>
      <c r="E1052" s="23" t="s">
        <v>35</v>
      </c>
      <c r="F1052" s="115" t="s">
        <v>1512</v>
      </c>
      <c r="G1052" s="115" t="s">
        <v>78</v>
      </c>
      <c r="H1052" s="115" t="s">
        <v>1513</v>
      </c>
      <c r="I1052" s="24">
        <v>2015</v>
      </c>
      <c r="J1052" s="29">
        <v>1991029.9</v>
      </c>
      <c r="K1052" s="26"/>
      <c r="L1052" s="28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</row>
    <row r="1053" spans="1:26" ht="6.75" customHeight="1" x14ac:dyDescent="0.2">
      <c r="A1053" s="115" t="s">
        <v>232</v>
      </c>
      <c r="B1053" s="115" t="s">
        <v>233</v>
      </c>
      <c r="C1053" s="115"/>
      <c r="D1053" s="115" t="s">
        <v>257</v>
      </c>
      <c r="E1053" s="23" t="s">
        <v>35</v>
      </c>
      <c r="F1053" s="115" t="s">
        <v>1512</v>
      </c>
      <c r="G1053" s="115" t="s">
        <v>78</v>
      </c>
      <c r="H1053" s="115" t="s">
        <v>1513</v>
      </c>
      <c r="I1053" s="24">
        <v>2015</v>
      </c>
      <c r="J1053" s="25">
        <v>875000</v>
      </c>
      <c r="K1053" s="26"/>
      <c r="L1053" s="28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</row>
    <row r="1054" spans="1:26" ht="6.75" customHeight="1" x14ac:dyDescent="0.2">
      <c r="A1054" s="118" t="s">
        <v>1518</v>
      </c>
      <c r="B1054" s="118" t="s">
        <v>312</v>
      </c>
      <c r="C1054" s="118" t="s">
        <v>34</v>
      </c>
      <c r="D1054" s="118" t="s">
        <v>243</v>
      </c>
      <c r="E1054" s="131"/>
      <c r="F1054" s="118" t="s">
        <v>1519</v>
      </c>
      <c r="G1054" s="118" t="s">
        <v>168</v>
      </c>
      <c r="H1054" s="118" t="s">
        <v>1520</v>
      </c>
      <c r="I1054" s="40">
        <v>2015</v>
      </c>
      <c r="J1054" s="41">
        <v>3630506</v>
      </c>
      <c r="K1054" s="42"/>
      <c r="L1054" s="45">
        <f>SUM(J1056:J1057)/SUM(J1054:J1057)</f>
        <v>7.4165896716369445E-2</v>
      </c>
      <c r="M1054" s="19">
        <f>SUM(J1054:J1057)</f>
        <v>4077103</v>
      </c>
      <c r="N1054" s="19">
        <f>SUM(J1056:J1057)</f>
        <v>302382</v>
      </c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</row>
    <row r="1055" spans="1:26" ht="6.75" customHeight="1" x14ac:dyDescent="0.2">
      <c r="A1055" s="118" t="s">
        <v>1521</v>
      </c>
      <c r="B1055" s="118" t="s">
        <v>44</v>
      </c>
      <c r="C1055" s="118" t="s">
        <v>34</v>
      </c>
      <c r="D1055" s="118" t="s">
        <v>243</v>
      </c>
      <c r="E1055" s="131"/>
      <c r="F1055" s="118" t="s">
        <v>1519</v>
      </c>
      <c r="G1055" s="118" t="s">
        <v>168</v>
      </c>
      <c r="H1055" s="118" t="s">
        <v>1520</v>
      </c>
      <c r="I1055" s="40">
        <v>2015</v>
      </c>
      <c r="J1055" s="44">
        <v>144215</v>
      </c>
      <c r="K1055" s="42"/>
      <c r="L1055" s="45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</row>
    <row r="1056" spans="1:26" ht="6.75" customHeight="1" x14ac:dyDescent="0.2">
      <c r="A1056" s="118" t="s">
        <v>213</v>
      </c>
      <c r="B1056" s="118" t="s">
        <v>214</v>
      </c>
      <c r="C1056" s="118" t="s">
        <v>70</v>
      </c>
      <c r="D1056" s="118" t="s">
        <v>143</v>
      </c>
      <c r="E1056" s="131"/>
      <c r="F1056" s="118" t="s">
        <v>1519</v>
      </c>
      <c r="G1056" s="118" t="s">
        <v>168</v>
      </c>
      <c r="H1056" s="118" t="s">
        <v>1520</v>
      </c>
      <c r="I1056" s="40">
        <v>2015</v>
      </c>
      <c r="J1056" s="44">
        <v>274382</v>
      </c>
      <c r="K1056" s="42" t="s">
        <v>72</v>
      </c>
      <c r="L1056" s="45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</row>
    <row r="1057" spans="1:26" ht="6.75" customHeight="1" x14ac:dyDescent="0.2">
      <c r="A1057" s="118" t="s">
        <v>216</v>
      </c>
      <c r="B1057" s="118" t="s">
        <v>124</v>
      </c>
      <c r="C1057" s="118" t="s">
        <v>70</v>
      </c>
      <c r="D1057" s="118" t="s">
        <v>143</v>
      </c>
      <c r="E1057" s="131"/>
      <c r="F1057" s="118" t="s">
        <v>1519</v>
      </c>
      <c r="G1057" s="118" t="s">
        <v>168</v>
      </c>
      <c r="H1057" s="118" t="s">
        <v>1520</v>
      </c>
      <c r="I1057" s="40">
        <v>2015</v>
      </c>
      <c r="J1057" s="44">
        <v>28000</v>
      </c>
      <c r="K1057" s="42" t="s">
        <v>72</v>
      </c>
      <c r="L1057" s="45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</row>
    <row r="1058" spans="1:26" ht="9.75" customHeight="1" x14ac:dyDescent="0.2">
      <c r="A1058" s="113" t="s">
        <v>1515</v>
      </c>
      <c r="B1058" s="113" t="s">
        <v>1343</v>
      </c>
      <c r="C1058" s="113" t="s">
        <v>12</v>
      </c>
      <c r="D1058" s="113" t="s">
        <v>90</v>
      </c>
      <c r="E1058" s="14" t="s">
        <v>35</v>
      </c>
      <c r="F1058" s="113" t="s">
        <v>1522</v>
      </c>
      <c r="G1058" s="113" t="s">
        <v>78</v>
      </c>
      <c r="H1058" s="113" t="s">
        <v>965</v>
      </c>
      <c r="I1058" s="15">
        <v>2015</v>
      </c>
      <c r="J1058" s="21">
        <v>3148000</v>
      </c>
      <c r="K1058" s="17"/>
      <c r="L1058" s="20">
        <f>J1060/SUM(J1058:J1061)</f>
        <v>0.04</v>
      </c>
      <c r="M1058" s="19">
        <f>SUM(J1058:J1061)</f>
        <v>5675000</v>
      </c>
      <c r="N1058" s="19">
        <f>J1060</f>
        <v>227000</v>
      </c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</row>
    <row r="1059" spans="1:26" ht="6.75" customHeight="1" x14ac:dyDescent="0.2">
      <c r="A1059" s="113" t="s">
        <v>1118</v>
      </c>
      <c r="B1059" s="113" t="s">
        <v>1119</v>
      </c>
      <c r="C1059" s="113"/>
      <c r="D1059" s="113" t="s">
        <v>90</v>
      </c>
      <c r="E1059" s="14" t="s">
        <v>35</v>
      </c>
      <c r="F1059" s="113" t="s">
        <v>1522</v>
      </c>
      <c r="G1059" s="113" t="s">
        <v>78</v>
      </c>
      <c r="H1059" s="113" t="s">
        <v>965</v>
      </c>
      <c r="I1059" s="113">
        <v>2015</v>
      </c>
      <c r="J1059" s="21">
        <v>1800000</v>
      </c>
      <c r="K1059" s="17"/>
      <c r="L1059" s="20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</row>
    <row r="1060" spans="1:26" ht="6.75" customHeight="1" x14ac:dyDescent="0.2">
      <c r="A1060" s="113" t="s">
        <v>91</v>
      </c>
      <c r="B1060" s="113" t="s">
        <v>92</v>
      </c>
      <c r="C1060" s="113" t="s">
        <v>70</v>
      </c>
      <c r="D1060" s="113" t="s">
        <v>93</v>
      </c>
      <c r="E1060" s="14" t="s">
        <v>35</v>
      </c>
      <c r="F1060" s="113" t="s">
        <v>1522</v>
      </c>
      <c r="G1060" s="113" t="s">
        <v>78</v>
      </c>
      <c r="H1060" s="113" t="s">
        <v>965</v>
      </c>
      <c r="I1060" s="113">
        <v>2015</v>
      </c>
      <c r="J1060" s="21">
        <v>227000</v>
      </c>
      <c r="K1060" s="17" t="s">
        <v>72</v>
      </c>
      <c r="L1060" s="20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</row>
    <row r="1061" spans="1:26" ht="6.75" customHeight="1" x14ac:dyDescent="0.2">
      <c r="A1061" s="113" t="s">
        <v>1523</v>
      </c>
      <c r="B1061" s="113" t="s">
        <v>957</v>
      </c>
      <c r="C1061" s="113"/>
      <c r="D1061" s="113" t="s">
        <v>73</v>
      </c>
      <c r="E1061" s="14" t="s">
        <v>35</v>
      </c>
      <c r="F1061" s="113" t="s">
        <v>1522</v>
      </c>
      <c r="G1061" s="113" t="s">
        <v>78</v>
      </c>
      <c r="H1061" s="113" t="s">
        <v>965</v>
      </c>
      <c r="I1061" s="113">
        <v>2015</v>
      </c>
      <c r="J1061" s="21">
        <v>500000</v>
      </c>
      <c r="K1061" s="17"/>
      <c r="L1061" s="20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</row>
    <row r="1062" spans="1:26" ht="6.75" customHeight="1" x14ac:dyDescent="0.2">
      <c r="A1062" s="129" t="s">
        <v>1401</v>
      </c>
      <c r="B1062" s="129" t="s">
        <v>1402</v>
      </c>
      <c r="C1062" s="129"/>
      <c r="D1062" s="129" t="s">
        <v>13</v>
      </c>
      <c r="E1062" s="7" t="s">
        <v>35</v>
      </c>
      <c r="F1062" s="129" t="s">
        <v>1524</v>
      </c>
      <c r="G1062" s="129" t="s">
        <v>37</v>
      </c>
      <c r="H1062" s="129" t="s">
        <v>762</v>
      </c>
      <c r="I1062" s="129">
        <v>2015</v>
      </c>
      <c r="J1062" s="12">
        <v>121876</v>
      </c>
      <c r="K1062" s="10"/>
      <c r="L1062" s="11">
        <f>J1066/SUM(J1062:J1066)</f>
        <v>0.24496702988744745</v>
      </c>
      <c r="M1062" s="19">
        <f>SUM(J1062:J1066)</f>
        <v>2041091</v>
      </c>
      <c r="N1062" s="19">
        <f>J1066</f>
        <v>500000</v>
      </c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</row>
    <row r="1063" spans="1:26" ht="6.75" customHeight="1" x14ac:dyDescent="0.2">
      <c r="A1063" s="129" t="s">
        <v>766</v>
      </c>
      <c r="B1063" s="129" t="s">
        <v>242</v>
      </c>
      <c r="C1063" s="129"/>
      <c r="D1063" s="129" t="s">
        <v>13</v>
      </c>
      <c r="E1063" s="7" t="s">
        <v>35</v>
      </c>
      <c r="F1063" s="129" t="s">
        <v>1524</v>
      </c>
      <c r="G1063" s="129" t="s">
        <v>37</v>
      </c>
      <c r="H1063" s="129" t="s">
        <v>762</v>
      </c>
      <c r="I1063" s="129">
        <v>2015</v>
      </c>
      <c r="J1063" s="12">
        <v>933887</v>
      </c>
      <c r="K1063" s="10"/>
      <c r="L1063" s="11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</row>
    <row r="1064" spans="1:26" ht="6.75" customHeight="1" x14ac:dyDescent="0.2">
      <c r="A1064" s="129" t="s">
        <v>770</v>
      </c>
      <c r="B1064" s="129" t="s">
        <v>771</v>
      </c>
      <c r="C1064" s="129"/>
      <c r="D1064" s="129" t="s">
        <v>13</v>
      </c>
      <c r="E1064" s="7" t="s">
        <v>35</v>
      </c>
      <c r="F1064" s="129" t="s">
        <v>1524</v>
      </c>
      <c r="G1064" s="129" t="s">
        <v>37</v>
      </c>
      <c r="H1064" s="129" t="s">
        <v>762</v>
      </c>
      <c r="I1064" s="129">
        <v>2015</v>
      </c>
      <c r="J1064" s="12">
        <v>175000</v>
      </c>
      <c r="K1064" s="10"/>
      <c r="L1064" s="11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</row>
    <row r="1065" spans="1:26" ht="6.75" customHeight="1" x14ac:dyDescent="0.2">
      <c r="A1065" s="129" t="s">
        <v>1525</v>
      </c>
      <c r="B1065" s="129" t="s">
        <v>245</v>
      </c>
      <c r="C1065" s="129"/>
      <c r="D1065" s="129" t="s">
        <v>28</v>
      </c>
      <c r="E1065" s="7" t="s">
        <v>35</v>
      </c>
      <c r="F1065" s="129" t="s">
        <v>1524</v>
      </c>
      <c r="G1065" s="129" t="s">
        <v>37</v>
      </c>
      <c r="H1065" s="129" t="s">
        <v>762</v>
      </c>
      <c r="I1065" s="129">
        <v>2015</v>
      </c>
      <c r="J1065" s="12">
        <v>310328</v>
      </c>
      <c r="K1065" s="10"/>
      <c r="L1065" s="11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</row>
    <row r="1066" spans="1:26" ht="6.75" customHeight="1" x14ac:dyDescent="0.2">
      <c r="A1066" s="129" t="s">
        <v>341</v>
      </c>
      <c r="B1066" s="129" t="s">
        <v>124</v>
      </c>
      <c r="C1066" s="129" t="s">
        <v>70</v>
      </c>
      <c r="D1066" s="129" t="s">
        <v>143</v>
      </c>
      <c r="E1066" s="7" t="s">
        <v>35</v>
      </c>
      <c r="F1066" s="129" t="s">
        <v>1524</v>
      </c>
      <c r="G1066" s="129" t="s">
        <v>37</v>
      </c>
      <c r="H1066" s="129" t="s">
        <v>762</v>
      </c>
      <c r="I1066" s="129">
        <v>2015</v>
      </c>
      <c r="J1066" s="12">
        <v>500000</v>
      </c>
      <c r="K1066" s="10" t="s">
        <v>72</v>
      </c>
      <c r="L1066" s="11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</row>
    <row r="1067" spans="1:26" ht="6.75" customHeight="1" x14ac:dyDescent="0.2">
      <c r="A1067" s="119" t="s">
        <v>1526</v>
      </c>
      <c r="B1067" s="119" t="s">
        <v>497</v>
      </c>
      <c r="C1067" s="119" t="s">
        <v>34</v>
      </c>
      <c r="D1067" s="119" t="s">
        <v>28</v>
      </c>
      <c r="E1067" s="31" t="s">
        <v>166</v>
      </c>
      <c r="F1067" s="119" t="s">
        <v>1527</v>
      </c>
      <c r="G1067" s="119" t="s">
        <v>37</v>
      </c>
      <c r="H1067" s="119" t="s">
        <v>38</v>
      </c>
      <c r="I1067" s="119">
        <v>2015</v>
      </c>
      <c r="J1067" s="33">
        <v>652026</v>
      </c>
      <c r="K1067" s="34"/>
      <c r="L1067" s="36">
        <f>J1080/SUM(J1067:J1080)</f>
        <v>3.5897259172467666E-2</v>
      </c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</row>
    <row r="1068" spans="1:26" ht="6.75" customHeight="1" x14ac:dyDescent="0.2">
      <c r="A1068" s="119" t="s">
        <v>1528</v>
      </c>
      <c r="B1068" s="119" t="s">
        <v>364</v>
      </c>
      <c r="C1068" s="119" t="s">
        <v>34</v>
      </c>
      <c r="D1068" s="119" t="s">
        <v>28</v>
      </c>
      <c r="E1068" s="31" t="s">
        <v>166</v>
      </c>
      <c r="F1068" s="119" t="s">
        <v>1527</v>
      </c>
      <c r="G1068" s="119" t="s">
        <v>37</v>
      </c>
      <c r="H1068" s="119" t="s">
        <v>38</v>
      </c>
      <c r="I1068" s="119">
        <v>2015</v>
      </c>
      <c r="J1068" s="33">
        <v>617467</v>
      </c>
      <c r="K1068" s="34"/>
      <c r="L1068" s="36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</row>
    <row r="1069" spans="1:26" ht="6.75" customHeight="1" x14ac:dyDescent="0.2">
      <c r="A1069" s="119" t="s">
        <v>1529</v>
      </c>
      <c r="B1069" s="119" t="s">
        <v>869</v>
      </c>
      <c r="C1069" s="119" t="s">
        <v>34</v>
      </c>
      <c r="D1069" s="119" t="s">
        <v>28</v>
      </c>
      <c r="E1069" s="31" t="s">
        <v>166</v>
      </c>
      <c r="F1069" s="119" t="s">
        <v>1527</v>
      </c>
      <c r="G1069" s="119" t="s">
        <v>37</v>
      </c>
      <c r="H1069" s="119" t="s">
        <v>38</v>
      </c>
      <c r="I1069" s="119">
        <v>2015</v>
      </c>
      <c r="J1069" s="33">
        <v>494159</v>
      </c>
      <c r="K1069" s="34"/>
      <c r="L1069" s="36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</row>
    <row r="1070" spans="1:26" ht="6.75" customHeight="1" x14ac:dyDescent="0.2">
      <c r="A1070" s="119" t="s">
        <v>235</v>
      </c>
      <c r="B1070" s="119" t="s">
        <v>179</v>
      </c>
      <c r="C1070" s="119" t="s">
        <v>34</v>
      </c>
      <c r="D1070" s="119" t="s">
        <v>101</v>
      </c>
      <c r="E1070" s="31" t="s">
        <v>35</v>
      </c>
      <c r="F1070" s="119" t="s">
        <v>1530</v>
      </c>
      <c r="G1070" s="119" t="s">
        <v>37</v>
      </c>
      <c r="H1070" s="119" t="s">
        <v>38</v>
      </c>
      <c r="I1070" s="119">
        <v>2015</v>
      </c>
      <c r="J1070" s="33">
        <v>350000</v>
      </c>
      <c r="K1070" s="34"/>
      <c r="L1070" s="36"/>
      <c r="M1070" s="19">
        <f>SUM(J1070:J1080)</f>
        <v>9379260</v>
      </c>
      <c r="N1070" s="19">
        <f>J1080</f>
        <v>400000</v>
      </c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</row>
    <row r="1071" spans="1:26" ht="6.75" customHeight="1" x14ac:dyDescent="0.2">
      <c r="A1071" s="119" t="s">
        <v>1531</v>
      </c>
      <c r="B1071" s="119" t="s">
        <v>372</v>
      </c>
      <c r="C1071" s="119" t="s">
        <v>34</v>
      </c>
      <c r="D1071" s="119" t="s">
        <v>28</v>
      </c>
      <c r="E1071" s="31" t="s">
        <v>35</v>
      </c>
      <c r="F1071" s="119" t="s">
        <v>1530</v>
      </c>
      <c r="G1071" s="119" t="s">
        <v>37</v>
      </c>
      <c r="H1071" s="119" t="s">
        <v>38</v>
      </c>
      <c r="I1071" s="119">
        <v>2015</v>
      </c>
      <c r="J1071" s="33">
        <v>545483</v>
      </c>
      <c r="K1071" s="34"/>
      <c r="L1071" s="36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</row>
    <row r="1072" spans="1:26" ht="6.75" customHeight="1" x14ac:dyDescent="0.2">
      <c r="A1072" s="119" t="s">
        <v>1532</v>
      </c>
      <c r="B1072" s="119" t="s">
        <v>317</v>
      </c>
      <c r="C1072" s="119" t="s">
        <v>34</v>
      </c>
      <c r="D1072" s="119" t="s">
        <v>28</v>
      </c>
      <c r="E1072" s="31" t="s">
        <v>35</v>
      </c>
      <c r="F1072" s="119" t="s">
        <v>1530</v>
      </c>
      <c r="G1072" s="119" t="s">
        <v>37</v>
      </c>
      <c r="H1072" s="119" t="s">
        <v>38</v>
      </c>
      <c r="I1072" s="119">
        <v>2015</v>
      </c>
      <c r="J1072" s="33">
        <v>431664</v>
      </c>
      <c r="K1072" s="34"/>
      <c r="L1072" s="36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</row>
    <row r="1073" spans="1:26" ht="6.75" customHeight="1" x14ac:dyDescent="0.2">
      <c r="A1073" s="119" t="s">
        <v>1533</v>
      </c>
      <c r="B1073" s="119" t="s">
        <v>764</v>
      </c>
      <c r="C1073" s="119" t="s">
        <v>34</v>
      </c>
      <c r="D1073" s="119" t="s">
        <v>28</v>
      </c>
      <c r="E1073" s="31" t="s">
        <v>35</v>
      </c>
      <c r="F1073" s="119" t="s">
        <v>1530</v>
      </c>
      <c r="G1073" s="119" t="s">
        <v>37</v>
      </c>
      <c r="H1073" s="119" t="s">
        <v>38</v>
      </c>
      <c r="I1073" s="119">
        <v>2015</v>
      </c>
      <c r="J1073" s="33">
        <v>651762</v>
      </c>
      <c r="K1073" s="34"/>
      <c r="L1073" s="36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</row>
    <row r="1074" spans="1:26" ht="6.75" customHeight="1" x14ac:dyDescent="0.2">
      <c r="A1074" s="119" t="s">
        <v>1534</v>
      </c>
      <c r="B1074" s="119" t="s">
        <v>55</v>
      </c>
      <c r="C1074" s="119" t="s">
        <v>34</v>
      </c>
      <c r="D1074" s="119" t="s">
        <v>28</v>
      </c>
      <c r="E1074" s="31" t="s">
        <v>35</v>
      </c>
      <c r="F1074" s="119" t="s">
        <v>1530</v>
      </c>
      <c r="G1074" s="119" t="s">
        <v>37</v>
      </c>
      <c r="H1074" s="119" t="s">
        <v>38</v>
      </c>
      <c r="I1074" s="119">
        <v>2015</v>
      </c>
      <c r="J1074" s="33">
        <v>961654</v>
      </c>
      <c r="K1074" s="34"/>
      <c r="L1074" s="36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</row>
    <row r="1075" spans="1:26" ht="6.75" customHeight="1" x14ac:dyDescent="0.2">
      <c r="A1075" s="119" t="s">
        <v>1535</v>
      </c>
      <c r="B1075" s="119" t="s">
        <v>151</v>
      </c>
      <c r="C1075" s="119"/>
      <c r="D1075" s="119" t="s">
        <v>28</v>
      </c>
      <c r="E1075" s="31" t="s">
        <v>35</v>
      </c>
      <c r="F1075" s="119" t="s">
        <v>1530</v>
      </c>
      <c r="G1075" s="119" t="s">
        <v>37</v>
      </c>
      <c r="H1075" s="119" t="s">
        <v>38</v>
      </c>
      <c r="I1075" s="119">
        <v>2015</v>
      </c>
      <c r="J1075" s="33">
        <v>2335742</v>
      </c>
      <c r="K1075" s="34"/>
      <c r="L1075" s="36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</row>
    <row r="1076" spans="1:26" ht="6.75" customHeight="1" x14ac:dyDescent="0.2">
      <c r="A1076" s="119" t="s">
        <v>1536</v>
      </c>
      <c r="B1076" s="119" t="s">
        <v>720</v>
      </c>
      <c r="C1076" s="119" t="s">
        <v>34</v>
      </c>
      <c r="D1076" s="119" t="s">
        <v>28</v>
      </c>
      <c r="E1076" s="31" t="s">
        <v>35</v>
      </c>
      <c r="F1076" s="119" t="s">
        <v>1530</v>
      </c>
      <c r="G1076" s="119" t="s">
        <v>37</v>
      </c>
      <c r="H1076" s="119" t="s">
        <v>38</v>
      </c>
      <c r="I1076" s="32">
        <v>2015</v>
      </c>
      <c r="J1076" s="37">
        <v>949512</v>
      </c>
      <c r="K1076" s="34"/>
      <c r="L1076" s="36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</row>
    <row r="1077" spans="1:26" ht="6.75" customHeight="1" x14ac:dyDescent="0.2">
      <c r="A1077" s="119" t="s">
        <v>1537</v>
      </c>
      <c r="B1077" s="119" t="s">
        <v>519</v>
      </c>
      <c r="C1077" s="119" t="s">
        <v>34</v>
      </c>
      <c r="D1077" s="119" t="s">
        <v>28</v>
      </c>
      <c r="E1077" s="31" t="s">
        <v>35</v>
      </c>
      <c r="F1077" s="119" t="s">
        <v>1530</v>
      </c>
      <c r="G1077" s="119" t="s">
        <v>37</v>
      </c>
      <c r="H1077" s="119" t="s">
        <v>38</v>
      </c>
      <c r="I1077" s="32">
        <v>2015</v>
      </c>
      <c r="J1077" s="37">
        <v>530772</v>
      </c>
      <c r="K1077" s="34"/>
      <c r="L1077" s="36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</row>
    <row r="1078" spans="1:26" ht="6.75" customHeight="1" x14ac:dyDescent="0.2">
      <c r="A1078" s="119" t="s">
        <v>1538</v>
      </c>
      <c r="B1078" s="119" t="s">
        <v>374</v>
      </c>
      <c r="C1078" s="119" t="s">
        <v>12</v>
      </c>
      <c r="D1078" s="119" t="s">
        <v>28</v>
      </c>
      <c r="E1078" s="31" t="s">
        <v>35</v>
      </c>
      <c r="F1078" s="119" t="s">
        <v>1530</v>
      </c>
      <c r="G1078" s="119" t="s">
        <v>37</v>
      </c>
      <c r="H1078" s="119" t="s">
        <v>38</v>
      </c>
      <c r="I1078" s="32">
        <v>2015</v>
      </c>
      <c r="J1078" s="33">
        <v>1836797</v>
      </c>
      <c r="K1078" s="34"/>
      <c r="L1078" s="36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</row>
    <row r="1079" spans="1:26" ht="6.75" customHeight="1" x14ac:dyDescent="0.2">
      <c r="A1079" s="119" t="s">
        <v>1539</v>
      </c>
      <c r="B1079" s="119" t="s">
        <v>204</v>
      </c>
      <c r="C1079" s="119" t="s">
        <v>34</v>
      </c>
      <c r="D1079" s="119" t="s">
        <v>28</v>
      </c>
      <c r="E1079" s="31" t="s">
        <v>35</v>
      </c>
      <c r="F1079" s="119" t="s">
        <v>1530</v>
      </c>
      <c r="G1079" s="119" t="s">
        <v>37</v>
      </c>
      <c r="H1079" s="119" t="s">
        <v>38</v>
      </c>
      <c r="I1079" s="32">
        <v>2015</v>
      </c>
      <c r="J1079" s="37">
        <v>385874</v>
      </c>
      <c r="K1079" s="34"/>
      <c r="L1079" s="36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</row>
    <row r="1080" spans="1:26" ht="6.75" customHeight="1" x14ac:dyDescent="0.2">
      <c r="A1080" s="119" t="s">
        <v>341</v>
      </c>
      <c r="B1080" s="119" t="s">
        <v>124</v>
      </c>
      <c r="C1080" s="119" t="s">
        <v>70</v>
      </c>
      <c r="D1080" s="119" t="s">
        <v>143</v>
      </c>
      <c r="E1080" s="31" t="s">
        <v>35</v>
      </c>
      <c r="F1080" s="119" t="s">
        <v>1530</v>
      </c>
      <c r="G1080" s="119" t="s">
        <v>37</v>
      </c>
      <c r="H1080" s="119" t="s">
        <v>38</v>
      </c>
      <c r="I1080" s="32">
        <v>2015</v>
      </c>
      <c r="J1080" s="37">
        <v>400000</v>
      </c>
      <c r="K1080" s="34" t="s">
        <v>72</v>
      </c>
      <c r="L1080" s="36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</row>
    <row r="1081" spans="1:26" ht="6.75" customHeight="1" x14ac:dyDescent="0.2">
      <c r="A1081" s="115" t="s">
        <v>1540</v>
      </c>
      <c r="B1081" s="115" t="s">
        <v>1541</v>
      </c>
      <c r="C1081" s="115" t="s">
        <v>34</v>
      </c>
      <c r="D1081" s="115" t="s">
        <v>1542</v>
      </c>
      <c r="E1081" s="23" t="s">
        <v>166</v>
      </c>
      <c r="F1081" s="115" t="s">
        <v>1543</v>
      </c>
      <c r="G1081" s="115" t="s">
        <v>276</v>
      </c>
      <c r="H1081" s="115" t="s">
        <v>1274</v>
      </c>
      <c r="I1081" s="24">
        <v>2015</v>
      </c>
      <c r="J1081" s="25">
        <v>515889</v>
      </c>
      <c r="K1081" s="26"/>
      <c r="L1081" s="28">
        <f>J1091/SUM(J1081:J1091)</f>
        <v>7.6141814224527565E-2</v>
      </c>
      <c r="M1081" s="19">
        <f>SUM(J1081:J1091)</f>
        <v>13738509</v>
      </c>
      <c r="N1081" s="19">
        <f>J1091</f>
        <v>1046075</v>
      </c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</row>
    <row r="1082" spans="1:26" ht="6.75" customHeight="1" x14ac:dyDescent="0.2">
      <c r="A1082" s="115" t="s">
        <v>1544</v>
      </c>
      <c r="B1082" s="115" t="s">
        <v>57</v>
      </c>
      <c r="C1082" s="115" t="s">
        <v>12</v>
      </c>
      <c r="D1082" s="115" t="s">
        <v>28</v>
      </c>
      <c r="E1082" s="23" t="s">
        <v>166</v>
      </c>
      <c r="F1082" s="115" t="s">
        <v>1543</v>
      </c>
      <c r="G1082" s="115" t="s">
        <v>276</v>
      </c>
      <c r="H1082" s="115" t="s">
        <v>1274</v>
      </c>
      <c r="I1082" s="24">
        <v>2015</v>
      </c>
      <c r="J1082" s="29">
        <v>1982248</v>
      </c>
      <c r="K1082" s="26"/>
      <c r="L1082" s="28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</row>
    <row r="1083" spans="1:26" ht="6.75" customHeight="1" x14ac:dyDescent="0.2">
      <c r="A1083" s="115" t="s">
        <v>1545</v>
      </c>
      <c r="B1083" s="115" t="s">
        <v>1546</v>
      </c>
      <c r="C1083" s="115"/>
      <c r="D1083" s="115" t="s">
        <v>28</v>
      </c>
      <c r="E1083" s="23" t="s">
        <v>166</v>
      </c>
      <c r="F1083" s="115" t="s">
        <v>1543</v>
      </c>
      <c r="G1083" s="115" t="s">
        <v>276</v>
      </c>
      <c r="H1083" s="115" t="s">
        <v>1274</v>
      </c>
      <c r="I1083" s="24">
        <v>2015</v>
      </c>
      <c r="J1083" s="25">
        <v>700000</v>
      </c>
      <c r="K1083" s="26"/>
      <c r="L1083" s="28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</row>
    <row r="1084" spans="1:26" ht="6.75" customHeight="1" x14ac:dyDescent="0.2">
      <c r="A1084" s="115" t="s">
        <v>1547</v>
      </c>
      <c r="B1084" s="115" t="s">
        <v>374</v>
      </c>
      <c r="C1084" s="115" t="s">
        <v>12</v>
      </c>
      <c r="D1084" s="115" t="s">
        <v>28</v>
      </c>
      <c r="E1084" s="23" t="s">
        <v>166</v>
      </c>
      <c r="F1084" s="115" t="s">
        <v>1543</v>
      </c>
      <c r="G1084" s="115" t="s">
        <v>276</v>
      </c>
      <c r="H1084" s="115" t="s">
        <v>1274</v>
      </c>
      <c r="I1084" s="24">
        <v>2015</v>
      </c>
      <c r="J1084" s="29">
        <v>1852147</v>
      </c>
      <c r="K1084" s="26"/>
      <c r="L1084" s="28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</row>
    <row r="1085" spans="1:26" ht="6.75" customHeight="1" x14ac:dyDescent="0.2">
      <c r="A1085" s="115" t="s">
        <v>1548</v>
      </c>
      <c r="B1085" s="115" t="s">
        <v>105</v>
      </c>
      <c r="C1085" s="115" t="s">
        <v>12</v>
      </c>
      <c r="D1085" s="115" t="s">
        <v>28</v>
      </c>
      <c r="E1085" s="23" t="s">
        <v>166</v>
      </c>
      <c r="F1085" s="115" t="s">
        <v>1543</v>
      </c>
      <c r="G1085" s="115" t="s">
        <v>276</v>
      </c>
      <c r="H1085" s="115" t="s">
        <v>1274</v>
      </c>
      <c r="I1085" s="24">
        <v>2015</v>
      </c>
      <c r="J1085" s="29">
        <v>4183050</v>
      </c>
      <c r="K1085" s="26"/>
      <c r="L1085" s="28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</row>
    <row r="1086" spans="1:26" ht="6.75" customHeight="1" x14ac:dyDescent="0.2">
      <c r="A1086" s="115" t="s">
        <v>352</v>
      </c>
      <c r="B1086" s="115" t="s">
        <v>155</v>
      </c>
      <c r="C1086" s="115" t="s">
        <v>21</v>
      </c>
      <c r="D1086" s="115" t="s">
        <v>28</v>
      </c>
      <c r="E1086" s="23" t="s">
        <v>166</v>
      </c>
      <c r="F1086" s="115" t="s">
        <v>1543</v>
      </c>
      <c r="G1086" s="115" t="s">
        <v>276</v>
      </c>
      <c r="H1086" s="115" t="s">
        <v>1274</v>
      </c>
      <c r="I1086" s="24">
        <v>2015</v>
      </c>
      <c r="J1086" s="25">
        <v>987166</v>
      </c>
      <c r="K1086" s="26"/>
      <c r="L1086" s="28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</row>
    <row r="1087" spans="1:26" ht="6.75" customHeight="1" x14ac:dyDescent="0.2">
      <c r="A1087" s="115" t="s">
        <v>1549</v>
      </c>
      <c r="B1087" s="115" t="s">
        <v>274</v>
      </c>
      <c r="C1087" s="115"/>
      <c r="D1087" s="115" t="s">
        <v>28</v>
      </c>
      <c r="E1087" s="23" t="s">
        <v>166</v>
      </c>
      <c r="F1087" s="115" t="s">
        <v>1543</v>
      </c>
      <c r="G1087" s="115" t="s">
        <v>276</v>
      </c>
      <c r="H1087" s="115" t="s">
        <v>1274</v>
      </c>
      <c r="I1087" s="24">
        <v>2015</v>
      </c>
      <c r="J1087" s="25">
        <v>269760</v>
      </c>
      <c r="K1087" s="26"/>
      <c r="L1087" s="28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</row>
    <row r="1088" spans="1:26" ht="6.75" customHeight="1" x14ac:dyDescent="0.2">
      <c r="A1088" s="115" t="s">
        <v>1550</v>
      </c>
      <c r="B1088" s="115" t="s">
        <v>933</v>
      </c>
      <c r="C1088" s="115" t="s">
        <v>34</v>
      </c>
      <c r="D1088" s="115" t="s">
        <v>28</v>
      </c>
      <c r="E1088" s="23" t="s">
        <v>166</v>
      </c>
      <c r="F1088" s="115" t="s">
        <v>1543</v>
      </c>
      <c r="G1088" s="115" t="s">
        <v>276</v>
      </c>
      <c r="H1088" s="115" t="s">
        <v>1274</v>
      </c>
      <c r="I1088" s="24">
        <v>2015</v>
      </c>
      <c r="J1088" s="25">
        <v>152176</v>
      </c>
      <c r="K1088" s="26"/>
      <c r="L1088" s="28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</row>
    <row r="1089" spans="1:26" ht="6.75" customHeight="1" x14ac:dyDescent="0.2">
      <c r="A1089" s="115" t="s">
        <v>1551</v>
      </c>
      <c r="B1089" s="115" t="s">
        <v>449</v>
      </c>
      <c r="C1089" s="115" t="s">
        <v>34</v>
      </c>
      <c r="D1089" s="115" t="s">
        <v>28</v>
      </c>
      <c r="E1089" s="23" t="s">
        <v>166</v>
      </c>
      <c r="F1089" s="115" t="s">
        <v>1543</v>
      </c>
      <c r="G1089" s="115" t="s">
        <v>276</v>
      </c>
      <c r="H1089" s="115" t="s">
        <v>1274</v>
      </c>
      <c r="I1089" s="24">
        <v>2015</v>
      </c>
      <c r="J1089" s="25">
        <v>49998</v>
      </c>
      <c r="K1089" s="26"/>
      <c r="L1089" s="28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</row>
    <row r="1090" spans="1:26" ht="6.75" customHeight="1" x14ac:dyDescent="0.2">
      <c r="A1090" s="115" t="s">
        <v>1552</v>
      </c>
      <c r="B1090" s="115" t="s">
        <v>466</v>
      </c>
      <c r="C1090" s="115" t="s">
        <v>34</v>
      </c>
      <c r="D1090" s="115" t="s">
        <v>28</v>
      </c>
      <c r="E1090" s="23" t="s">
        <v>166</v>
      </c>
      <c r="F1090" s="115" t="s">
        <v>1543</v>
      </c>
      <c r="G1090" s="115" t="s">
        <v>276</v>
      </c>
      <c r="H1090" s="115" t="s">
        <v>1274</v>
      </c>
      <c r="I1090" s="24">
        <v>2015</v>
      </c>
      <c r="J1090" s="29">
        <v>2000000</v>
      </c>
      <c r="K1090" s="26"/>
      <c r="L1090" s="28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</row>
    <row r="1091" spans="1:26" ht="6.75" customHeight="1" x14ac:dyDescent="0.2">
      <c r="A1091" s="115" t="s">
        <v>213</v>
      </c>
      <c r="B1091" s="115" t="s">
        <v>214</v>
      </c>
      <c r="C1091" s="115" t="s">
        <v>70</v>
      </c>
      <c r="D1091" s="115" t="s">
        <v>143</v>
      </c>
      <c r="E1091" s="23" t="s">
        <v>166</v>
      </c>
      <c r="F1091" s="115" t="s">
        <v>1543</v>
      </c>
      <c r="G1091" s="115" t="s">
        <v>276</v>
      </c>
      <c r="H1091" s="115" t="s">
        <v>1274</v>
      </c>
      <c r="I1091" s="24">
        <v>2015</v>
      </c>
      <c r="J1091" s="29">
        <v>1046075</v>
      </c>
      <c r="K1091" s="26" t="s">
        <v>72</v>
      </c>
      <c r="L1091" s="28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</row>
    <row r="1092" spans="1:26" ht="6.75" customHeight="1" x14ac:dyDescent="0.2">
      <c r="A1092" s="121" t="s">
        <v>1553</v>
      </c>
      <c r="B1092" s="121" t="s">
        <v>1554</v>
      </c>
      <c r="C1092" s="121" t="s">
        <v>70</v>
      </c>
      <c r="D1092" s="121" t="s">
        <v>28</v>
      </c>
      <c r="E1092" s="127"/>
      <c r="F1092" s="121" t="s">
        <v>1555</v>
      </c>
      <c r="G1092" s="121" t="s">
        <v>541</v>
      </c>
      <c r="H1092" s="121" t="s">
        <v>542</v>
      </c>
      <c r="I1092" s="80">
        <v>2015</v>
      </c>
      <c r="J1092" s="81">
        <v>2571551.4</v>
      </c>
      <c r="K1092" s="82" t="s">
        <v>72</v>
      </c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</row>
    <row r="1093" spans="1:26" ht="6.75" customHeight="1" x14ac:dyDescent="0.2">
      <c r="A1093" s="119" t="s">
        <v>1556</v>
      </c>
      <c r="B1093" s="119" t="s">
        <v>1557</v>
      </c>
      <c r="C1093" s="119"/>
      <c r="D1093" s="119" t="s">
        <v>76</v>
      </c>
      <c r="E1093" s="125"/>
      <c r="F1093" s="119" t="s">
        <v>1558</v>
      </c>
      <c r="G1093" s="119" t="s">
        <v>117</v>
      </c>
      <c r="H1093" s="119" t="s">
        <v>1049</v>
      </c>
      <c r="I1093" s="32">
        <v>2015</v>
      </c>
      <c r="J1093" s="37">
        <v>215000</v>
      </c>
      <c r="K1093" s="34"/>
      <c r="L1093" s="36">
        <f>J1096/SUM(J1093:J1096)</f>
        <v>0.13308387976429556</v>
      </c>
      <c r="M1093" s="19">
        <f>SUM(J1093:J1096)</f>
        <v>2329358</v>
      </c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</row>
    <row r="1094" spans="1:26" ht="6.75" customHeight="1" x14ac:dyDescent="0.2">
      <c r="A1094" s="119" t="s">
        <v>1559</v>
      </c>
      <c r="B1094" s="119" t="s">
        <v>50</v>
      </c>
      <c r="C1094" s="119" t="s">
        <v>34</v>
      </c>
      <c r="D1094" s="119" t="s">
        <v>28</v>
      </c>
      <c r="E1094" s="125"/>
      <c r="F1094" s="119" t="s">
        <v>1558</v>
      </c>
      <c r="G1094" s="119" t="s">
        <v>117</v>
      </c>
      <c r="H1094" s="119" t="s">
        <v>1049</v>
      </c>
      <c r="I1094" s="32">
        <v>2015</v>
      </c>
      <c r="J1094" s="37">
        <v>304358</v>
      </c>
      <c r="K1094" s="34"/>
      <c r="L1094" s="36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</row>
    <row r="1095" spans="1:26" ht="6.75" customHeight="1" x14ac:dyDescent="0.2">
      <c r="A1095" s="119" t="s">
        <v>1560</v>
      </c>
      <c r="B1095" s="119" t="s">
        <v>1561</v>
      </c>
      <c r="C1095" s="119"/>
      <c r="D1095" s="119" t="s">
        <v>28</v>
      </c>
      <c r="E1095" s="125"/>
      <c r="F1095" s="119" t="s">
        <v>1558</v>
      </c>
      <c r="G1095" s="119" t="s">
        <v>117</v>
      </c>
      <c r="H1095" s="119" t="s">
        <v>1049</v>
      </c>
      <c r="I1095" s="32">
        <v>2015</v>
      </c>
      <c r="J1095" s="33">
        <v>1500000</v>
      </c>
      <c r="K1095" s="34"/>
      <c r="L1095" s="36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</row>
    <row r="1096" spans="1:26" ht="6.75" customHeight="1" x14ac:dyDescent="0.2">
      <c r="A1096" s="119" t="s">
        <v>1065</v>
      </c>
      <c r="B1096" s="119" t="s">
        <v>92</v>
      </c>
      <c r="C1096" s="119" t="s">
        <v>70</v>
      </c>
      <c r="D1096" s="119" t="s">
        <v>93</v>
      </c>
      <c r="E1096" s="125"/>
      <c r="F1096" s="119" t="s">
        <v>1558</v>
      </c>
      <c r="G1096" s="119" t="s">
        <v>117</v>
      </c>
      <c r="H1096" s="119" t="s">
        <v>1049</v>
      </c>
      <c r="I1096" s="32">
        <v>2015</v>
      </c>
      <c r="J1096" s="37">
        <v>310000</v>
      </c>
      <c r="K1096" s="34" t="s">
        <v>72</v>
      </c>
      <c r="L1096" s="36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</row>
    <row r="1097" spans="1:26" ht="6.75" customHeight="1" x14ac:dyDescent="0.2">
      <c r="A1097" s="118" t="s">
        <v>1562</v>
      </c>
      <c r="B1097" s="118" t="s">
        <v>1563</v>
      </c>
      <c r="C1097" s="118"/>
      <c r="D1097" s="118" t="s">
        <v>126</v>
      </c>
      <c r="E1097" s="131"/>
      <c r="F1097" s="118" t="s">
        <v>1564</v>
      </c>
      <c r="G1097" s="118" t="s">
        <v>168</v>
      </c>
      <c r="H1097" s="118" t="s">
        <v>1207</v>
      </c>
      <c r="I1097" s="40">
        <v>2015</v>
      </c>
      <c r="J1097" s="44">
        <v>294462</v>
      </c>
      <c r="K1097" s="42"/>
      <c r="L1097" s="45">
        <f>J1100/SUM(J1097:J1100)</f>
        <v>6.0798277317626367E-2</v>
      </c>
      <c r="M1097" s="19">
        <f>SUM(J1097:J1100)</f>
        <v>5140820</v>
      </c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</row>
    <row r="1098" spans="1:26" ht="6.75" customHeight="1" x14ac:dyDescent="0.2">
      <c r="A1098" s="118" t="s">
        <v>1565</v>
      </c>
      <c r="B1098" s="118" t="s">
        <v>1566</v>
      </c>
      <c r="C1098" s="118" t="s">
        <v>34</v>
      </c>
      <c r="D1098" s="118" t="s">
        <v>126</v>
      </c>
      <c r="E1098" s="131"/>
      <c r="F1098" s="118" t="s">
        <v>1564</v>
      </c>
      <c r="G1098" s="118" t="s">
        <v>168</v>
      </c>
      <c r="H1098" s="118" t="s">
        <v>1207</v>
      </c>
      <c r="I1098" s="40">
        <v>2015</v>
      </c>
      <c r="J1098" s="41">
        <v>2627430</v>
      </c>
      <c r="K1098" s="42"/>
      <c r="L1098" s="45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</row>
    <row r="1099" spans="1:26" ht="6.75" customHeight="1" x14ac:dyDescent="0.2">
      <c r="A1099" s="118" t="s">
        <v>1567</v>
      </c>
      <c r="B1099" s="118" t="s">
        <v>1568</v>
      </c>
      <c r="C1099" s="118" t="s">
        <v>34</v>
      </c>
      <c r="D1099" s="118" t="s">
        <v>126</v>
      </c>
      <c r="E1099" s="131"/>
      <c r="F1099" s="118" t="s">
        <v>1564</v>
      </c>
      <c r="G1099" s="118" t="s">
        <v>168</v>
      </c>
      <c r="H1099" s="118" t="s">
        <v>1207</v>
      </c>
      <c r="I1099" s="40">
        <v>2015</v>
      </c>
      <c r="J1099" s="41">
        <v>1906375</v>
      </c>
      <c r="K1099" s="42"/>
      <c r="L1099" s="45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</row>
    <row r="1100" spans="1:26" ht="6.75" customHeight="1" x14ac:dyDescent="0.2">
      <c r="A1100" s="118" t="s">
        <v>213</v>
      </c>
      <c r="B1100" s="118" t="s">
        <v>214</v>
      </c>
      <c r="C1100" s="118" t="s">
        <v>70</v>
      </c>
      <c r="D1100" s="118" t="s">
        <v>143</v>
      </c>
      <c r="E1100" s="131"/>
      <c r="F1100" s="118" t="s">
        <v>1564</v>
      </c>
      <c r="G1100" s="118" t="s">
        <v>168</v>
      </c>
      <c r="H1100" s="118" t="s">
        <v>1207</v>
      </c>
      <c r="I1100" s="40">
        <v>2015</v>
      </c>
      <c r="J1100" s="44">
        <v>312553</v>
      </c>
      <c r="K1100" s="42" t="s">
        <v>72</v>
      </c>
      <c r="L1100" s="45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</row>
    <row r="1101" spans="1:26" ht="6.75" customHeight="1" x14ac:dyDescent="0.2">
      <c r="A1101" s="121" t="s">
        <v>1569</v>
      </c>
      <c r="B1101" s="121" t="s">
        <v>1570</v>
      </c>
      <c r="C1101" s="121"/>
      <c r="D1101" s="121" t="s">
        <v>1571</v>
      </c>
      <c r="E1101" s="127"/>
      <c r="F1101" s="121" t="s">
        <v>1572</v>
      </c>
      <c r="G1101" s="121" t="s">
        <v>117</v>
      </c>
      <c r="H1101" s="121" t="s">
        <v>307</v>
      </c>
      <c r="I1101" s="80">
        <v>2015</v>
      </c>
      <c r="J1101" s="85">
        <v>299937</v>
      </c>
      <c r="K1101" s="8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</row>
    <row r="1102" spans="1:26" ht="6.75" customHeight="1" x14ac:dyDescent="0.2">
      <c r="A1102" s="121" t="s">
        <v>1573</v>
      </c>
      <c r="B1102" s="121" t="s">
        <v>50</v>
      </c>
      <c r="C1102" s="121" t="s">
        <v>34</v>
      </c>
      <c r="D1102" s="121" t="s">
        <v>28</v>
      </c>
      <c r="E1102" s="127"/>
      <c r="F1102" s="121" t="s">
        <v>1572</v>
      </c>
      <c r="G1102" s="121" t="s">
        <v>117</v>
      </c>
      <c r="H1102" s="121" t="s">
        <v>307</v>
      </c>
      <c r="I1102" s="80">
        <v>2015</v>
      </c>
      <c r="J1102" s="85">
        <v>494370</v>
      </c>
      <c r="K1102" s="8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</row>
    <row r="1103" spans="1:26" ht="6.75" customHeight="1" x14ac:dyDescent="0.2">
      <c r="A1103" s="113" t="s">
        <v>1574</v>
      </c>
      <c r="B1103" s="113" t="s">
        <v>1575</v>
      </c>
      <c r="C1103" s="113"/>
      <c r="D1103" s="113" t="s">
        <v>13</v>
      </c>
      <c r="E1103" s="14" t="s">
        <v>35</v>
      </c>
      <c r="F1103" s="113" t="s">
        <v>1576</v>
      </c>
      <c r="G1103" s="113" t="s">
        <v>37</v>
      </c>
      <c r="H1103" s="113" t="s">
        <v>1577</v>
      </c>
      <c r="I1103" s="15">
        <v>2015</v>
      </c>
      <c r="J1103" s="16">
        <v>355321</v>
      </c>
      <c r="K1103" s="17"/>
      <c r="L1103" s="20">
        <f>J1115/SUM(J1103:J1115)</f>
        <v>6.1908826425579495E-2</v>
      </c>
      <c r="M1103" s="19">
        <f>SUM(J1103:J1115)</f>
        <v>20190982</v>
      </c>
      <c r="N1103" s="19">
        <f>J1115</f>
        <v>1250000</v>
      </c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</row>
    <row r="1104" spans="1:26" ht="6.75" customHeight="1" x14ac:dyDescent="0.2">
      <c r="A1104" s="113" t="s">
        <v>1578</v>
      </c>
      <c r="B1104" s="113" t="s">
        <v>497</v>
      </c>
      <c r="C1104" s="113" t="s">
        <v>34</v>
      </c>
      <c r="D1104" s="113" t="s">
        <v>28</v>
      </c>
      <c r="E1104" s="14" t="s">
        <v>35</v>
      </c>
      <c r="F1104" s="113" t="s">
        <v>1576</v>
      </c>
      <c r="G1104" s="113" t="s">
        <v>37</v>
      </c>
      <c r="H1104" s="113" t="s">
        <v>1577</v>
      </c>
      <c r="I1104" s="15">
        <v>2015</v>
      </c>
      <c r="J1104" s="21">
        <v>5100000</v>
      </c>
      <c r="K1104" s="17"/>
      <c r="L1104" s="20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</row>
    <row r="1105" spans="1:26" ht="6.75" customHeight="1" x14ac:dyDescent="0.2">
      <c r="A1105" s="113" t="s">
        <v>1579</v>
      </c>
      <c r="B1105" s="113" t="s">
        <v>603</v>
      </c>
      <c r="C1105" s="113" t="s">
        <v>34</v>
      </c>
      <c r="D1105" s="113" t="s">
        <v>28</v>
      </c>
      <c r="E1105" s="14" t="s">
        <v>35</v>
      </c>
      <c r="F1105" s="113" t="s">
        <v>1576</v>
      </c>
      <c r="G1105" s="113" t="s">
        <v>37</v>
      </c>
      <c r="H1105" s="113" t="s">
        <v>1577</v>
      </c>
      <c r="I1105" s="15">
        <v>2015</v>
      </c>
      <c r="J1105" s="16">
        <v>100000</v>
      </c>
      <c r="K1105" s="17"/>
      <c r="L1105" s="20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</row>
    <row r="1106" spans="1:26" ht="6.75" customHeight="1" x14ac:dyDescent="0.2">
      <c r="A1106" s="113" t="s">
        <v>1580</v>
      </c>
      <c r="B1106" s="113" t="s">
        <v>360</v>
      </c>
      <c r="C1106" s="113" t="s">
        <v>34</v>
      </c>
      <c r="D1106" s="113" t="s">
        <v>28</v>
      </c>
      <c r="E1106" s="14" t="s">
        <v>35</v>
      </c>
      <c r="F1106" s="113" t="s">
        <v>1576</v>
      </c>
      <c r="G1106" s="113" t="s">
        <v>37</v>
      </c>
      <c r="H1106" s="113" t="s">
        <v>1577</v>
      </c>
      <c r="I1106" s="15">
        <v>2015</v>
      </c>
      <c r="J1106" s="16">
        <v>220424</v>
      </c>
      <c r="K1106" s="17"/>
      <c r="L1106" s="20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</row>
    <row r="1107" spans="1:26" ht="6.75" customHeight="1" x14ac:dyDescent="0.2">
      <c r="A1107" s="113" t="s">
        <v>1581</v>
      </c>
      <c r="B1107" s="113" t="s">
        <v>1582</v>
      </c>
      <c r="C1107" s="113"/>
      <c r="D1107" s="113" t="s">
        <v>28</v>
      </c>
      <c r="E1107" s="14" t="s">
        <v>35</v>
      </c>
      <c r="F1107" s="113" t="s">
        <v>1576</v>
      </c>
      <c r="G1107" s="113" t="s">
        <v>37</v>
      </c>
      <c r="H1107" s="113" t="s">
        <v>1577</v>
      </c>
      <c r="I1107" s="15">
        <v>2015</v>
      </c>
      <c r="J1107" s="16">
        <v>600000</v>
      </c>
      <c r="K1107" s="17"/>
      <c r="L1107" s="20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</row>
    <row r="1108" spans="1:26" ht="6.75" customHeight="1" x14ac:dyDescent="0.2">
      <c r="A1108" s="113" t="s">
        <v>1583</v>
      </c>
      <c r="B1108" s="113" t="s">
        <v>190</v>
      </c>
      <c r="C1108" s="113"/>
      <c r="D1108" s="113" t="s">
        <v>28</v>
      </c>
      <c r="E1108" s="14" t="s">
        <v>35</v>
      </c>
      <c r="F1108" s="113" t="s">
        <v>1576</v>
      </c>
      <c r="G1108" s="113" t="s">
        <v>37</v>
      </c>
      <c r="H1108" s="113" t="s">
        <v>1577</v>
      </c>
      <c r="I1108" s="15">
        <v>2015</v>
      </c>
      <c r="J1108" s="16">
        <v>300000</v>
      </c>
      <c r="K1108" s="17"/>
      <c r="L1108" s="20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</row>
    <row r="1109" spans="1:26" ht="6.75" customHeight="1" x14ac:dyDescent="0.2">
      <c r="A1109" s="113" t="s">
        <v>1584</v>
      </c>
      <c r="B1109" s="113" t="s">
        <v>364</v>
      </c>
      <c r="C1109" s="113" t="s">
        <v>34</v>
      </c>
      <c r="D1109" s="113" t="s">
        <v>28</v>
      </c>
      <c r="E1109" s="14" t="s">
        <v>35</v>
      </c>
      <c r="F1109" s="113" t="s">
        <v>1576</v>
      </c>
      <c r="G1109" s="113" t="s">
        <v>37</v>
      </c>
      <c r="H1109" s="113" t="s">
        <v>1577</v>
      </c>
      <c r="I1109" s="15">
        <v>2015</v>
      </c>
      <c r="J1109" s="16">
        <v>295000</v>
      </c>
      <c r="K1109" s="17"/>
      <c r="L1109" s="20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</row>
    <row r="1110" spans="1:26" ht="6.75" customHeight="1" x14ac:dyDescent="0.2">
      <c r="A1110" s="113" t="s">
        <v>1585</v>
      </c>
      <c r="B1110" s="113" t="s">
        <v>55</v>
      </c>
      <c r="C1110" s="113" t="s">
        <v>34</v>
      </c>
      <c r="D1110" s="113" t="s">
        <v>28</v>
      </c>
      <c r="E1110" s="14" t="s">
        <v>35</v>
      </c>
      <c r="F1110" s="113" t="s">
        <v>1576</v>
      </c>
      <c r="G1110" s="113" t="s">
        <v>37</v>
      </c>
      <c r="H1110" s="113" t="s">
        <v>1577</v>
      </c>
      <c r="I1110" s="15">
        <v>2015</v>
      </c>
      <c r="J1110" s="21">
        <v>1000000</v>
      </c>
      <c r="K1110" s="17"/>
      <c r="L1110" s="20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</row>
    <row r="1111" spans="1:26" ht="6.75" customHeight="1" x14ac:dyDescent="0.2">
      <c r="A1111" s="113" t="s">
        <v>1586</v>
      </c>
      <c r="B1111" s="113" t="s">
        <v>1587</v>
      </c>
      <c r="C1111" s="113" t="s">
        <v>12</v>
      </c>
      <c r="D1111" s="113" t="s">
        <v>28</v>
      </c>
      <c r="E1111" s="14" t="s">
        <v>35</v>
      </c>
      <c r="F1111" s="113" t="s">
        <v>1576</v>
      </c>
      <c r="G1111" s="113" t="s">
        <v>37</v>
      </c>
      <c r="H1111" s="113" t="s">
        <v>1577</v>
      </c>
      <c r="I1111" s="15">
        <v>2015</v>
      </c>
      <c r="J1111" s="21">
        <v>3690823</v>
      </c>
      <c r="K1111" s="17"/>
      <c r="L1111" s="20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</row>
    <row r="1112" spans="1:26" ht="6.75" customHeight="1" x14ac:dyDescent="0.2">
      <c r="A1112" s="113" t="s">
        <v>1588</v>
      </c>
      <c r="B1112" s="113" t="s">
        <v>107</v>
      </c>
      <c r="C1112" s="113" t="s">
        <v>12</v>
      </c>
      <c r="D1112" s="113" t="s">
        <v>28</v>
      </c>
      <c r="E1112" s="14" t="s">
        <v>35</v>
      </c>
      <c r="F1112" s="113" t="s">
        <v>1576</v>
      </c>
      <c r="G1112" s="113" t="s">
        <v>37</v>
      </c>
      <c r="H1112" s="113" t="s">
        <v>1577</v>
      </c>
      <c r="I1112" s="15">
        <v>2015</v>
      </c>
      <c r="J1112" s="16">
        <v>274753</v>
      </c>
      <c r="K1112" s="17"/>
      <c r="L1112" s="20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</row>
    <row r="1113" spans="1:26" ht="6.75" customHeight="1" x14ac:dyDescent="0.2">
      <c r="A1113" s="113" t="s">
        <v>1589</v>
      </c>
      <c r="B1113" s="113" t="s">
        <v>129</v>
      </c>
      <c r="C1113" s="113" t="s">
        <v>12</v>
      </c>
      <c r="D1113" s="113" t="s">
        <v>28</v>
      </c>
      <c r="E1113" s="14" t="s">
        <v>35</v>
      </c>
      <c r="F1113" s="113" t="s">
        <v>1576</v>
      </c>
      <c r="G1113" s="113" t="s">
        <v>37</v>
      </c>
      <c r="H1113" s="113" t="s">
        <v>1577</v>
      </c>
      <c r="I1113" s="15">
        <v>2015</v>
      </c>
      <c r="J1113" s="21">
        <v>7000000</v>
      </c>
      <c r="K1113" s="17"/>
      <c r="L1113" s="20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</row>
    <row r="1114" spans="1:26" ht="6.75" customHeight="1" x14ac:dyDescent="0.2">
      <c r="A1114" s="113" t="s">
        <v>1590</v>
      </c>
      <c r="B1114" s="113" t="s">
        <v>27</v>
      </c>
      <c r="C1114" s="113" t="s">
        <v>12</v>
      </c>
      <c r="D1114" s="113" t="s">
        <v>28</v>
      </c>
      <c r="E1114" s="14" t="s">
        <v>35</v>
      </c>
      <c r="F1114" s="113" t="s">
        <v>1576</v>
      </c>
      <c r="G1114" s="113" t="s">
        <v>37</v>
      </c>
      <c r="H1114" s="113" t="s">
        <v>1577</v>
      </c>
      <c r="I1114" s="15">
        <v>2015</v>
      </c>
      <c r="J1114" s="16">
        <v>4661</v>
      </c>
      <c r="K1114" s="17"/>
      <c r="L1114" s="20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</row>
    <row r="1115" spans="1:26" ht="6.75" customHeight="1" x14ac:dyDescent="0.2">
      <c r="A1115" s="113" t="s">
        <v>341</v>
      </c>
      <c r="B1115" s="113" t="s">
        <v>124</v>
      </c>
      <c r="C1115" s="113" t="s">
        <v>70</v>
      </c>
      <c r="D1115" s="113" t="s">
        <v>143</v>
      </c>
      <c r="E1115" s="14" t="s">
        <v>35</v>
      </c>
      <c r="F1115" s="113" t="s">
        <v>1576</v>
      </c>
      <c r="G1115" s="113" t="s">
        <v>37</v>
      </c>
      <c r="H1115" s="113" t="s">
        <v>1577</v>
      </c>
      <c r="I1115" s="15">
        <v>2015</v>
      </c>
      <c r="J1115" s="21">
        <v>1250000</v>
      </c>
      <c r="K1115" s="17" t="s">
        <v>72</v>
      </c>
      <c r="L1115" s="20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</row>
    <row r="1116" spans="1:26" ht="6.75" customHeight="1" x14ac:dyDescent="0.2">
      <c r="A1116" s="115" t="s">
        <v>1591</v>
      </c>
      <c r="B1116" s="115" t="s">
        <v>1592</v>
      </c>
      <c r="C1116" s="115"/>
      <c r="D1116" s="115" t="s">
        <v>28</v>
      </c>
      <c r="E1116" s="23" t="s">
        <v>14</v>
      </c>
      <c r="F1116" s="115" t="s">
        <v>1593</v>
      </c>
      <c r="G1116" s="115" t="s">
        <v>117</v>
      </c>
      <c r="H1116" s="115" t="s">
        <v>1594</v>
      </c>
      <c r="I1116" s="24">
        <v>2015</v>
      </c>
      <c r="J1116" s="29">
        <v>2548261</v>
      </c>
      <c r="K1116" s="26"/>
      <c r="L1116" s="28">
        <f>(J1118+J1120)/SUM(J1116:J1120)</f>
        <v>0.30033824942024939</v>
      </c>
      <c r="M1116" s="19">
        <f>SUM(J1116:J1120)</f>
        <v>12930499.620000001</v>
      </c>
      <c r="N1116" s="19">
        <f>J1118+J1120</f>
        <v>3883523.62</v>
      </c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</row>
    <row r="1117" spans="1:26" ht="6.75" customHeight="1" x14ac:dyDescent="0.2">
      <c r="A1117" s="115" t="s">
        <v>1595</v>
      </c>
      <c r="B1117" s="115" t="s">
        <v>1596</v>
      </c>
      <c r="C1117" s="115"/>
      <c r="D1117" s="115" t="s">
        <v>28</v>
      </c>
      <c r="E1117" s="23" t="s">
        <v>14</v>
      </c>
      <c r="F1117" s="115" t="s">
        <v>1593</v>
      </c>
      <c r="G1117" s="115" t="s">
        <v>117</v>
      </c>
      <c r="H1117" s="115" t="s">
        <v>1594</v>
      </c>
      <c r="I1117" s="24">
        <v>2015</v>
      </c>
      <c r="J1117" s="29">
        <v>4998715</v>
      </c>
      <c r="K1117" s="26"/>
      <c r="L1117" s="28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</row>
    <row r="1118" spans="1:26" ht="6.75" customHeight="1" x14ac:dyDescent="0.2">
      <c r="A1118" s="115" t="s">
        <v>1597</v>
      </c>
      <c r="B1118" s="115" t="s">
        <v>1598</v>
      </c>
      <c r="C1118" s="115" t="s">
        <v>70</v>
      </c>
      <c r="D1118" s="115" t="s">
        <v>143</v>
      </c>
      <c r="E1118" s="23" t="s">
        <v>14</v>
      </c>
      <c r="F1118" s="115" t="s">
        <v>1593</v>
      </c>
      <c r="G1118" s="115" t="s">
        <v>117</v>
      </c>
      <c r="H1118" s="115" t="s">
        <v>1594</v>
      </c>
      <c r="I1118" s="24">
        <v>2015</v>
      </c>
      <c r="J1118" s="29">
        <v>1978338</v>
      </c>
      <c r="K1118" s="26" t="s">
        <v>72</v>
      </c>
      <c r="L1118" s="28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</row>
    <row r="1119" spans="1:26" ht="6.75" customHeight="1" x14ac:dyDescent="0.2">
      <c r="A1119" s="115" t="s">
        <v>1599</v>
      </c>
      <c r="B1119" s="115" t="s">
        <v>1600</v>
      </c>
      <c r="C1119" s="115"/>
      <c r="D1119" s="115" t="s">
        <v>951</v>
      </c>
      <c r="E1119" s="23" t="s">
        <v>14</v>
      </c>
      <c r="F1119" s="115" t="s">
        <v>1593</v>
      </c>
      <c r="G1119" s="115" t="s">
        <v>117</v>
      </c>
      <c r="H1119" s="115" t="s">
        <v>1594</v>
      </c>
      <c r="I1119" s="24">
        <v>2015</v>
      </c>
      <c r="J1119" s="29">
        <v>1500000</v>
      </c>
      <c r="K1119" s="26"/>
      <c r="L1119" s="28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</row>
    <row r="1120" spans="1:26" ht="6.75" customHeight="1" x14ac:dyDescent="0.2">
      <c r="A1120" s="115" t="s">
        <v>1601</v>
      </c>
      <c r="B1120" s="115" t="s">
        <v>253</v>
      </c>
      <c r="C1120" s="115" t="s">
        <v>70</v>
      </c>
      <c r="D1120" s="115" t="s">
        <v>93</v>
      </c>
      <c r="E1120" s="23" t="s">
        <v>14</v>
      </c>
      <c r="F1120" s="115" t="s">
        <v>1593</v>
      </c>
      <c r="G1120" s="115" t="s">
        <v>117</v>
      </c>
      <c r="H1120" s="115" t="s">
        <v>1594</v>
      </c>
      <c r="I1120" s="24">
        <v>2015</v>
      </c>
      <c r="J1120" s="29">
        <v>1905185.62</v>
      </c>
      <c r="K1120" s="26" t="s">
        <v>72</v>
      </c>
      <c r="L1120" s="28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</row>
    <row r="1121" spans="1:26" ht="6.75" customHeight="1" x14ac:dyDescent="0.2">
      <c r="A1121" s="121" t="s">
        <v>483</v>
      </c>
      <c r="B1121" s="121" t="s">
        <v>179</v>
      </c>
      <c r="C1121" s="121" t="s">
        <v>34</v>
      </c>
      <c r="D1121" s="121" t="s">
        <v>101</v>
      </c>
      <c r="E1121" s="79"/>
      <c r="F1121" s="121" t="s">
        <v>1602</v>
      </c>
      <c r="G1121" s="121" t="s">
        <v>37</v>
      </c>
      <c r="H1121" s="121" t="s">
        <v>1369</v>
      </c>
      <c r="I1121" s="80">
        <v>2015</v>
      </c>
      <c r="J1121" s="85">
        <v>253440</v>
      </c>
      <c r="K1121" s="8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</row>
    <row r="1122" spans="1:26" ht="6.75" customHeight="1" x14ac:dyDescent="0.2">
      <c r="A1122" s="132" t="s">
        <v>1603</v>
      </c>
      <c r="B1122" s="132" t="s">
        <v>11</v>
      </c>
      <c r="C1122" s="132" t="s">
        <v>12</v>
      </c>
      <c r="D1122" s="132" t="s">
        <v>165</v>
      </c>
      <c r="E1122" s="133" t="s">
        <v>35</v>
      </c>
      <c r="F1122" s="132" t="s">
        <v>1604</v>
      </c>
      <c r="G1122" s="132" t="s">
        <v>37</v>
      </c>
      <c r="H1122" s="132" t="s">
        <v>402</v>
      </c>
      <c r="I1122" s="134">
        <v>2015</v>
      </c>
      <c r="J1122" s="135">
        <v>858805</v>
      </c>
      <c r="K1122" s="136"/>
      <c r="L1122" s="137">
        <f>J1128/SUM(J1122:J1129)</f>
        <v>0.12255958072754464</v>
      </c>
      <c r="M1122" s="19">
        <f>SUM(J1122:J1129)</f>
        <v>7751332</v>
      </c>
      <c r="N1122" s="19">
        <f>J1128</f>
        <v>950000</v>
      </c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</row>
    <row r="1123" spans="1:26" ht="6.75" customHeight="1" x14ac:dyDescent="0.2">
      <c r="A1123" s="132" t="s">
        <v>399</v>
      </c>
      <c r="B1123" s="132" t="s">
        <v>400</v>
      </c>
      <c r="C1123" s="132"/>
      <c r="D1123" s="132" t="s">
        <v>165</v>
      </c>
      <c r="E1123" s="133" t="s">
        <v>35</v>
      </c>
      <c r="F1123" s="132" t="s">
        <v>1604</v>
      </c>
      <c r="G1123" s="132" t="s">
        <v>37</v>
      </c>
      <c r="H1123" s="132" t="s">
        <v>402</v>
      </c>
      <c r="I1123" s="134">
        <v>2015</v>
      </c>
      <c r="J1123" s="135">
        <v>683872</v>
      </c>
      <c r="K1123" s="136"/>
      <c r="L1123" s="137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</row>
    <row r="1124" spans="1:26" ht="9.75" customHeight="1" x14ac:dyDescent="0.2">
      <c r="A1124" s="138" t="s">
        <v>1605</v>
      </c>
      <c r="B1124" s="132" t="s">
        <v>386</v>
      </c>
      <c r="C1124" s="132" t="s">
        <v>34</v>
      </c>
      <c r="D1124" s="132" t="s">
        <v>243</v>
      </c>
      <c r="E1124" s="133" t="s">
        <v>35</v>
      </c>
      <c r="F1124" s="132" t="s">
        <v>1604</v>
      </c>
      <c r="G1124" s="132" t="s">
        <v>37</v>
      </c>
      <c r="H1124" s="132" t="s">
        <v>402</v>
      </c>
      <c r="I1124" s="134">
        <v>2015</v>
      </c>
      <c r="J1124" s="135">
        <v>599607</v>
      </c>
      <c r="K1124" s="136"/>
      <c r="L1124" s="137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</row>
    <row r="1125" spans="1:26" ht="18" customHeight="1" x14ac:dyDescent="0.2">
      <c r="A1125" s="138" t="s">
        <v>1606</v>
      </c>
      <c r="B1125" s="132" t="s">
        <v>460</v>
      </c>
      <c r="C1125" s="132" t="s">
        <v>34</v>
      </c>
      <c r="D1125" s="132" t="s">
        <v>126</v>
      </c>
      <c r="E1125" s="133" t="s">
        <v>35</v>
      </c>
      <c r="F1125" s="132" t="s">
        <v>1604</v>
      </c>
      <c r="G1125" s="132" t="s">
        <v>37</v>
      </c>
      <c r="H1125" s="132" t="s">
        <v>402</v>
      </c>
      <c r="I1125" s="139">
        <v>2015</v>
      </c>
      <c r="J1125" s="140">
        <v>150000</v>
      </c>
      <c r="K1125" s="136"/>
      <c r="L1125" s="137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</row>
    <row r="1126" spans="1:26" ht="6.75" customHeight="1" x14ac:dyDescent="0.2">
      <c r="A1126" s="132" t="s">
        <v>1607</v>
      </c>
      <c r="B1126" s="132" t="s">
        <v>1608</v>
      </c>
      <c r="C1126" s="132"/>
      <c r="D1126" s="132" t="s">
        <v>28</v>
      </c>
      <c r="E1126" s="133" t="s">
        <v>35</v>
      </c>
      <c r="F1126" s="132" t="s">
        <v>1604</v>
      </c>
      <c r="G1126" s="132" t="s">
        <v>37</v>
      </c>
      <c r="H1126" s="132" t="s">
        <v>402</v>
      </c>
      <c r="I1126" s="134">
        <v>2015</v>
      </c>
      <c r="J1126" s="135">
        <v>609102</v>
      </c>
      <c r="K1126" s="136"/>
      <c r="L1126" s="137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</row>
    <row r="1127" spans="1:26" ht="6.75" customHeight="1" x14ac:dyDescent="0.2">
      <c r="A1127" s="132" t="s">
        <v>1609</v>
      </c>
      <c r="B1127" s="132" t="s">
        <v>400</v>
      </c>
      <c r="C1127" s="132"/>
      <c r="D1127" s="132" t="s">
        <v>28</v>
      </c>
      <c r="E1127" s="133" t="s">
        <v>35</v>
      </c>
      <c r="F1127" s="132" t="s">
        <v>1604</v>
      </c>
      <c r="G1127" s="132" t="s">
        <v>37</v>
      </c>
      <c r="H1127" s="132" t="s">
        <v>402</v>
      </c>
      <c r="I1127" s="134">
        <v>2015</v>
      </c>
      <c r="J1127" s="140">
        <v>3770546</v>
      </c>
      <c r="K1127" s="136"/>
      <c r="L1127" s="137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</row>
    <row r="1128" spans="1:26" ht="6" customHeight="1" x14ac:dyDescent="0.2">
      <c r="A1128" s="132" t="s">
        <v>341</v>
      </c>
      <c r="B1128" s="132" t="s">
        <v>124</v>
      </c>
      <c r="C1128" s="132" t="s">
        <v>70</v>
      </c>
      <c r="D1128" s="132" t="s">
        <v>143</v>
      </c>
      <c r="E1128" s="133" t="s">
        <v>35</v>
      </c>
      <c r="F1128" s="132" t="s">
        <v>1604</v>
      </c>
      <c r="G1128" s="132" t="s">
        <v>37</v>
      </c>
      <c r="H1128" s="132" t="s">
        <v>402</v>
      </c>
      <c r="I1128" s="134">
        <v>2015</v>
      </c>
      <c r="J1128" s="135">
        <v>950000</v>
      </c>
      <c r="K1128" s="136" t="s">
        <v>72</v>
      </c>
      <c r="L1128" s="137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</row>
    <row r="1129" spans="1:26" ht="7.5" customHeight="1" x14ac:dyDescent="0.2">
      <c r="A1129" s="138" t="s">
        <v>1610</v>
      </c>
      <c r="B1129" s="138" t="s">
        <v>1611</v>
      </c>
      <c r="C1129" s="138" t="s">
        <v>34</v>
      </c>
      <c r="D1129" s="138" t="s">
        <v>1612</v>
      </c>
      <c r="E1129" s="133" t="s">
        <v>35</v>
      </c>
      <c r="F1129" s="132" t="s">
        <v>1613</v>
      </c>
      <c r="G1129" s="138" t="s">
        <v>1614</v>
      </c>
      <c r="H1129" s="132" t="s">
        <v>1615</v>
      </c>
      <c r="I1129" s="132">
        <v>2015</v>
      </c>
      <c r="J1129" s="140">
        <v>129400</v>
      </c>
      <c r="K1129" s="136"/>
      <c r="L1129" s="137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</row>
    <row r="1130" spans="1:26" ht="6.75" customHeight="1" x14ac:dyDescent="0.2">
      <c r="A1130" s="115" t="s">
        <v>1616</v>
      </c>
      <c r="B1130" s="115" t="s">
        <v>75</v>
      </c>
      <c r="C1130" s="115" t="s">
        <v>70</v>
      </c>
      <c r="D1130" s="115" t="s">
        <v>76</v>
      </c>
      <c r="E1130" s="23" t="s">
        <v>35</v>
      </c>
      <c r="F1130" s="115" t="s">
        <v>1617</v>
      </c>
      <c r="G1130" s="115" t="s">
        <v>78</v>
      </c>
      <c r="H1130" s="115" t="s">
        <v>754</v>
      </c>
      <c r="I1130" s="24">
        <v>2015</v>
      </c>
      <c r="J1130" s="25">
        <v>500000</v>
      </c>
      <c r="K1130" s="26" t="s">
        <v>72</v>
      </c>
      <c r="L1130" s="28">
        <f>(J1130+J1147)/SUM(J1130:J1147)</f>
        <v>3.704658588082782E-2</v>
      </c>
      <c r="M1130" s="19">
        <f>SUM(J1130:J1147)</f>
        <v>38162464</v>
      </c>
      <c r="N1130" s="19">
        <f>J1147+J1130</f>
        <v>1413789</v>
      </c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</row>
    <row r="1131" spans="1:26" ht="6.75" customHeight="1" x14ac:dyDescent="0.2">
      <c r="A1131" s="115" t="s">
        <v>1618</v>
      </c>
      <c r="B1131" s="115" t="s">
        <v>1132</v>
      </c>
      <c r="C1131" s="115"/>
      <c r="D1131" s="115" t="s">
        <v>76</v>
      </c>
      <c r="E1131" s="23" t="s">
        <v>35</v>
      </c>
      <c r="F1131" s="115" t="s">
        <v>1617</v>
      </c>
      <c r="G1131" s="115" t="s">
        <v>78</v>
      </c>
      <c r="H1131" s="115" t="s">
        <v>754</v>
      </c>
      <c r="I1131" s="24">
        <v>2015</v>
      </c>
      <c r="J1131" s="25">
        <v>271600</v>
      </c>
      <c r="K1131" s="26"/>
      <c r="L1131" s="28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</row>
    <row r="1132" spans="1:26" ht="6.75" customHeight="1" x14ac:dyDescent="0.2">
      <c r="A1132" s="115" t="s">
        <v>1619</v>
      </c>
      <c r="B1132" s="115" t="s">
        <v>1343</v>
      </c>
      <c r="C1132" s="115" t="s">
        <v>12</v>
      </c>
      <c r="D1132" s="115" t="s">
        <v>76</v>
      </c>
      <c r="E1132" s="23" t="s">
        <v>35</v>
      </c>
      <c r="F1132" s="115" t="s">
        <v>1617</v>
      </c>
      <c r="G1132" s="115" t="s">
        <v>78</v>
      </c>
      <c r="H1132" s="115" t="s">
        <v>754</v>
      </c>
      <c r="I1132" s="24">
        <v>2015</v>
      </c>
      <c r="J1132" s="29">
        <v>7993587</v>
      </c>
      <c r="K1132" s="26"/>
      <c r="L1132" s="28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</row>
    <row r="1133" spans="1:26" ht="6.75" customHeight="1" x14ac:dyDescent="0.2">
      <c r="A1133" s="115" t="s">
        <v>1620</v>
      </c>
      <c r="B1133" s="115" t="s">
        <v>1621</v>
      </c>
      <c r="C1133" s="115" t="s">
        <v>12</v>
      </c>
      <c r="D1133" s="115" t="s">
        <v>76</v>
      </c>
      <c r="E1133" s="23" t="s">
        <v>35</v>
      </c>
      <c r="F1133" s="115" t="s">
        <v>1617</v>
      </c>
      <c r="G1133" s="115" t="s">
        <v>78</v>
      </c>
      <c r="H1133" s="115" t="s">
        <v>754</v>
      </c>
      <c r="I1133" s="24">
        <v>2015</v>
      </c>
      <c r="J1133" s="29">
        <v>3538069</v>
      </c>
      <c r="K1133" s="26"/>
      <c r="L1133" s="28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</row>
    <row r="1134" spans="1:26" ht="6.75" customHeight="1" x14ac:dyDescent="0.2">
      <c r="A1134" s="115" t="s">
        <v>1622</v>
      </c>
      <c r="B1134" s="115" t="s">
        <v>1623</v>
      </c>
      <c r="C1134" s="115"/>
      <c r="D1134" s="115" t="s">
        <v>76</v>
      </c>
      <c r="E1134" s="23" t="s">
        <v>35</v>
      </c>
      <c r="F1134" s="115" t="s">
        <v>1617</v>
      </c>
      <c r="G1134" s="115" t="s">
        <v>78</v>
      </c>
      <c r="H1134" s="115" t="s">
        <v>754</v>
      </c>
      <c r="I1134" s="24">
        <v>2015</v>
      </c>
      <c r="J1134" s="29">
        <v>9776578</v>
      </c>
      <c r="K1134" s="26"/>
      <c r="L1134" s="28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</row>
    <row r="1135" spans="1:26" ht="6.75" customHeight="1" x14ac:dyDescent="0.2">
      <c r="A1135" s="115" t="s">
        <v>1624</v>
      </c>
      <c r="B1135" s="115" t="s">
        <v>1625</v>
      </c>
      <c r="C1135" s="115"/>
      <c r="D1135" s="115" t="s">
        <v>76</v>
      </c>
      <c r="E1135" s="23" t="s">
        <v>35</v>
      </c>
      <c r="F1135" s="115" t="s">
        <v>1617</v>
      </c>
      <c r="G1135" s="115" t="s">
        <v>78</v>
      </c>
      <c r="H1135" s="115" t="s">
        <v>754</v>
      </c>
      <c r="I1135" s="24">
        <v>2015</v>
      </c>
      <c r="J1135" s="25">
        <v>538236</v>
      </c>
      <c r="K1135" s="26"/>
      <c r="L1135" s="28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</row>
    <row r="1136" spans="1:26" ht="6.75" customHeight="1" x14ac:dyDescent="0.2">
      <c r="A1136" s="115" t="s">
        <v>1626</v>
      </c>
      <c r="B1136" s="115" t="s">
        <v>103</v>
      </c>
      <c r="C1136" s="115" t="s">
        <v>12</v>
      </c>
      <c r="D1136" s="115" t="s">
        <v>76</v>
      </c>
      <c r="E1136" s="23" t="s">
        <v>35</v>
      </c>
      <c r="F1136" s="115" t="s">
        <v>1617</v>
      </c>
      <c r="G1136" s="115" t="s">
        <v>78</v>
      </c>
      <c r="H1136" s="115" t="s">
        <v>754</v>
      </c>
      <c r="I1136" s="24">
        <v>2015</v>
      </c>
      <c r="J1136" s="25">
        <v>715615</v>
      </c>
      <c r="K1136" s="26"/>
      <c r="L1136" s="28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</row>
    <row r="1137" spans="1:26" ht="6.75" customHeight="1" x14ac:dyDescent="0.2">
      <c r="A1137" s="115" t="s">
        <v>1627</v>
      </c>
      <c r="B1137" s="115" t="s">
        <v>1132</v>
      </c>
      <c r="C1137" s="115"/>
      <c r="D1137" s="115" t="s">
        <v>76</v>
      </c>
      <c r="E1137" s="23" t="s">
        <v>35</v>
      </c>
      <c r="F1137" s="115" t="s">
        <v>1617</v>
      </c>
      <c r="G1137" s="115" t="s">
        <v>78</v>
      </c>
      <c r="H1137" s="115" t="s">
        <v>754</v>
      </c>
      <c r="I1137" s="24">
        <v>2015</v>
      </c>
      <c r="J1137" s="29">
        <v>3081458</v>
      </c>
      <c r="K1137" s="26"/>
      <c r="L1137" s="28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</row>
    <row r="1138" spans="1:26" ht="6.75" customHeight="1" x14ac:dyDescent="0.2">
      <c r="A1138" s="115" t="s">
        <v>1628</v>
      </c>
      <c r="B1138" s="115" t="s">
        <v>11</v>
      </c>
      <c r="C1138" s="115" t="s">
        <v>12</v>
      </c>
      <c r="D1138" s="115" t="s">
        <v>76</v>
      </c>
      <c r="E1138" s="23" t="s">
        <v>35</v>
      </c>
      <c r="F1138" s="115" t="s">
        <v>1617</v>
      </c>
      <c r="G1138" s="115" t="s">
        <v>78</v>
      </c>
      <c r="H1138" s="115" t="s">
        <v>754</v>
      </c>
      <c r="I1138" s="24">
        <v>2015</v>
      </c>
      <c r="J1138" s="29">
        <v>1383897</v>
      </c>
      <c r="K1138" s="26"/>
      <c r="L1138" s="28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</row>
    <row r="1139" spans="1:26" ht="6.75" customHeight="1" x14ac:dyDescent="0.2">
      <c r="A1139" s="115" t="s">
        <v>1629</v>
      </c>
      <c r="B1139" s="115" t="s">
        <v>1339</v>
      </c>
      <c r="C1139" s="115"/>
      <c r="D1139" s="115" t="s">
        <v>76</v>
      </c>
      <c r="E1139" s="23" t="s">
        <v>35</v>
      </c>
      <c r="F1139" s="115" t="s">
        <v>1617</v>
      </c>
      <c r="G1139" s="115" t="s">
        <v>78</v>
      </c>
      <c r="H1139" s="115" t="s">
        <v>754</v>
      </c>
      <c r="I1139" s="24">
        <v>2015</v>
      </c>
      <c r="J1139" s="25">
        <v>620000</v>
      </c>
      <c r="K1139" s="26"/>
      <c r="L1139" s="28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</row>
    <row r="1140" spans="1:26" ht="6.75" customHeight="1" x14ac:dyDescent="0.2">
      <c r="A1140" s="115" t="s">
        <v>1630</v>
      </c>
      <c r="B1140" s="115" t="s">
        <v>30</v>
      </c>
      <c r="C1140" s="115"/>
      <c r="D1140" s="115" t="s">
        <v>76</v>
      </c>
      <c r="E1140" s="23" t="s">
        <v>35</v>
      </c>
      <c r="F1140" s="115" t="s">
        <v>1617</v>
      </c>
      <c r="G1140" s="115" t="s">
        <v>78</v>
      </c>
      <c r="H1140" s="115" t="s">
        <v>754</v>
      </c>
      <c r="I1140" s="24">
        <v>2015</v>
      </c>
      <c r="J1140" s="29">
        <v>3462310</v>
      </c>
      <c r="K1140" s="26"/>
      <c r="L1140" s="28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</row>
    <row r="1141" spans="1:26" ht="6.75" customHeight="1" x14ac:dyDescent="0.2">
      <c r="A1141" s="115" t="s">
        <v>1631</v>
      </c>
      <c r="B1141" s="115" t="s">
        <v>493</v>
      </c>
      <c r="C1141" s="115"/>
      <c r="D1141" s="115" t="s">
        <v>76</v>
      </c>
      <c r="E1141" s="23" t="s">
        <v>35</v>
      </c>
      <c r="F1141" s="115" t="s">
        <v>1617</v>
      </c>
      <c r="G1141" s="115" t="s">
        <v>78</v>
      </c>
      <c r="H1141" s="115" t="s">
        <v>754</v>
      </c>
      <c r="I1141" s="24">
        <v>2015</v>
      </c>
      <c r="J1141" s="29">
        <v>1706245</v>
      </c>
      <c r="K1141" s="26"/>
      <c r="L1141" s="28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</row>
    <row r="1142" spans="1:26" ht="6.75" customHeight="1" x14ac:dyDescent="0.2">
      <c r="A1142" s="115" t="s">
        <v>1632</v>
      </c>
      <c r="B1142" s="115" t="s">
        <v>239</v>
      </c>
      <c r="C1142" s="115" t="s">
        <v>70</v>
      </c>
      <c r="D1142" s="115" t="s">
        <v>13</v>
      </c>
      <c r="E1142" s="23" t="s">
        <v>35</v>
      </c>
      <c r="F1142" s="115" t="s">
        <v>1617</v>
      </c>
      <c r="G1142" s="115" t="s">
        <v>78</v>
      </c>
      <c r="H1142" s="115" t="s">
        <v>754</v>
      </c>
      <c r="I1142" s="24">
        <v>2015</v>
      </c>
      <c r="J1142" s="29">
        <v>1574399</v>
      </c>
      <c r="K1142" s="26"/>
      <c r="L1142" s="28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</row>
    <row r="1143" spans="1:26" ht="6.75" customHeight="1" x14ac:dyDescent="0.2">
      <c r="A1143" s="115" t="s">
        <v>1633</v>
      </c>
      <c r="B1143" s="115" t="s">
        <v>710</v>
      </c>
      <c r="C1143" s="115"/>
      <c r="D1143" s="115" t="s">
        <v>28</v>
      </c>
      <c r="E1143" s="23" t="s">
        <v>35</v>
      </c>
      <c r="F1143" s="115" t="s">
        <v>1617</v>
      </c>
      <c r="G1143" s="115" t="s">
        <v>78</v>
      </c>
      <c r="H1143" s="115" t="s">
        <v>754</v>
      </c>
      <c r="I1143" s="24">
        <v>2015</v>
      </c>
      <c r="J1143" s="29">
        <v>1366681</v>
      </c>
      <c r="K1143" s="26"/>
      <c r="L1143" s="28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</row>
    <row r="1144" spans="1:26" ht="6.75" customHeight="1" x14ac:dyDescent="0.2">
      <c r="A1144" s="115" t="s">
        <v>1634</v>
      </c>
      <c r="B1144" s="115" t="s">
        <v>1635</v>
      </c>
      <c r="C1144" s="115" t="s">
        <v>12</v>
      </c>
      <c r="D1144" s="115" t="s">
        <v>1636</v>
      </c>
      <c r="E1144" s="23" t="s">
        <v>35</v>
      </c>
      <c r="F1144" s="115" t="s">
        <v>1617</v>
      </c>
      <c r="G1144" s="115" t="s">
        <v>78</v>
      </c>
      <c r="H1144" s="115" t="s">
        <v>754</v>
      </c>
      <c r="I1144" s="24">
        <v>2015</v>
      </c>
      <c r="J1144" s="25">
        <v>125591.62</v>
      </c>
      <c r="K1144" s="26"/>
      <c r="L1144" s="28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</row>
    <row r="1145" spans="1:26" ht="6.75" customHeight="1" x14ac:dyDescent="0.2">
      <c r="A1145" s="115" t="s">
        <v>1637</v>
      </c>
      <c r="B1145" s="115" t="s">
        <v>1638</v>
      </c>
      <c r="C1145" s="115"/>
      <c r="D1145" s="115" t="s">
        <v>1636</v>
      </c>
      <c r="E1145" s="23" t="s">
        <v>35</v>
      </c>
      <c r="F1145" s="115" t="s">
        <v>1617</v>
      </c>
      <c r="G1145" s="115" t="s">
        <v>78</v>
      </c>
      <c r="H1145" s="115" t="s">
        <v>754</v>
      </c>
      <c r="I1145" s="24">
        <v>2015</v>
      </c>
      <c r="J1145" s="25">
        <v>178628.57</v>
      </c>
      <c r="K1145" s="26"/>
      <c r="L1145" s="28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</row>
    <row r="1146" spans="1:26" ht="6.75" customHeight="1" x14ac:dyDescent="0.2">
      <c r="A1146" s="115" t="s">
        <v>1639</v>
      </c>
      <c r="B1146" s="115" t="s">
        <v>1640</v>
      </c>
      <c r="C1146" s="115"/>
      <c r="D1146" s="115" t="s">
        <v>1636</v>
      </c>
      <c r="E1146" s="23" t="s">
        <v>35</v>
      </c>
      <c r="F1146" s="115" t="s">
        <v>1617</v>
      </c>
      <c r="G1146" s="115" t="s">
        <v>78</v>
      </c>
      <c r="H1146" s="115" t="s">
        <v>754</v>
      </c>
      <c r="I1146" s="24">
        <v>2015</v>
      </c>
      <c r="J1146" s="25">
        <v>415779.81</v>
      </c>
      <c r="K1146" s="26"/>
      <c r="L1146" s="28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</row>
    <row r="1147" spans="1:26" ht="6.75" customHeight="1" x14ac:dyDescent="0.2">
      <c r="A1147" s="115" t="s">
        <v>91</v>
      </c>
      <c r="B1147" s="115" t="s">
        <v>92</v>
      </c>
      <c r="C1147" s="115" t="s">
        <v>70</v>
      </c>
      <c r="D1147" s="115" t="s">
        <v>93</v>
      </c>
      <c r="E1147" s="23" t="s">
        <v>35</v>
      </c>
      <c r="F1147" s="115" t="s">
        <v>1617</v>
      </c>
      <c r="G1147" s="115" t="s">
        <v>78</v>
      </c>
      <c r="H1147" s="115" t="s">
        <v>754</v>
      </c>
      <c r="I1147" s="24">
        <v>2015</v>
      </c>
      <c r="J1147" s="25">
        <v>913789</v>
      </c>
      <c r="K1147" s="26" t="s">
        <v>72</v>
      </c>
      <c r="L1147" s="28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</row>
    <row r="1148" spans="1:26" ht="6.75" customHeight="1" x14ac:dyDescent="0.2">
      <c r="A1148" s="113" t="s">
        <v>1641</v>
      </c>
      <c r="B1148" s="113" t="s">
        <v>179</v>
      </c>
      <c r="C1148" s="113" t="s">
        <v>34</v>
      </c>
      <c r="D1148" s="113" t="s">
        <v>76</v>
      </c>
      <c r="E1148" s="14" t="s">
        <v>166</v>
      </c>
      <c r="F1148" s="113" t="s">
        <v>1642</v>
      </c>
      <c r="G1148" s="113" t="s">
        <v>78</v>
      </c>
      <c r="H1148" s="113" t="s">
        <v>506</v>
      </c>
      <c r="I1148" s="15">
        <v>2015</v>
      </c>
      <c r="J1148" s="21">
        <v>1348401</v>
      </c>
      <c r="K1148" s="17"/>
      <c r="L1148" s="20">
        <f>J1161/SUM(J1148:J1161)</f>
        <v>1.8843838299271352E-2</v>
      </c>
      <c r="M1148" s="19">
        <f>SUM(J1148:J1161)</f>
        <v>13012211</v>
      </c>
      <c r="N1148" s="19">
        <f>J1161</f>
        <v>245200</v>
      </c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</row>
    <row r="1149" spans="1:26" ht="6.75" customHeight="1" x14ac:dyDescent="0.2">
      <c r="A1149" s="113" t="s">
        <v>1643</v>
      </c>
      <c r="B1149" s="113" t="s">
        <v>312</v>
      </c>
      <c r="C1149" s="113" t="s">
        <v>34</v>
      </c>
      <c r="D1149" s="113" t="s">
        <v>76</v>
      </c>
      <c r="E1149" s="14" t="s">
        <v>166</v>
      </c>
      <c r="F1149" s="113" t="s">
        <v>1642</v>
      </c>
      <c r="G1149" s="113" t="s">
        <v>78</v>
      </c>
      <c r="H1149" s="113" t="s">
        <v>506</v>
      </c>
      <c r="I1149" s="15">
        <v>2015</v>
      </c>
      <c r="J1149" s="21">
        <v>1455726</v>
      </c>
      <c r="K1149" s="17"/>
      <c r="L1149" s="20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</row>
    <row r="1150" spans="1:26" ht="6.75" customHeight="1" x14ac:dyDescent="0.2">
      <c r="A1150" s="113" t="s">
        <v>1644</v>
      </c>
      <c r="B1150" s="113" t="s">
        <v>1645</v>
      </c>
      <c r="C1150" s="113" t="s">
        <v>34</v>
      </c>
      <c r="D1150" s="113" t="s">
        <v>76</v>
      </c>
      <c r="E1150" s="14" t="s">
        <v>166</v>
      </c>
      <c r="F1150" s="113" t="s">
        <v>1642</v>
      </c>
      <c r="G1150" s="113" t="s">
        <v>78</v>
      </c>
      <c r="H1150" s="113" t="s">
        <v>506</v>
      </c>
      <c r="I1150" s="15">
        <v>2015</v>
      </c>
      <c r="J1150" s="16">
        <v>354847</v>
      </c>
      <c r="K1150" s="17"/>
      <c r="L1150" s="20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</row>
    <row r="1151" spans="1:26" ht="6.75" customHeight="1" x14ac:dyDescent="0.2">
      <c r="A1151" s="113" t="s">
        <v>1646</v>
      </c>
      <c r="B1151" s="113" t="s">
        <v>885</v>
      </c>
      <c r="C1151" s="113" t="s">
        <v>34</v>
      </c>
      <c r="D1151" s="113" t="s">
        <v>76</v>
      </c>
      <c r="E1151" s="14" t="s">
        <v>166</v>
      </c>
      <c r="F1151" s="113" t="s">
        <v>1642</v>
      </c>
      <c r="G1151" s="113" t="s">
        <v>78</v>
      </c>
      <c r="H1151" s="113" t="s">
        <v>506</v>
      </c>
      <c r="I1151" s="15">
        <v>2015</v>
      </c>
      <c r="J1151" s="16">
        <v>475544</v>
      </c>
      <c r="K1151" s="17"/>
      <c r="L1151" s="20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</row>
    <row r="1152" spans="1:26" ht="6.75" customHeight="1" x14ac:dyDescent="0.2">
      <c r="A1152" s="113" t="s">
        <v>1647</v>
      </c>
      <c r="B1152" s="113" t="s">
        <v>1648</v>
      </c>
      <c r="C1152" s="113" t="s">
        <v>34</v>
      </c>
      <c r="D1152" s="113" t="s">
        <v>76</v>
      </c>
      <c r="E1152" s="14" t="s">
        <v>166</v>
      </c>
      <c r="F1152" s="113" t="s">
        <v>1642</v>
      </c>
      <c r="G1152" s="113" t="s">
        <v>78</v>
      </c>
      <c r="H1152" s="113" t="s">
        <v>506</v>
      </c>
      <c r="I1152" s="15">
        <v>2015</v>
      </c>
      <c r="J1152" s="16">
        <v>211782</v>
      </c>
      <c r="K1152" s="17"/>
      <c r="L1152" s="20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</row>
    <row r="1153" spans="1:26" ht="6.75" customHeight="1" x14ac:dyDescent="0.2">
      <c r="A1153" s="113" t="s">
        <v>1649</v>
      </c>
      <c r="B1153" s="113" t="s">
        <v>192</v>
      </c>
      <c r="C1153" s="113" t="s">
        <v>34</v>
      </c>
      <c r="D1153" s="113" t="s">
        <v>76</v>
      </c>
      <c r="E1153" s="14" t="s">
        <v>166</v>
      </c>
      <c r="F1153" s="113" t="s">
        <v>1642</v>
      </c>
      <c r="G1153" s="113" t="s">
        <v>78</v>
      </c>
      <c r="H1153" s="113" t="s">
        <v>506</v>
      </c>
      <c r="I1153" s="15">
        <v>2015</v>
      </c>
      <c r="J1153" s="16">
        <v>103540</v>
      </c>
      <c r="K1153" s="17"/>
      <c r="L1153" s="20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</row>
    <row r="1154" spans="1:26" ht="6.75" customHeight="1" x14ac:dyDescent="0.2">
      <c r="A1154" s="113" t="s">
        <v>1650</v>
      </c>
      <c r="B1154" s="113" t="s">
        <v>1651</v>
      </c>
      <c r="C1154" s="113"/>
      <c r="D1154" s="113" t="s">
        <v>76</v>
      </c>
      <c r="E1154" s="14" t="s">
        <v>166</v>
      </c>
      <c r="F1154" s="113" t="s">
        <v>1642</v>
      </c>
      <c r="G1154" s="113" t="s">
        <v>78</v>
      </c>
      <c r="H1154" s="113" t="s">
        <v>506</v>
      </c>
      <c r="I1154" s="15">
        <v>2015</v>
      </c>
      <c r="J1154" s="16">
        <v>200000</v>
      </c>
      <c r="K1154" s="17"/>
      <c r="L1154" s="20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</row>
    <row r="1155" spans="1:26" ht="6.75" customHeight="1" x14ac:dyDescent="0.2">
      <c r="A1155" s="113" t="s">
        <v>1652</v>
      </c>
      <c r="B1155" s="113" t="s">
        <v>1653</v>
      </c>
      <c r="C1155" s="113"/>
      <c r="D1155" s="113" t="s">
        <v>76</v>
      </c>
      <c r="E1155" s="14" t="s">
        <v>166</v>
      </c>
      <c r="F1155" s="113" t="s">
        <v>1642</v>
      </c>
      <c r="G1155" s="113" t="s">
        <v>78</v>
      </c>
      <c r="H1155" s="113" t="s">
        <v>506</v>
      </c>
      <c r="I1155" s="15">
        <v>2015</v>
      </c>
      <c r="J1155" s="21">
        <v>1853863</v>
      </c>
      <c r="K1155" s="17"/>
      <c r="L1155" s="20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</row>
    <row r="1156" spans="1:26" ht="6.75" customHeight="1" x14ac:dyDescent="0.2">
      <c r="A1156" s="113" t="s">
        <v>1654</v>
      </c>
      <c r="B1156" s="113" t="s">
        <v>107</v>
      </c>
      <c r="C1156" s="113" t="s">
        <v>12</v>
      </c>
      <c r="D1156" s="113" t="s">
        <v>76</v>
      </c>
      <c r="E1156" s="14" t="s">
        <v>166</v>
      </c>
      <c r="F1156" s="113" t="s">
        <v>1642</v>
      </c>
      <c r="G1156" s="113" t="s">
        <v>78</v>
      </c>
      <c r="H1156" s="113" t="s">
        <v>506</v>
      </c>
      <c r="I1156" s="15">
        <v>2015</v>
      </c>
      <c r="J1156" s="21">
        <v>1969346</v>
      </c>
      <c r="K1156" s="17"/>
      <c r="L1156" s="20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</row>
    <row r="1157" spans="1:26" ht="6.75" customHeight="1" x14ac:dyDescent="0.2">
      <c r="A1157" s="113" t="s">
        <v>1655</v>
      </c>
      <c r="B1157" s="113" t="s">
        <v>493</v>
      </c>
      <c r="C1157" s="113"/>
      <c r="D1157" s="113" t="s">
        <v>76</v>
      </c>
      <c r="E1157" s="14" t="s">
        <v>166</v>
      </c>
      <c r="F1157" s="113" t="s">
        <v>1642</v>
      </c>
      <c r="G1157" s="113" t="s">
        <v>78</v>
      </c>
      <c r="H1157" s="113" t="s">
        <v>506</v>
      </c>
      <c r="I1157" s="15">
        <v>2015</v>
      </c>
      <c r="J1157" s="21">
        <v>1968817</v>
      </c>
      <c r="K1157" s="17"/>
      <c r="L1157" s="20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</row>
    <row r="1158" spans="1:26" ht="6.75" customHeight="1" x14ac:dyDescent="0.2">
      <c r="A1158" s="113" t="s">
        <v>1656</v>
      </c>
      <c r="B1158" s="113" t="s">
        <v>155</v>
      </c>
      <c r="C1158" s="113" t="s">
        <v>21</v>
      </c>
      <c r="D1158" s="113" t="s">
        <v>76</v>
      </c>
      <c r="E1158" s="14" t="s">
        <v>166</v>
      </c>
      <c r="F1158" s="113" t="s">
        <v>1642</v>
      </c>
      <c r="G1158" s="113" t="s">
        <v>78</v>
      </c>
      <c r="H1158" s="113" t="s">
        <v>506</v>
      </c>
      <c r="I1158" s="15">
        <v>2015</v>
      </c>
      <c r="J1158" s="16">
        <v>790664</v>
      </c>
      <c r="K1158" s="17"/>
      <c r="L1158" s="20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</row>
    <row r="1159" spans="1:26" ht="6.75" customHeight="1" x14ac:dyDescent="0.2">
      <c r="A1159" s="113" t="s">
        <v>1657</v>
      </c>
      <c r="B1159" s="113" t="s">
        <v>857</v>
      </c>
      <c r="C1159" s="113"/>
      <c r="D1159" s="113" t="s">
        <v>76</v>
      </c>
      <c r="E1159" s="14" t="s">
        <v>166</v>
      </c>
      <c r="F1159" s="113" t="s">
        <v>1642</v>
      </c>
      <c r="G1159" s="113" t="s">
        <v>78</v>
      </c>
      <c r="H1159" s="113" t="s">
        <v>506</v>
      </c>
      <c r="I1159" s="15">
        <v>2015</v>
      </c>
      <c r="J1159" s="16">
        <v>452070</v>
      </c>
      <c r="K1159" s="17"/>
      <c r="L1159" s="20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</row>
    <row r="1160" spans="1:26" ht="6.75" customHeight="1" x14ac:dyDescent="0.2">
      <c r="A1160" s="113" t="s">
        <v>1053</v>
      </c>
      <c r="B1160" s="113" t="s">
        <v>121</v>
      </c>
      <c r="C1160" s="113" t="s">
        <v>70</v>
      </c>
      <c r="D1160" s="113" t="s">
        <v>76</v>
      </c>
      <c r="E1160" s="14" t="s">
        <v>166</v>
      </c>
      <c r="F1160" s="113" t="s">
        <v>1642</v>
      </c>
      <c r="G1160" s="113" t="s">
        <v>78</v>
      </c>
      <c r="H1160" s="113" t="s">
        <v>506</v>
      </c>
      <c r="I1160" s="15">
        <v>2015</v>
      </c>
      <c r="J1160" s="21">
        <v>1582411</v>
      </c>
      <c r="K1160" s="17"/>
      <c r="L1160" s="20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</row>
    <row r="1161" spans="1:26" ht="6.75" customHeight="1" x14ac:dyDescent="0.2">
      <c r="A1161" s="113" t="s">
        <v>91</v>
      </c>
      <c r="B1161" s="113" t="s">
        <v>92</v>
      </c>
      <c r="C1161" s="113" t="s">
        <v>70</v>
      </c>
      <c r="D1161" s="113" t="s">
        <v>93</v>
      </c>
      <c r="E1161" s="14" t="s">
        <v>166</v>
      </c>
      <c r="F1161" s="113" t="s">
        <v>1642</v>
      </c>
      <c r="G1161" s="113" t="s">
        <v>78</v>
      </c>
      <c r="H1161" s="113" t="s">
        <v>506</v>
      </c>
      <c r="I1161" s="15">
        <v>2015</v>
      </c>
      <c r="J1161" s="16">
        <v>245200</v>
      </c>
      <c r="K1161" s="17" t="s">
        <v>72</v>
      </c>
      <c r="L1161" s="20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</row>
    <row r="1162" spans="1:26" ht="6.75" customHeight="1" x14ac:dyDescent="0.2">
      <c r="A1162" s="121" t="s">
        <v>1658</v>
      </c>
      <c r="B1162" s="121" t="s">
        <v>1659</v>
      </c>
      <c r="C1162" s="121"/>
      <c r="D1162" s="121" t="s">
        <v>1660</v>
      </c>
      <c r="E1162" s="127"/>
      <c r="F1162" s="121" t="s">
        <v>1661</v>
      </c>
      <c r="G1162" s="121" t="s">
        <v>117</v>
      </c>
      <c r="H1162" s="121" t="s">
        <v>1072</v>
      </c>
      <c r="I1162" s="80">
        <v>2015</v>
      </c>
      <c r="J1162" s="81">
        <v>1090000</v>
      </c>
      <c r="K1162" s="8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</row>
    <row r="1163" spans="1:26" ht="6.75" customHeight="1" x14ac:dyDescent="0.2">
      <c r="A1163" s="121" t="s">
        <v>1662</v>
      </c>
      <c r="B1163" s="121" t="s">
        <v>57</v>
      </c>
      <c r="C1163" s="121" t="s">
        <v>12</v>
      </c>
      <c r="D1163" s="121" t="s">
        <v>28</v>
      </c>
      <c r="E1163" s="127"/>
      <c r="F1163" s="121" t="s">
        <v>1661</v>
      </c>
      <c r="G1163" s="121" t="s">
        <v>117</v>
      </c>
      <c r="H1163" s="121" t="s">
        <v>1072</v>
      </c>
      <c r="I1163" s="80">
        <v>2015</v>
      </c>
      <c r="J1163" s="85">
        <v>244972</v>
      </c>
      <c r="K1163" s="8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</row>
    <row r="1164" spans="1:26" ht="6.75" customHeight="1" x14ac:dyDescent="0.2">
      <c r="A1164" s="121" t="s">
        <v>1663</v>
      </c>
      <c r="B1164" s="121" t="s">
        <v>1664</v>
      </c>
      <c r="C1164" s="121" t="s">
        <v>12</v>
      </c>
      <c r="D1164" s="121" t="s">
        <v>28</v>
      </c>
      <c r="E1164" s="127"/>
      <c r="F1164" s="121" t="s">
        <v>1661</v>
      </c>
      <c r="G1164" s="121" t="s">
        <v>117</v>
      </c>
      <c r="H1164" s="121" t="s">
        <v>1072</v>
      </c>
      <c r="I1164" s="80">
        <v>2015</v>
      </c>
      <c r="J1164" s="85">
        <v>178419</v>
      </c>
      <c r="K1164" s="8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</row>
    <row r="1165" spans="1:26" ht="6.75" customHeight="1" x14ac:dyDescent="0.2">
      <c r="A1165" s="121" t="s">
        <v>1665</v>
      </c>
      <c r="B1165" s="121" t="s">
        <v>1666</v>
      </c>
      <c r="C1165" s="121" t="s">
        <v>12</v>
      </c>
      <c r="D1165" s="121" t="s">
        <v>28</v>
      </c>
      <c r="E1165" s="79" t="s">
        <v>14</v>
      </c>
      <c r="F1165" s="121" t="s">
        <v>1667</v>
      </c>
      <c r="G1165" s="121" t="s">
        <v>37</v>
      </c>
      <c r="H1165" s="121" t="s">
        <v>864</v>
      </c>
      <c r="I1165" s="80">
        <v>2015</v>
      </c>
      <c r="J1165" s="81">
        <v>1100000</v>
      </c>
      <c r="K1165" s="8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</row>
    <row r="1166" spans="1:26" ht="6.75" customHeight="1" x14ac:dyDescent="0.2">
      <c r="A1166" s="115" t="s">
        <v>1668</v>
      </c>
      <c r="B1166" s="115" t="s">
        <v>379</v>
      </c>
      <c r="C1166" s="115" t="s">
        <v>34</v>
      </c>
      <c r="D1166" s="115" t="s">
        <v>165</v>
      </c>
      <c r="E1166" s="126"/>
      <c r="F1166" s="115" t="s">
        <v>1669</v>
      </c>
      <c r="G1166" s="115" t="s">
        <v>276</v>
      </c>
      <c r="H1166" s="115" t="s">
        <v>1670</v>
      </c>
      <c r="I1166" s="24">
        <v>2015</v>
      </c>
      <c r="J1166" s="29">
        <v>2234999</v>
      </c>
      <c r="K1166" s="26"/>
      <c r="L1166" s="28">
        <f>J1172/SUM(J1166:J1172)</f>
        <v>4.5425516220143854E-2</v>
      </c>
      <c r="M1166" s="19">
        <f>SUM(J1166:J1172)</f>
        <v>7110387</v>
      </c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</row>
    <row r="1167" spans="1:26" ht="6.75" customHeight="1" x14ac:dyDescent="0.2">
      <c r="A1167" s="115" t="s">
        <v>1671</v>
      </c>
      <c r="B1167" s="115" t="s">
        <v>53</v>
      </c>
      <c r="C1167" s="115" t="s">
        <v>34</v>
      </c>
      <c r="D1167" s="115" t="s">
        <v>165</v>
      </c>
      <c r="E1167" s="126"/>
      <c r="F1167" s="115" t="s">
        <v>1669</v>
      </c>
      <c r="G1167" s="115" t="s">
        <v>276</v>
      </c>
      <c r="H1167" s="115" t="s">
        <v>1670</v>
      </c>
      <c r="I1167" s="24">
        <v>2015</v>
      </c>
      <c r="J1167" s="29">
        <v>1644369</v>
      </c>
      <c r="K1167" s="26"/>
      <c r="L1167" s="28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</row>
    <row r="1168" spans="1:26" ht="6.75" customHeight="1" x14ac:dyDescent="0.2">
      <c r="A1168" s="115" t="s">
        <v>1672</v>
      </c>
      <c r="B1168" s="115" t="s">
        <v>933</v>
      </c>
      <c r="C1168" s="115" t="s">
        <v>34</v>
      </c>
      <c r="D1168" s="115" t="s">
        <v>165</v>
      </c>
      <c r="E1168" s="126"/>
      <c r="F1168" s="115" t="s">
        <v>1669</v>
      </c>
      <c r="G1168" s="115" t="s">
        <v>276</v>
      </c>
      <c r="H1168" s="115" t="s">
        <v>1670</v>
      </c>
      <c r="I1168" s="24">
        <v>2015</v>
      </c>
      <c r="J1168" s="29">
        <v>2263252</v>
      </c>
      <c r="K1168" s="26"/>
      <c r="L1168" s="28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</row>
    <row r="1169" spans="1:26" ht="6.75" customHeight="1" x14ac:dyDescent="0.2">
      <c r="A1169" s="115" t="s">
        <v>1673</v>
      </c>
      <c r="B1169" s="115" t="s">
        <v>181</v>
      </c>
      <c r="C1169" s="115" t="s">
        <v>34</v>
      </c>
      <c r="D1169" s="115" t="s">
        <v>165</v>
      </c>
      <c r="E1169" s="126"/>
      <c r="F1169" s="115" t="s">
        <v>1669</v>
      </c>
      <c r="G1169" s="115" t="s">
        <v>276</v>
      </c>
      <c r="H1169" s="115" t="s">
        <v>1670</v>
      </c>
      <c r="I1169" s="24">
        <v>2015</v>
      </c>
      <c r="J1169" s="25">
        <v>486512</v>
      </c>
      <c r="K1169" s="26"/>
      <c r="L1169" s="28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</row>
    <row r="1170" spans="1:26" ht="6.75" customHeight="1" x14ac:dyDescent="0.2">
      <c r="A1170" s="115" t="s">
        <v>1674</v>
      </c>
      <c r="B1170" s="115" t="s">
        <v>83</v>
      </c>
      <c r="C1170" s="115" t="s">
        <v>34</v>
      </c>
      <c r="D1170" s="115" t="s">
        <v>165</v>
      </c>
      <c r="E1170" s="126"/>
      <c r="F1170" s="115" t="s">
        <v>1669</v>
      </c>
      <c r="G1170" s="115" t="s">
        <v>276</v>
      </c>
      <c r="H1170" s="115" t="s">
        <v>1670</v>
      </c>
      <c r="I1170" s="24">
        <v>2015</v>
      </c>
      <c r="J1170" s="25">
        <v>58333</v>
      </c>
      <c r="K1170" s="26"/>
      <c r="L1170" s="28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</row>
    <row r="1171" spans="1:26" ht="6.75" customHeight="1" x14ac:dyDescent="0.2">
      <c r="A1171" s="115" t="s">
        <v>1675</v>
      </c>
      <c r="B1171" s="115" t="s">
        <v>1676</v>
      </c>
      <c r="C1171" s="115" t="s">
        <v>34</v>
      </c>
      <c r="D1171" s="115" t="s">
        <v>126</v>
      </c>
      <c r="E1171" s="126"/>
      <c r="F1171" s="115" t="s">
        <v>1669</v>
      </c>
      <c r="G1171" s="115" t="s">
        <v>276</v>
      </c>
      <c r="H1171" s="115" t="s">
        <v>1670</v>
      </c>
      <c r="I1171" s="24">
        <v>2015</v>
      </c>
      <c r="J1171" s="25">
        <v>99929</v>
      </c>
      <c r="K1171" s="26"/>
      <c r="L1171" s="28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</row>
    <row r="1172" spans="1:26" ht="6.75" customHeight="1" x14ac:dyDescent="0.2">
      <c r="A1172" s="115" t="s">
        <v>216</v>
      </c>
      <c r="B1172" s="115" t="s">
        <v>124</v>
      </c>
      <c r="C1172" s="115" t="s">
        <v>70</v>
      </c>
      <c r="D1172" s="115" t="s">
        <v>143</v>
      </c>
      <c r="E1172" s="126"/>
      <c r="F1172" s="115" t="s">
        <v>1669</v>
      </c>
      <c r="G1172" s="115" t="s">
        <v>276</v>
      </c>
      <c r="H1172" s="115" t="s">
        <v>1670</v>
      </c>
      <c r="I1172" s="24">
        <v>2015</v>
      </c>
      <c r="J1172" s="25">
        <v>322993</v>
      </c>
      <c r="K1172" s="26" t="s">
        <v>72</v>
      </c>
      <c r="L1172" s="28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</row>
    <row r="1173" spans="1:26" ht="6.75" customHeight="1" x14ac:dyDescent="0.2">
      <c r="A1173" s="114" t="s">
        <v>1677</v>
      </c>
      <c r="B1173" s="114" t="s">
        <v>192</v>
      </c>
      <c r="C1173" s="114" t="s">
        <v>34</v>
      </c>
      <c r="D1173" s="114" t="s">
        <v>28</v>
      </c>
      <c r="E1173" s="87" t="s">
        <v>35</v>
      </c>
      <c r="F1173" s="114" t="s">
        <v>1678</v>
      </c>
      <c r="G1173" s="114" t="s">
        <v>168</v>
      </c>
      <c r="H1173" s="114" t="s">
        <v>812</v>
      </c>
      <c r="I1173" s="88">
        <v>2015</v>
      </c>
      <c r="J1173" s="89">
        <v>438497</v>
      </c>
      <c r="K1173" s="90"/>
      <c r="L1173" s="92">
        <f>SUM(J1175:J1177)/SUM(J1173:J1177)</f>
        <v>6.9153086426347543E-2</v>
      </c>
      <c r="M1173" s="19">
        <f>SUM(J1173:J1177)</f>
        <v>8604313.8599999994</v>
      </c>
      <c r="N1173" s="19">
        <f>SUM(J1175:J1177)</f>
        <v>595014.86</v>
      </c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</row>
    <row r="1174" spans="1:26" ht="6.75" customHeight="1" x14ac:dyDescent="0.2">
      <c r="A1174" s="114" t="s">
        <v>1679</v>
      </c>
      <c r="B1174" s="114" t="s">
        <v>1680</v>
      </c>
      <c r="C1174" s="114"/>
      <c r="D1174" s="114" t="s">
        <v>28</v>
      </c>
      <c r="E1174" s="87" t="s">
        <v>35</v>
      </c>
      <c r="F1174" s="114" t="s">
        <v>1678</v>
      </c>
      <c r="G1174" s="114" t="s">
        <v>168</v>
      </c>
      <c r="H1174" s="114" t="s">
        <v>812</v>
      </c>
      <c r="I1174" s="88">
        <v>2015</v>
      </c>
      <c r="J1174" s="93">
        <v>7570802</v>
      </c>
      <c r="K1174" s="90"/>
      <c r="L1174" s="9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</row>
    <row r="1175" spans="1:26" ht="6.75" customHeight="1" x14ac:dyDescent="0.2">
      <c r="A1175" s="114" t="s">
        <v>213</v>
      </c>
      <c r="B1175" s="114" t="s">
        <v>214</v>
      </c>
      <c r="C1175" s="114" t="s">
        <v>70</v>
      </c>
      <c r="D1175" s="114" t="s">
        <v>143</v>
      </c>
      <c r="E1175" s="87" t="s">
        <v>35</v>
      </c>
      <c r="F1175" s="114" t="s">
        <v>1678</v>
      </c>
      <c r="G1175" s="114" t="s">
        <v>168</v>
      </c>
      <c r="H1175" s="114" t="s">
        <v>812</v>
      </c>
      <c r="I1175" s="88">
        <v>2015</v>
      </c>
      <c r="J1175" s="89">
        <v>120250</v>
      </c>
      <c r="K1175" s="90" t="s">
        <v>72</v>
      </c>
      <c r="L1175" s="9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</row>
    <row r="1176" spans="1:26" ht="6.75" customHeight="1" x14ac:dyDescent="0.2">
      <c r="A1176" s="114" t="s">
        <v>216</v>
      </c>
      <c r="B1176" s="114" t="s">
        <v>124</v>
      </c>
      <c r="C1176" s="114" t="s">
        <v>70</v>
      </c>
      <c r="D1176" s="114" t="s">
        <v>143</v>
      </c>
      <c r="E1176" s="87" t="s">
        <v>35</v>
      </c>
      <c r="F1176" s="114" t="s">
        <v>1678</v>
      </c>
      <c r="G1176" s="114" t="s">
        <v>168</v>
      </c>
      <c r="H1176" s="114" t="s">
        <v>812</v>
      </c>
      <c r="I1176" s="88">
        <v>2015</v>
      </c>
      <c r="J1176" s="89">
        <v>454764.86</v>
      </c>
      <c r="K1176" s="90" t="s">
        <v>72</v>
      </c>
      <c r="L1176" s="9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</row>
    <row r="1177" spans="1:26" ht="6.75" customHeight="1" x14ac:dyDescent="0.2">
      <c r="A1177" s="114" t="s">
        <v>217</v>
      </c>
      <c r="B1177" s="114" t="s">
        <v>142</v>
      </c>
      <c r="C1177" s="114" t="s">
        <v>70</v>
      </c>
      <c r="D1177" s="114" t="s">
        <v>143</v>
      </c>
      <c r="E1177" s="87" t="s">
        <v>35</v>
      </c>
      <c r="F1177" s="114" t="s">
        <v>1678</v>
      </c>
      <c r="G1177" s="114" t="s">
        <v>168</v>
      </c>
      <c r="H1177" s="114" t="s">
        <v>812</v>
      </c>
      <c r="I1177" s="88">
        <v>2015</v>
      </c>
      <c r="J1177" s="89">
        <v>20000</v>
      </c>
      <c r="K1177" s="90" t="s">
        <v>72</v>
      </c>
      <c r="L1177" s="9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</row>
    <row r="1178" spans="1:26" ht="6.75" customHeight="1" x14ac:dyDescent="0.2">
      <c r="A1178" s="129" t="s">
        <v>1681</v>
      </c>
      <c r="B1178" s="129" t="s">
        <v>1682</v>
      </c>
      <c r="C1178" s="129" t="s">
        <v>34</v>
      </c>
      <c r="D1178" s="129" t="s">
        <v>126</v>
      </c>
      <c r="E1178" s="7" t="s">
        <v>35</v>
      </c>
      <c r="F1178" s="129" t="s">
        <v>1683</v>
      </c>
      <c r="G1178" s="129" t="s">
        <v>168</v>
      </c>
      <c r="H1178" s="129" t="s">
        <v>911</v>
      </c>
      <c r="I1178" s="8">
        <v>2015</v>
      </c>
      <c r="J1178" s="12">
        <v>1300000</v>
      </c>
      <c r="K1178" s="10"/>
      <c r="L1178" s="11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</row>
    <row r="1179" spans="1:26" ht="6.75" customHeight="1" x14ac:dyDescent="0.2">
      <c r="A1179" s="129" t="s">
        <v>1684</v>
      </c>
      <c r="B1179" s="129" t="s">
        <v>1685</v>
      </c>
      <c r="C1179" s="129"/>
      <c r="D1179" s="129" t="s">
        <v>28</v>
      </c>
      <c r="E1179" s="7" t="s">
        <v>35</v>
      </c>
      <c r="F1179" s="129" t="s">
        <v>1683</v>
      </c>
      <c r="G1179" s="129" t="s">
        <v>168</v>
      </c>
      <c r="H1179" s="129" t="s">
        <v>911</v>
      </c>
      <c r="I1179" s="8">
        <v>2015</v>
      </c>
      <c r="J1179" s="9">
        <v>48838</v>
      </c>
      <c r="K1179" s="10"/>
      <c r="L1179" s="11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</row>
    <row r="1180" spans="1:26" ht="6.75" customHeight="1" x14ac:dyDescent="0.2">
      <c r="A1180" s="129" t="s">
        <v>1686</v>
      </c>
      <c r="B1180" s="129" t="s">
        <v>1687</v>
      </c>
      <c r="C1180" s="129"/>
      <c r="D1180" s="129" t="s">
        <v>28</v>
      </c>
      <c r="E1180" s="7" t="s">
        <v>35</v>
      </c>
      <c r="F1180" s="129" t="s">
        <v>1683</v>
      </c>
      <c r="G1180" s="129" t="s">
        <v>168</v>
      </c>
      <c r="H1180" s="129" t="s">
        <v>911</v>
      </c>
      <c r="I1180" s="8">
        <v>2015</v>
      </c>
      <c r="J1180" s="9">
        <v>48426</v>
      </c>
      <c r="K1180" s="10"/>
      <c r="L1180" s="11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</row>
    <row r="1181" spans="1:26" ht="6.75" customHeight="1" x14ac:dyDescent="0.2">
      <c r="A1181" s="129" t="s">
        <v>1688</v>
      </c>
      <c r="B1181" s="129" t="s">
        <v>1689</v>
      </c>
      <c r="C1181" s="129"/>
      <c r="D1181" s="129" t="s">
        <v>28</v>
      </c>
      <c r="E1181" s="7" t="s">
        <v>35</v>
      </c>
      <c r="F1181" s="129" t="s">
        <v>1683</v>
      </c>
      <c r="G1181" s="129" t="s">
        <v>168</v>
      </c>
      <c r="H1181" s="129" t="s">
        <v>911</v>
      </c>
      <c r="I1181" s="8">
        <v>2015</v>
      </c>
      <c r="J1181" s="12">
        <v>1834924</v>
      </c>
      <c r="K1181" s="10"/>
      <c r="L1181" s="11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</row>
    <row r="1182" spans="1:26" ht="6.75" customHeight="1" x14ac:dyDescent="0.2">
      <c r="A1182" s="129" t="s">
        <v>1690</v>
      </c>
      <c r="B1182" s="129" t="s">
        <v>1691</v>
      </c>
      <c r="C1182" s="129" t="s">
        <v>34</v>
      </c>
      <c r="D1182" s="129" t="s">
        <v>368</v>
      </c>
      <c r="E1182" s="7" t="s">
        <v>35</v>
      </c>
      <c r="F1182" s="129" t="s">
        <v>1683</v>
      </c>
      <c r="G1182" s="129" t="s">
        <v>168</v>
      </c>
      <c r="H1182" s="129" t="s">
        <v>911</v>
      </c>
      <c r="I1182" s="8">
        <v>2015</v>
      </c>
      <c r="J1182" s="12">
        <v>2558810</v>
      </c>
      <c r="K1182" s="10"/>
      <c r="L1182" s="11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</row>
    <row r="1183" spans="1:26" ht="6.75" customHeight="1" x14ac:dyDescent="0.2">
      <c r="A1183" s="129" t="s">
        <v>1692</v>
      </c>
      <c r="B1183" s="129" t="s">
        <v>1693</v>
      </c>
      <c r="C1183" s="129"/>
      <c r="D1183" s="129" t="s">
        <v>368</v>
      </c>
      <c r="E1183" s="7" t="s">
        <v>35</v>
      </c>
      <c r="F1183" s="129" t="s">
        <v>1683</v>
      </c>
      <c r="G1183" s="129" t="s">
        <v>168</v>
      </c>
      <c r="H1183" s="129" t="s">
        <v>911</v>
      </c>
      <c r="I1183" s="8">
        <v>2015</v>
      </c>
      <c r="J1183" s="9">
        <v>338739</v>
      </c>
      <c r="K1183" s="10"/>
      <c r="L1183" s="11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</row>
    <row r="1184" spans="1:26" ht="6.75" customHeight="1" x14ac:dyDescent="0.2">
      <c r="A1184" s="129" t="s">
        <v>1694</v>
      </c>
      <c r="B1184" s="129" t="s">
        <v>1695</v>
      </c>
      <c r="C1184" s="129"/>
      <c r="D1184" s="129" t="s">
        <v>368</v>
      </c>
      <c r="E1184" s="7" t="s">
        <v>35</v>
      </c>
      <c r="F1184" s="129" t="s">
        <v>1683</v>
      </c>
      <c r="G1184" s="129" t="s">
        <v>168</v>
      </c>
      <c r="H1184" s="129" t="s">
        <v>911</v>
      </c>
      <c r="I1184" s="8">
        <v>2015</v>
      </c>
      <c r="J1184" s="9">
        <v>700745</v>
      </c>
      <c r="K1184" s="10"/>
      <c r="L1184" s="11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</row>
    <row r="1185" spans="1:26" ht="6.75" customHeight="1" x14ac:dyDescent="0.2">
      <c r="A1185" s="129" t="s">
        <v>1696</v>
      </c>
      <c r="B1185" s="129" t="s">
        <v>317</v>
      </c>
      <c r="C1185" s="129" t="s">
        <v>34</v>
      </c>
      <c r="D1185" s="129" t="s">
        <v>368</v>
      </c>
      <c r="E1185" s="7" t="s">
        <v>35</v>
      </c>
      <c r="F1185" s="129" t="s">
        <v>1683</v>
      </c>
      <c r="G1185" s="129" t="s">
        <v>168</v>
      </c>
      <c r="H1185" s="129" t="s">
        <v>911</v>
      </c>
      <c r="I1185" s="8">
        <v>2015</v>
      </c>
      <c r="J1185" s="9">
        <v>683669</v>
      </c>
      <c r="K1185" s="10"/>
      <c r="L1185" s="11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</row>
    <row r="1186" spans="1:26" ht="6.75" customHeight="1" x14ac:dyDescent="0.2">
      <c r="A1186" s="129" t="s">
        <v>1697</v>
      </c>
      <c r="B1186" s="129" t="s">
        <v>151</v>
      </c>
      <c r="C1186" s="129"/>
      <c r="D1186" s="129" t="s">
        <v>368</v>
      </c>
      <c r="E1186" s="7" t="s">
        <v>35</v>
      </c>
      <c r="F1186" s="129" t="s">
        <v>1683</v>
      </c>
      <c r="G1186" s="129" t="s">
        <v>168</v>
      </c>
      <c r="H1186" s="129" t="s">
        <v>911</v>
      </c>
      <c r="I1186" s="8">
        <v>2015</v>
      </c>
      <c r="J1186" s="12">
        <v>1786927</v>
      </c>
      <c r="K1186" s="10"/>
      <c r="L1186" s="11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</row>
    <row r="1187" spans="1:26" ht="6.75" customHeight="1" x14ac:dyDescent="0.2">
      <c r="A1187" s="129" t="s">
        <v>1698</v>
      </c>
      <c r="B1187" s="129" t="s">
        <v>1691</v>
      </c>
      <c r="C1187" s="129" t="s">
        <v>34</v>
      </c>
      <c r="D1187" s="129" t="s">
        <v>368</v>
      </c>
      <c r="E1187" s="7" t="s">
        <v>35</v>
      </c>
      <c r="F1187" s="129" t="s">
        <v>1683</v>
      </c>
      <c r="G1187" s="129" t="s">
        <v>168</v>
      </c>
      <c r="H1187" s="129" t="s">
        <v>911</v>
      </c>
      <c r="I1187" s="8">
        <v>2015</v>
      </c>
      <c r="J1187" s="9">
        <v>554992</v>
      </c>
      <c r="K1187" s="10"/>
      <c r="L1187" s="11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</row>
    <row r="1188" spans="1:26" ht="6.75" customHeight="1" x14ac:dyDescent="0.2">
      <c r="A1188" s="113" t="s">
        <v>1699</v>
      </c>
      <c r="B1188" s="113" t="s">
        <v>497</v>
      </c>
      <c r="C1188" s="113" t="s">
        <v>34</v>
      </c>
      <c r="D1188" s="113" t="s">
        <v>938</v>
      </c>
      <c r="E1188" s="130"/>
      <c r="F1188" s="113" t="s">
        <v>1700</v>
      </c>
      <c r="G1188" s="113" t="s">
        <v>276</v>
      </c>
      <c r="H1188" s="113" t="s">
        <v>440</v>
      </c>
      <c r="I1188" s="15">
        <v>2015</v>
      </c>
      <c r="J1188" s="16">
        <v>200000</v>
      </c>
      <c r="K1188" s="17"/>
      <c r="L1188" s="20">
        <f>J1196/SUM(J1188:J1196)</f>
        <v>7.2044013376828989E-2</v>
      </c>
      <c r="M1188" s="19">
        <f>SUM(J1188:J1196)</f>
        <v>4388484</v>
      </c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</row>
    <row r="1189" spans="1:26" ht="6.75" customHeight="1" x14ac:dyDescent="0.2">
      <c r="A1189" s="113" t="s">
        <v>1701</v>
      </c>
      <c r="B1189" s="113" t="s">
        <v>1702</v>
      </c>
      <c r="C1189" s="113" t="s">
        <v>34</v>
      </c>
      <c r="D1189" s="113" t="s">
        <v>126</v>
      </c>
      <c r="E1189" s="130"/>
      <c r="F1189" s="113" t="s">
        <v>1700</v>
      </c>
      <c r="G1189" s="113" t="s">
        <v>276</v>
      </c>
      <c r="H1189" s="113" t="s">
        <v>440</v>
      </c>
      <c r="I1189" s="15">
        <v>2015</v>
      </c>
      <c r="J1189" s="16">
        <v>163318</v>
      </c>
      <c r="K1189" s="17"/>
      <c r="L1189" s="20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</row>
    <row r="1190" spans="1:26" ht="9.75" customHeight="1" x14ac:dyDescent="0.2">
      <c r="A1190" s="113" t="s">
        <v>1703</v>
      </c>
      <c r="B1190" s="113" t="s">
        <v>519</v>
      </c>
      <c r="C1190" s="113" t="s">
        <v>34</v>
      </c>
      <c r="D1190" s="113" t="s">
        <v>126</v>
      </c>
      <c r="E1190" s="130"/>
      <c r="F1190" s="113" t="s">
        <v>1700</v>
      </c>
      <c r="G1190" s="113" t="s">
        <v>276</v>
      </c>
      <c r="H1190" s="113" t="s">
        <v>440</v>
      </c>
      <c r="I1190" s="15">
        <v>2015</v>
      </c>
      <c r="J1190" s="16">
        <v>400000</v>
      </c>
      <c r="K1190" s="17"/>
      <c r="L1190" s="20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</row>
    <row r="1191" spans="1:26" ht="6.75" customHeight="1" x14ac:dyDescent="0.2">
      <c r="A1191" s="113" t="s">
        <v>1704</v>
      </c>
      <c r="B1191" s="113" t="s">
        <v>1705</v>
      </c>
      <c r="C1191" s="113" t="s">
        <v>34</v>
      </c>
      <c r="D1191" s="113" t="s">
        <v>126</v>
      </c>
      <c r="E1191" s="130"/>
      <c r="F1191" s="113" t="s">
        <v>1700</v>
      </c>
      <c r="G1191" s="113" t="s">
        <v>276</v>
      </c>
      <c r="H1191" s="113" t="s">
        <v>440</v>
      </c>
      <c r="I1191" s="15">
        <v>2015</v>
      </c>
      <c r="J1191" s="16">
        <v>52233</v>
      </c>
      <c r="K1191" s="17"/>
      <c r="L1191" s="20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</row>
    <row r="1192" spans="1:26" ht="6.75" customHeight="1" x14ac:dyDescent="0.2">
      <c r="A1192" s="113" t="s">
        <v>1706</v>
      </c>
      <c r="B1192" s="113" t="s">
        <v>698</v>
      </c>
      <c r="C1192" s="113" t="s">
        <v>34</v>
      </c>
      <c r="D1192" s="113" t="s">
        <v>126</v>
      </c>
      <c r="E1192" s="130"/>
      <c r="F1192" s="113" t="s">
        <v>1700</v>
      </c>
      <c r="G1192" s="113" t="s">
        <v>276</v>
      </c>
      <c r="H1192" s="113" t="s">
        <v>440</v>
      </c>
      <c r="I1192" s="15">
        <v>2015</v>
      </c>
      <c r="J1192" s="16">
        <v>50000</v>
      </c>
      <c r="K1192" s="17"/>
      <c r="L1192" s="20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</row>
    <row r="1193" spans="1:26" ht="6.75" customHeight="1" x14ac:dyDescent="0.2">
      <c r="A1193" s="113" t="s">
        <v>1707</v>
      </c>
      <c r="B1193" s="113" t="s">
        <v>181</v>
      </c>
      <c r="C1193" s="113" t="s">
        <v>34</v>
      </c>
      <c r="D1193" s="113" t="s">
        <v>126</v>
      </c>
      <c r="E1193" s="130"/>
      <c r="F1193" s="113" t="s">
        <v>1700</v>
      </c>
      <c r="G1193" s="113" t="s">
        <v>276</v>
      </c>
      <c r="H1193" s="113" t="s">
        <v>440</v>
      </c>
      <c r="I1193" s="15">
        <v>2015</v>
      </c>
      <c r="J1193" s="16">
        <v>282835</v>
      </c>
      <c r="K1193" s="17"/>
      <c r="L1193" s="20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</row>
    <row r="1194" spans="1:26" ht="6.75" customHeight="1" x14ac:dyDescent="0.2">
      <c r="A1194" s="113" t="s">
        <v>1708</v>
      </c>
      <c r="B1194" s="113" t="s">
        <v>162</v>
      </c>
      <c r="C1194" s="113"/>
      <c r="D1194" s="113" t="s">
        <v>28</v>
      </c>
      <c r="E1194" s="130"/>
      <c r="F1194" s="113" t="s">
        <v>1700</v>
      </c>
      <c r="G1194" s="113" t="s">
        <v>276</v>
      </c>
      <c r="H1194" s="113" t="s">
        <v>440</v>
      </c>
      <c r="I1194" s="15">
        <v>2015</v>
      </c>
      <c r="J1194" s="16">
        <v>171853</v>
      </c>
      <c r="K1194" s="17"/>
      <c r="L1194" s="20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</row>
    <row r="1195" spans="1:26" ht="6.75" customHeight="1" x14ac:dyDescent="0.2">
      <c r="A1195" s="113" t="s">
        <v>1709</v>
      </c>
      <c r="B1195" s="113" t="s">
        <v>192</v>
      </c>
      <c r="C1195" s="113" t="s">
        <v>34</v>
      </c>
      <c r="D1195" s="113" t="s">
        <v>28</v>
      </c>
      <c r="E1195" s="130"/>
      <c r="F1195" s="113" t="s">
        <v>1700</v>
      </c>
      <c r="G1195" s="113" t="s">
        <v>276</v>
      </c>
      <c r="H1195" s="113" t="s">
        <v>440</v>
      </c>
      <c r="I1195" s="15">
        <v>2015</v>
      </c>
      <c r="J1195" s="21">
        <v>2752081</v>
      </c>
      <c r="K1195" s="17"/>
      <c r="L1195" s="20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</row>
    <row r="1196" spans="1:26" ht="6.75" customHeight="1" x14ac:dyDescent="0.2">
      <c r="A1196" s="113" t="s">
        <v>216</v>
      </c>
      <c r="B1196" s="113" t="s">
        <v>124</v>
      </c>
      <c r="C1196" s="113" t="s">
        <v>70</v>
      </c>
      <c r="D1196" s="113" t="s">
        <v>143</v>
      </c>
      <c r="E1196" s="130"/>
      <c r="F1196" s="113" t="s">
        <v>1700</v>
      </c>
      <c r="G1196" s="113" t="s">
        <v>276</v>
      </c>
      <c r="H1196" s="113" t="s">
        <v>440</v>
      </c>
      <c r="I1196" s="15">
        <v>2015</v>
      </c>
      <c r="J1196" s="16">
        <v>316164</v>
      </c>
      <c r="K1196" s="17" t="s">
        <v>72</v>
      </c>
      <c r="L1196" s="20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</row>
    <row r="1197" spans="1:26" ht="6.75" customHeight="1" x14ac:dyDescent="0.2">
      <c r="A1197" s="114" t="s">
        <v>96</v>
      </c>
      <c r="B1197" s="114" t="s">
        <v>97</v>
      </c>
      <c r="C1197" s="114" t="s">
        <v>21</v>
      </c>
      <c r="D1197" s="114" t="s">
        <v>98</v>
      </c>
      <c r="E1197" s="124"/>
      <c r="F1197" s="114" t="s">
        <v>1710</v>
      </c>
      <c r="G1197" s="114" t="s">
        <v>276</v>
      </c>
      <c r="H1197" s="114" t="s">
        <v>1670</v>
      </c>
      <c r="I1197" s="88">
        <v>2015</v>
      </c>
      <c r="J1197" s="89">
        <v>39550</v>
      </c>
      <c r="K1197" s="90"/>
      <c r="L1197" s="92">
        <f>J1203/SUM(J1197:J1203)</f>
        <v>0.1625658585729218</v>
      </c>
      <c r="M1197" s="19">
        <f>SUM(J1197:J1203)</f>
        <v>1983227</v>
      </c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</row>
    <row r="1198" spans="1:26" ht="6.75" customHeight="1" x14ac:dyDescent="0.2">
      <c r="A1198" s="114" t="s">
        <v>1711</v>
      </c>
      <c r="B1198" s="114" t="s">
        <v>204</v>
      </c>
      <c r="C1198" s="114" t="s">
        <v>34</v>
      </c>
      <c r="D1198" s="114" t="s">
        <v>165</v>
      </c>
      <c r="E1198" s="124"/>
      <c r="F1198" s="114" t="s">
        <v>1710</v>
      </c>
      <c r="G1198" s="114" t="s">
        <v>276</v>
      </c>
      <c r="H1198" s="114" t="s">
        <v>1670</v>
      </c>
      <c r="I1198" s="88">
        <v>2015</v>
      </c>
      <c r="J1198" s="89">
        <v>400000</v>
      </c>
      <c r="K1198" s="90"/>
      <c r="L1198" s="9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</row>
    <row r="1199" spans="1:26" ht="6.75" customHeight="1" x14ac:dyDescent="0.2">
      <c r="A1199" s="114" t="s">
        <v>1712</v>
      </c>
      <c r="B1199" s="114" t="s">
        <v>181</v>
      </c>
      <c r="C1199" s="114" t="s">
        <v>34</v>
      </c>
      <c r="D1199" s="114" t="s">
        <v>165</v>
      </c>
      <c r="E1199" s="124"/>
      <c r="F1199" s="114" t="s">
        <v>1710</v>
      </c>
      <c r="G1199" s="114" t="s">
        <v>276</v>
      </c>
      <c r="H1199" s="114" t="s">
        <v>1670</v>
      </c>
      <c r="I1199" s="88">
        <v>2015</v>
      </c>
      <c r="J1199" s="89">
        <v>269713</v>
      </c>
      <c r="K1199" s="90"/>
      <c r="L1199" s="9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</row>
    <row r="1200" spans="1:26" ht="6.75" customHeight="1" x14ac:dyDescent="0.2">
      <c r="A1200" s="114" t="s">
        <v>1713</v>
      </c>
      <c r="B1200" s="114" t="s">
        <v>103</v>
      </c>
      <c r="C1200" s="114" t="s">
        <v>12</v>
      </c>
      <c r="D1200" s="114" t="s">
        <v>165</v>
      </c>
      <c r="E1200" s="124"/>
      <c r="F1200" s="114" t="s">
        <v>1710</v>
      </c>
      <c r="G1200" s="114" t="s">
        <v>276</v>
      </c>
      <c r="H1200" s="114" t="s">
        <v>1670</v>
      </c>
      <c r="I1200" s="88">
        <v>2015</v>
      </c>
      <c r="J1200" s="89">
        <v>152151</v>
      </c>
      <c r="K1200" s="90"/>
      <c r="L1200" s="9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</row>
    <row r="1201" spans="1:26" ht="6.75" customHeight="1" x14ac:dyDescent="0.2">
      <c r="A1201" s="114" t="s">
        <v>1714</v>
      </c>
      <c r="B1201" s="114" t="s">
        <v>1715</v>
      </c>
      <c r="C1201" s="114" t="s">
        <v>34</v>
      </c>
      <c r="D1201" s="114" t="s">
        <v>126</v>
      </c>
      <c r="E1201" s="124"/>
      <c r="F1201" s="114" t="s">
        <v>1710</v>
      </c>
      <c r="G1201" s="114" t="s">
        <v>276</v>
      </c>
      <c r="H1201" s="114" t="s">
        <v>1670</v>
      </c>
      <c r="I1201" s="88">
        <v>2015</v>
      </c>
      <c r="J1201" s="89">
        <v>400000</v>
      </c>
      <c r="K1201" s="90"/>
      <c r="L1201" s="9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</row>
    <row r="1202" spans="1:26" ht="6.75" customHeight="1" x14ac:dyDescent="0.2">
      <c r="A1202" s="114" t="s">
        <v>1716</v>
      </c>
      <c r="B1202" s="114" t="s">
        <v>416</v>
      </c>
      <c r="C1202" s="114" t="s">
        <v>34</v>
      </c>
      <c r="D1202" s="114" t="s">
        <v>126</v>
      </c>
      <c r="E1202" s="124"/>
      <c r="F1202" s="114" t="s">
        <v>1710</v>
      </c>
      <c r="G1202" s="114" t="s">
        <v>276</v>
      </c>
      <c r="H1202" s="114" t="s">
        <v>1670</v>
      </c>
      <c r="I1202" s="88">
        <v>2015</v>
      </c>
      <c r="J1202" s="89">
        <v>399408</v>
      </c>
      <c r="K1202" s="90"/>
      <c r="L1202" s="9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</row>
    <row r="1203" spans="1:26" ht="6.75" customHeight="1" x14ac:dyDescent="0.2">
      <c r="A1203" s="114" t="s">
        <v>216</v>
      </c>
      <c r="B1203" s="114" t="s">
        <v>124</v>
      </c>
      <c r="C1203" s="114" t="s">
        <v>70</v>
      </c>
      <c r="D1203" s="114" t="s">
        <v>143</v>
      </c>
      <c r="E1203" s="124"/>
      <c r="F1203" s="114" t="s">
        <v>1710</v>
      </c>
      <c r="G1203" s="114" t="s">
        <v>276</v>
      </c>
      <c r="H1203" s="114" t="s">
        <v>1670</v>
      </c>
      <c r="I1203" s="88">
        <v>2015</v>
      </c>
      <c r="J1203" s="89">
        <v>322405</v>
      </c>
      <c r="K1203" s="90" t="s">
        <v>72</v>
      </c>
      <c r="L1203" s="9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</row>
    <row r="1204" spans="1:26" ht="6.75" customHeight="1" x14ac:dyDescent="0.2">
      <c r="A1204" s="121" t="s">
        <v>1717</v>
      </c>
      <c r="B1204" s="121" t="s">
        <v>155</v>
      </c>
      <c r="C1204" s="121" t="s">
        <v>21</v>
      </c>
      <c r="D1204" s="121" t="s">
        <v>13</v>
      </c>
      <c r="E1204" s="127"/>
      <c r="F1204" s="121" t="s">
        <v>1718</v>
      </c>
      <c r="G1204" s="121" t="s">
        <v>117</v>
      </c>
      <c r="H1204" s="121" t="s">
        <v>1184</v>
      </c>
      <c r="I1204" s="80">
        <v>2015</v>
      </c>
      <c r="J1204" s="85">
        <v>999915</v>
      </c>
      <c r="K1204" s="8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</row>
    <row r="1205" spans="1:26" ht="6.75" customHeight="1" x14ac:dyDescent="0.2">
      <c r="A1205" s="121" t="s">
        <v>1719</v>
      </c>
      <c r="B1205" s="121" t="s">
        <v>1720</v>
      </c>
      <c r="C1205" s="121"/>
      <c r="D1205" s="121" t="s">
        <v>1721</v>
      </c>
      <c r="E1205" s="127"/>
      <c r="F1205" s="121" t="s">
        <v>1718</v>
      </c>
      <c r="G1205" s="121" t="s">
        <v>117</v>
      </c>
      <c r="H1205" s="121" t="s">
        <v>1184</v>
      </c>
      <c r="I1205" s="80">
        <v>2015</v>
      </c>
      <c r="J1205" s="81">
        <v>2019160</v>
      </c>
      <c r="K1205" s="8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</row>
    <row r="1206" spans="1:26" ht="6.75" customHeight="1" x14ac:dyDescent="0.2">
      <c r="A1206" s="113" t="s">
        <v>235</v>
      </c>
      <c r="B1206" s="113" t="s">
        <v>179</v>
      </c>
      <c r="C1206" s="113" t="s">
        <v>34</v>
      </c>
      <c r="D1206" s="113" t="s">
        <v>101</v>
      </c>
      <c r="E1206" s="14" t="s">
        <v>35</v>
      </c>
      <c r="F1206" s="113" t="s">
        <v>1722</v>
      </c>
      <c r="G1206" s="113" t="s">
        <v>78</v>
      </c>
      <c r="H1206" s="113" t="s">
        <v>712</v>
      </c>
      <c r="I1206" s="15">
        <v>2015</v>
      </c>
      <c r="J1206" s="16">
        <v>314000</v>
      </c>
      <c r="K1206" s="17"/>
      <c r="L1206" s="20">
        <f>(J1215+J1218+J1221)/SUM(J1206:J1221)</f>
        <v>3.3950896147244947E-2</v>
      </c>
      <c r="M1206" s="19">
        <f>SUM(J1206:J1221)</f>
        <v>10868638</v>
      </c>
      <c r="N1206" s="19">
        <f>J1215</f>
        <v>112250</v>
      </c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</row>
    <row r="1207" spans="1:26" ht="6.75" customHeight="1" x14ac:dyDescent="0.2">
      <c r="A1207" s="113" t="s">
        <v>1723</v>
      </c>
      <c r="B1207" s="113" t="s">
        <v>1724</v>
      </c>
      <c r="C1207" s="113"/>
      <c r="D1207" s="113" t="s">
        <v>76</v>
      </c>
      <c r="E1207" s="14" t="s">
        <v>35</v>
      </c>
      <c r="F1207" s="113" t="s">
        <v>1722</v>
      </c>
      <c r="G1207" s="113" t="s">
        <v>78</v>
      </c>
      <c r="H1207" s="113" t="s">
        <v>712</v>
      </c>
      <c r="I1207" s="15">
        <v>2015</v>
      </c>
      <c r="J1207" s="16">
        <v>384907</v>
      </c>
      <c r="K1207" s="17"/>
      <c r="L1207" s="20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</row>
    <row r="1208" spans="1:26" ht="6.75" customHeight="1" x14ac:dyDescent="0.2">
      <c r="A1208" s="113" t="s">
        <v>1725</v>
      </c>
      <c r="B1208" s="113" t="s">
        <v>114</v>
      </c>
      <c r="C1208" s="113" t="s">
        <v>115</v>
      </c>
      <c r="D1208" s="113" t="s">
        <v>76</v>
      </c>
      <c r="E1208" s="14" t="s">
        <v>35</v>
      </c>
      <c r="F1208" s="113" t="s">
        <v>1722</v>
      </c>
      <c r="G1208" s="113" t="s">
        <v>78</v>
      </c>
      <c r="H1208" s="113" t="s">
        <v>712</v>
      </c>
      <c r="I1208" s="15">
        <v>2015</v>
      </c>
      <c r="J1208" s="21">
        <v>1651077</v>
      </c>
      <c r="K1208" s="17"/>
      <c r="L1208" s="20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</row>
    <row r="1209" spans="1:26" ht="6.75" customHeight="1" x14ac:dyDescent="0.2">
      <c r="A1209" s="113" t="s">
        <v>1726</v>
      </c>
      <c r="B1209" s="113" t="s">
        <v>105</v>
      </c>
      <c r="C1209" s="113" t="s">
        <v>12</v>
      </c>
      <c r="D1209" s="113" t="s">
        <v>76</v>
      </c>
      <c r="E1209" s="14" t="s">
        <v>35</v>
      </c>
      <c r="F1209" s="113" t="s">
        <v>1722</v>
      </c>
      <c r="G1209" s="113" t="s">
        <v>78</v>
      </c>
      <c r="H1209" s="113" t="s">
        <v>712</v>
      </c>
      <c r="I1209" s="15">
        <v>2015</v>
      </c>
      <c r="J1209" s="21">
        <v>1010899</v>
      </c>
      <c r="K1209" s="17"/>
      <c r="L1209" s="20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</row>
    <row r="1210" spans="1:26" ht="6.75" customHeight="1" x14ac:dyDescent="0.2">
      <c r="A1210" s="113" t="s">
        <v>1727</v>
      </c>
      <c r="B1210" s="113" t="s">
        <v>1410</v>
      </c>
      <c r="C1210" s="113"/>
      <c r="D1210" s="113" t="s">
        <v>76</v>
      </c>
      <c r="E1210" s="14" t="s">
        <v>35</v>
      </c>
      <c r="F1210" s="113" t="s">
        <v>1722</v>
      </c>
      <c r="G1210" s="113" t="s">
        <v>78</v>
      </c>
      <c r="H1210" s="113" t="s">
        <v>712</v>
      </c>
      <c r="I1210" s="15">
        <v>2015</v>
      </c>
      <c r="J1210" s="21">
        <v>2382370</v>
      </c>
      <c r="K1210" s="17"/>
      <c r="L1210" s="20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</row>
    <row r="1211" spans="1:26" ht="6.75" customHeight="1" x14ac:dyDescent="0.2">
      <c r="A1211" s="113" t="s">
        <v>1728</v>
      </c>
      <c r="B1211" s="113" t="s">
        <v>107</v>
      </c>
      <c r="C1211" s="113" t="s">
        <v>12</v>
      </c>
      <c r="D1211" s="113" t="s">
        <v>76</v>
      </c>
      <c r="E1211" s="14" t="s">
        <v>35</v>
      </c>
      <c r="F1211" s="113" t="s">
        <v>1722</v>
      </c>
      <c r="G1211" s="113" t="s">
        <v>78</v>
      </c>
      <c r="H1211" s="113" t="s">
        <v>712</v>
      </c>
      <c r="I1211" s="15">
        <v>2015</v>
      </c>
      <c r="J1211" s="21">
        <v>1182176</v>
      </c>
      <c r="K1211" s="17"/>
      <c r="L1211" s="20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</row>
    <row r="1212" spans="1:26" ht="6.75" customHeight="1" x14ac:dyDescent="0.2">
      <c r="A1212" s="113" t="s">
        <v>1729</v>
      </c>
      <c r="B1212" s="113" t="s">
        <v>103</v>
      </c>
      <c r="C1212" s="113" t="s">
        <v>12</v>
      </c>
      <c r="D1212" s="113" t="s">
        <v>76</v>
      </c>
      <c r="E1212" s="14" t="s">
        <v>35</v>
      </c>
      <c r="F1212" s="113" t="s">
        <v>1722</v>
      </c>
      <c r="G1212" s="113" t="s">
        <v>78</v>
      </c>
      <c r="H1212" s="113" t="s">
        <v>712</v>
      </c>
      <c r="I1212" s="15">
        <v>2015</v>
      </c>
      <c r="J1212" s="21">
        <v>1361244</v>
      </c>
      <c r="K1212" s="17"/>
      <c r="L1212" s="20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</row>
    <row r="1213" spans="1:26" ht="6.75" customHeight="1" x14ac:dyDescent="0.2">
      <c r="A1213" s="113" t="s">
        <v>1730</v>
      </c>
      <c r="B1213" s="113" t="s">
        <v>62</v>
      </c>
      <c r="C1213" s="113"/>
      <c r="D1213" s="113" t="s">
        <v>76</v>
      </c>
      <c r="E1213" s="14" t="s">
        <v>35</v>
      </c>
      <c r="F1213" s="113" t="s">
        <v>1722</v>
      </c>
      <c r="G1213" s="113" t="s">
        <v>78</v>
      </c>
      <c r="H1213" s="113" t="s">
        <v>712</v>
      </c>
      <c r="I1213" s="15">
        <v>2015</v>
      </c>
      <c r="J1213" s="16">
        <v>805292</v>
      </c>
      <c r="K1213" s="17"/>
      <c r="L1213" s="20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</row>
    <row r="1214" spans="1:26" ht="6.75" customHeight="1" x14ac:dyDescent="0.2">
      <c r="A1214" s="113" t="s">
        <v>1178</v>
      </c>
      <c r="B1214" s="113" t="s">
        <v>588</v>
      </c>
      <c r="C1214" s="113"/>
      <c r="D1214" s="113" t="s">
        <v>28</v>
      </c>
      <c r="E1214" s="14" t="s">
        <v>35</v>
      </c>
      <c r="F1214" s="113" t="s">
        <v>1722</v>
      </c>
      <c r="G1214" s="113" t="s">
        <v>78</v>
      </c>
      <c r="H1214" s="113" t="s">
        <v>712</v>
      </c>
      <c r="I1214" s="15">
        <v>2015</v>
      </c>
      <c r="J1214" s="16">
        <v>188086</v>
      </c>
      <c r="K1214" s="17"/>
      <c r="L1214" s="20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</row>
    <row r="1215" spans="1:26" ht="6.75" customHeight="1" x14ac:dyDescent="0.2">
      <c r="A1215" s="113" t="s">
        <v>91</v>
      </c>
      <c r="B1215" s="113" t="s">
        <v>92</v>
      </c>
      <c r="C1215" s="113" t="s">
        <v>70</v>
      </c>
      <c r="D1215" s="113" t="s">
        <v>93</v>
      </c>
      <c r="E1215" s="14" t="s">
        <v>35</v>
      </c>
      <c r="F1215" s="113" t="s">
        <v>1722</v>
      </c>
      <c r="G1215" s="113" t="s">
        <v>78</v>
      </c>
      <c r="H1215" s="113" t="s">
        <v>712</v>
      </c>
      <c r="I1215" s="15">
        <v>2015</v>
      </c>
      <c r="J1215" s="16">
        <v>112250</v>
      </c>
      <c r="K1215" s="17" t="s">
        <v>72</v>
      </c>
      <c r="L1215" s="20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</row>
    <row r="1216" spans="1:26" ht="6.75" customHeight="1" x14ac:dyDescent="0.2">
      <c r="A1216" s="113" t="s">
        <v>1723</v>
      </c>
      <c r="B1216" s="113" t="s">
        <v>1724</v>
      </c>
      <c r="C1216" s="113"/>
      <c r="D1216" s="113" t="s">
        <v>76</v>
      </c>
      <c r="E1216" s="14" t="s">
        <v>14</v>
      </c>
      <c r="F1216" s="113" t="s">
        <v>1731</v>
      </c>
      <c r="G1216" s="113" t="s">
        <v>78</v>
      </c>
      <c r="H1216" s="113" t="s">
        <v>712</v>
      </c>
      <c r="I1216" s="15">
        <v>2015</v>
      </c>
      <c r="J1216" s="16">
        <v>427338</v>
      </c>
      <c r="K1216" s="17"/>
      <c r="L1216" s="20"/>
      <c r="M1216" s="19">
        <f>SUM(J1216:J1221)</f>
        <v>1476337</v>
      </c>
      <c r="N1216" s="19">
        <f>J1218+J1221</f>
        <v>256750</v>
      </c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</row>
    <row r="1217" spans="1:26" ht="6.75" customHeight="1" x14ac:dyDescent="0.2">
      <c r="A1217" s="113" t="s">
        <v>1726</v>
      </c>
      <c r="B1217" s="113" t="s">
        <v>105</v>
      </c>
      <c r="C1217" s="113" t="s">
        <v>12</v>
      </c>
      <c r="D1217" s="113" t="s">
        <v>76</v>
      </c>
      <c r="E1217" s="14" t="s">
        <v>14</v>
      </c>
      <c r="F1217" s="113" t="s">
        <v>1731</v>
      </c>
      <c r="G1217" s="113" t="s">
        <v>78</v>
      </c>
      <c r="H1217" s="113" t="s">
        <v>712</v>
      </c>
      <c r="I1217" s="15">
        <v>2015</v>
      </c>
      <c r="J1217" s="16">
        <v>245394</v>
      </c>
      <c r="K1217" s="17"/>
      <c r="L1217" s="20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</row>
    <row r="1218" spans="1:26" ht="6.75" customHeight="1" x14ac:dyDescent="0.2">
      <c r="A1218" s="113" t="s">
        <v>1616</v>
      </c>
      <c r="B1218" s="113" t="s">
        <v>75</v>
      </c>
      <c r="C1218" s="113" t="s">
        <v>70</v>
      </c>
      <c r="D1218" s="113" t="s">
        <v>76</v>
      </c>
      <c r="E1218" s="14" t="s">
        <v>14</v>
      </c>
      <c r="F1218" s="113" t="s">
        <v>1731</v>
      </c>
      <c r="G1218" s="113" t="s">
        <v>78</v>
      </c>
      <c r="H1218" s="113" t="s">
        <v>712</v>
      </c>
      <c r="I1218" s="15">
        <v>2015</v>
      </c>
      <c r="J1218" s="16">
        <v>125000</v>
      </c>
      <c r="K1218" s="17" t="s">
        <v>72</v>
      </c>
      <c r="L1218" s="20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</row>
    <row r="1219" spans="1:26" ht="6.75" customHeight="1" x14ac:dyDescent="0.2">
      <c r="A1219" s="113" t="s">
        <v>1390</v>
      </c>
      <c r="B1219" s="113" t="s">
        <v>151</v>
      </c>
      <c r="C1219" s="113"/>
      <c r="D1219" s="113" t="s">
        <v>76</v>
      </c>
      <c r="E1219" s="14" t="s">
        <v>14</v>
      </c>
      <c r="F1219" s="113" t="s">
        <v>1731</v>
      </c>
      <c r="G1219" s="113" t="s">
        <v>78</v>
      </c>
      <c r="H1219" s="113" t="s">
        <v>712</v>
      </c>
      <c r="I1219" s="15">
        <v>2015</v>
      </c>
      <c r="J1219" s="16">
        <v>249340</v>
      </c>
      <c r="K1219" s="17"/>
      <c r="L1219" s="20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</row>
    <row r="1220" spans="1:26" ht="6.75" customHeight="1" x14ac:dyDescent="0.2">
      <c r="A1220" s="113" t="s">
        <v>1178</v>
      </c>
      <c r="B1220" s="113" t="s">
        <v>588</v>
      </c>
      <c r="C1220" s="113"/>
      <c r="D1220" s="113" t="s">
        <v>28</v>
      </c>
      <c r="E1220" s="14" t="s">
        <v>14</v>
      </c>
      <c r="F1220" s="113" t="s">
        <v>1731</v>
      </c>
      <c r="G1220" s="113" t="s">
        <v>78</v>
      </c>
      <c r="H1220" s="113" t="s">
        <v>712</v>
      </c>
      <c r="I1220" s="15">
        <v>2015</v>
      </c>
      <c r="J1220" s="16">
        <v>297515</v>
      </c>
      <c r="K1220" s="17"/>
      <c r="L1220" s="20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</row>
    <row r="1221" spans="1:26" ht="6.75" customHeight="1" x14ac:dyDescent="0.2">
      <c r="A1221" s="113" t="s">
        <v>91</v>
      </c>
      <c r="B1221" s="113" t="s">
        <v>92</v>
      </c>
      <c r="C1221" s="113" t="s">
        <v>70</v>
      </c>
      <c r="D1221" s="113" t="s">
        <v>93</v>
      </c>
      <c r="E1221" s="14" t="s">
        <v>14</v>
      </c>
      <c r="F1221" s="113" t="s">
        <v>1731</v>
      </c>
      <c r="G1221" s="113" t="s">
        <v>78</v>
      </c>
      <c r="H1221" s="113" t="s">
        <v>712</v>
      </c>
      <c r="I1221" s="15">
        <v>2015</v>
      </c>
      <c r="J1221" s="16">
        <v>131750</v>
      </c>
      <c r="K1221" s="17" t="s">
        <v>72</v>
      </c>
      <c r="L1221" s="20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</row>
    <row r="1222" spans="1:26" ht="6.75" customHeight="1" x14ac:dyDescent="0.2">
      <c r="A1222" s="119" t="s">
        <v>1732</v>
      </c>
      <c r="B1222" s="119" t="s">
        <v>379</v>
      </c>
      <c r="C1222" s="119" t="s">
        <v>34</v>
      </c>
      <c r="D1222" s="119" t="s">
        <v>126</v>
      </c>
      <c r="E1222" s="31"/>
      <c r="F1222" s="119" t="s">
        <v>1733</v>
      </c>
      <c r="G1222" s="119" t="s">
        <v>168</v>
      </c>
      <c r="H1222" s="119" t="s">
        <v>1207</v>
      </c>
      <c r="I1222" s="32">
        <v>2015</v>
      </c>
      <c r="J1222" s="33">
        <v>3153642</v>
      </c>
      <c r="K1222" s="34"/>
      <c r="L1222" s="36">
        <f>J1225/SUM(J1222:J1225)</f>
        <v>1.2014765660113986E-2</v>
      </c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</row>
    <row r="1223" spans="1:26" ht="6.75" customHeight="1" x14ac:dyDescent="0.2">
      <c r="A1223" s="119" t="s">
        <v>1734</v>
      </c>
      <c r="B1223" s="119" t="s">
        <v>1735</v>
      </c>
      <c r="C1223" s="119" t="s">
        <v>34</v>
      </c>
      <c r="D1223" s="119" t="s">
        <v>126</v>
      </c>
      <c r="E1223" s="31"/>
      <c r="F1223" s="119" t="s">
        <v>1733</v>
      </c>
      <c r="G1223" s="119" t="s">
        <v>168</v>
      </c>
      <c r="H1223" s="119" t="s">
        <v>1207</v>
      </c>
      <c r="I1223" s="32">
        <v>2015</v>
      </c>
      <c r="J1223" s="33">
        <v>2769326</v>
      </c>
      <c r="K1223" s="34"/>
      <c r="L1223" s="36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</row>
    <row r="1224" spans="1:26" ht="6.75" customHeight="1" x14ac:dyDescent="0.2">
      <c r="A1224" s="119" t="s">
        <v>1736</v>
      </c>
      <c r="B1224" s="119" t="s">
        <v>903</v>
      </c>
      <c r="C1224" s="119" t="s">
        <v>34</v>
      </c>
      <c r="D1224" s="119" t="s">
        <v>126</v>
      </c>
      <c r="E1224" s="31"/>
      <c r="F1224" s="119" t="s">
        <v>1733</v>
      </c>
      <c r="G1224" s="119" t="s">
        <v>168</v>
      </c>
      <c r="H1224" s="119" t="s">
        <v>1207</v>
      </c>
      <c r="I1224" s="32">
        <v>2015</v>
      </c>
      <c r="J1224" s="33">
        <v>4478750</v>
      </c>
      <c r="K1224" s="34"/>
      <c r="L1224" s="36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</row>
    <row r="1225" spans="1:26" ht="6.75" customHeight="1" x14ac:dyDescent="0.2">
      <c r="A1225" s="119" t="s">
        <v>213</v>
      </c>
      <c r="B1225" s="119" t="s">
        <v>214</v>
      </c>
      <c r="C1225" s="119" t="s">
        <v>70</v>
      </c>
      <c r="D1225" s="119" t="s">
        <v>143</v>
      </c>
      <c r="E1225" s="31"/>
      <c r="F1225" s="119" t="s">
        <v>1733</v>
      </c>
      <c r="G1225" s="119" t="s">
        <v>168</v>
      </c>
      <c r="H1225" s="119" t="s">
        <v>1207</v>
      </c>
      <c r="I1225" s="32">
        <v>2015</v>
      </c>
      <c r="J1225" s="37">
        <v>126494</v>
      </c>
      <c r="K1225" s="34" t="s">
        <v>72</v>
      </c>
      <c r="L1225" s="36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</row>
    <row r="1226" spans="1:26" ht="6.75" customHeight="1" x14ac:dyDescent="0.2">
      <c r="A1226" s="118" t="s">
        <v>235</v>
      </c>
      <c r="B1226" s="118" t="s">
        <v>179</v>
      </c>
      <c r="C1226" s="118" t="s">
        <v>34</v>
      </c>
      <c r="D1226" s="118" t="s">
        <v>101</v>
      </c>
      <c r="E1226" s="39" t="s">
        <v>35</v>
      </c>
      <c r="F1226" s="118" t="s">
        <v>1737</v>
      </c>
      <c r="G1226" s="118" t="s">
        <v>78</v>
      </c>
      <c r="H1226" s="118" t="s">
        <v>1320</v>
      </c>
      <c r="I1226" s="40">
        <v>2015</v>
      </c>
      <c r="J1226" s="44">
        <v>325000</v>
      </c>
      <c r="K1226" s="42"/>
      <c r="L1226" s="45">
        <f>J1230/SUM(J1226:J1230)</f>
        <v>4.059518800170811E-2</v>
      </c>
      <c r="M1226" s="19">
        <f>SUM(J1226:J1230)</f>
        <v>6727891</v>
      </c>
      <c r="N1226" s="19">
        <f>J1230</f>
        <v>273120</v>
      </c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</row>
    <row r="1227" spans="1:26" ht="6.75" customHeight="1" x14ac:dyDescent="0.2">
      <c r="A1227" s="118" t="s">
        <v>1738</v>
      </c>
      <c r="B1227" s="118" t="s">
        <v>155</v>
      </c>
      <c r="C1227" s="118" t="s">
        <v>21</v>
      </c>
      <c r="D1227" s="118" t="s">
        <v>28</v>
      </c>
      <c r="E1227" s="39" t="s">
        <v>35</v>
      </c>
      <c r="F1227" s="118" t="s">
        <v>1737</v>
      </c>
      <c r="G1227" s="118" t="s">
        <v>78</v>
      </c>
      <c r="H1227" s="118" t="s">
        <v>1320</v>
      </c>
      <c r="I1227" s="40">
        <v>2015</v>
      </c>
      <c r="J1227" s="41">
        <v>3535961</v>
      </c>
      <c r="K1227" s="42"/>
      <c r="L1227" s="45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</row>
    <row r="1228" spans="1:26" ht="6.75" customHeight="1" x14ac:dyDescent="0.2">
      <c r="A1228" s="118" t="s">
        <v>1739</v>
      </c>
      <c r="B1228" s="118" t="s">
        <v>103</v>
      </c>
      <c r="C1228" s="118" t="s">
        <v>12</v>
      </c>
      <c r="D1228" s="118" t="s">
        <v>28</v>
      </c>
      <c r="E1228" s="39" t="s">
        <v>35</v>
      </c>
      <c r="F1228" s="118" t="s">
        <v>1737</v>
      </c>
      <c r="G1228" s="118" t="s">
        <v>78</v>
      </c>
      <c r="H1228" s="118" t="s">
        <v>1320</v>
      </c>
      <c r="I1228" s="40">
        <v>2015</v>
      </c>
      <c r="J1228" s="41">
        <v>2156935</v>
      </c>
      <c r="K1228" s="42"/>
      <c r="L1228" s="45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</row>
    <row r="1229" spans="1:26" ht="6.75" customHeight="1" x14ac:dyDescent="0.2">
      <c r="A1229" s="118" t="s">
        <v>1740</v>
      </c>
      <c r="B1229" s="118" t="s">
        <v>114</v>
      </c>
      <c r="C1229" s="118" t="s">
        <v>115</v>
      </c>
      <c r="D1229" s="118" t="s">
        <v>28</v>
      </c>
      <c r="E1229" s="39" t="s">
        <v>35</v>
      </c>
      <c r="F1229" s="118" t="s">
        <v>1737</v>
      </c>
      <c r="G1229" s="118" t="s">
        <v>78</v>
      </c>
      <c r="H1229" s="118" t="s">
        <v>1320</v>
      </c>
      <c r="I1229" s="40">
        <v>2015</v>
      </c>
      <c r="J1229" s="44">
        <v>436875</v>
      </c>
      <c r="K1229" s="42"/>
      <c r="L1229" s="45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</row>
    <row r="1230" spans="1:26" ht="6.75" customHeight="1" x14ac:dyDescent="0.2">
      <c r="A1230" s="118" t="s">
        <v>91</v>
      </c>
      <c r="B1230" s="118" t="s">
        <v>92</v>
      </c>
      <c r="C1230" s="118" t="s">
        <v>70</v>
      </c>
      <c r="D1230" s="118" t="s">
        <v>93</v>
      </c>
      <c r="E1230" s="39" t="s">
        <v>35</v>
      </c>
      <c r="F1230" s="118" t="s">
        <v>1737</v>
      </c>
      <c r="G1230" s="118" t="s">
        <v>78</v>
      </c>
      <c r="H1230" s="118" t="s">
        <v>1320</v>
      </c>
      <c r="I1230" s="40">
        <v>2015</v>
      </c>
      <c r="J1230" s="44">
        <v>273120</v>
      </c>
      <c r="K1230" s="42" t="s">
        <v>72</v>
      </c>
      <c r="L1230" s="45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</row>
    <row r="1231" spans="1:26" ht="6.75" customHeight="1" x14ac:dyDescent="0.2">
      <c r="A1231" s="115" t="s">
        <v>96</v>
      </c>
      <c r="B1231" s="115" t="s">
        <v>97</v>
      </c>
      <c r="C1231" s="115" t="s">
        <v>21</v>
      </c>
      <c r="D1231" s="115" t="s">
        <v>98</v>
      </c>
      <c r="E1231" s="126"/>
      <c r="F1231" s="115" t="s">
        <v>1741</v>
      </c>
      <c r="G1231" s="115" t="s">
        <v>16</v>
      </c>
      <c r="H1231" s="115" t="s">
        <v>138</v>
      </c>
      <c r="I1231" s="24">
        <v>2015</v>
      </c>
      <c r="J1231" s="25">
        <v>849500</v>
      </c>
      <c r="K1231" s="26"/>
      <c r="L1231" s="28">
        <f>J1237/SUM(J1231:J1237)</f>
        <v>4.0318678837531853E-2</v>
      </c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</row>
    <row r="1232" spans="1:26" ht="6.75" customHeight="1" x14ac:dyDescent="0.2">
      <c r="A1232" s="115" t="s">
        <v>1742</v>
      </c>
      <c r="B1232" s="115" t="s">
        <v>239</v>
      </c>
      <c r="C1232" s="115" t="s">
        <v>70</v>
      </c>
      <c r="D1232" s="115" t="s">
        <v>76</v>
      </c>
      <c r="E1232" s="126"/>
      <c r="F1232" s="115" t="s">
        <v>1741</v>
      </c>
      <c r="G1232" s="115" t="s">
        <v>16</v>
      </c>
      <c r="H1232" s="115" t="s">
        <v>138</v>
      </c>
      <c r="I1232" s="24">
        <v>2015</v>
      </c>
      <c r="J1232" s="29">
        <v>2632904</v>
      </c>
      <c r="K1232" s="26"/>
      <c r="L1232" s="28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</row>
    <row r="1233" spans="1:26" ht="6.75" customHeight="1" x14ac:dyDescent="0.2">
      <c r="A1233" s="115" t="s">
        <v>1743</v>
      </c>
      <c r="B1233" s="115" t="s">
        <v>1246</v>
      </c>
      <c r="C1233" s="115"/>
      <c r="D1233" s="115" t="s">
        <v>76</v>
      </c>
      <c r="E1233" s="126"/>
      <c r="F1233" s="115" t="s">
        <v>1741</v>
      </c>
      <c r="G1233" s="115" t="s">
        <v>16</v>
      </c>
      <c r="H1233" s="115" t="s">
        <v>138</v>
      </c>
      <c r="I1233" s="24">
        <v>2015</v>
      </c>
      <c r="J1233" s="29">
        <v>2746381</v>
      </c>
      <c r="K1233" s="26"/>
      <c r="L1233" s="28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</row>
    <row r="1234" spans="1:26" ht="6.75" customHeight="1" x14ac:dyDescent="0.2">
      <c r="A1234" s="115" t="s">
        <v>1744</v>
      </c>
      <c r="B1234" s="115" t="s">
        <v>27</v>
      </c>
      <c r="C1234" s="115" t="s">
        <v>12</v>
      </c>
      <c r="D1234" s="115" t="s">
        <v>76</v>
      </c>
      <c r="E1234" s="126"/>
      <c r="F1234" s="115" t="s">
        <v>1741</v>
      </c>
      <c r="G1234" s="115" t="s">
        <v>16</v>
      </c>
      <c r="H1234" s="115" t="s">
        <v>138</v>
      </c>
      <c r="I1234" s="24">
        <v>2015</v>
      </c>
      <c r="J1234" s="29">
        <v>1566654</v>
      </c>
      <c r="K1234" s="26"/>
      <c r="L1234" s="28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</row>
    <row r="1235" spans="1:26" ht="6.75" customHeight="1" x14ac:dyDescent="0.2">
      <c r="A1235" s="115" t="s">
        <v>1745</v>
      </c>
      <c r="B1235" s="115" t="s">
        <v>67</v>
      </c>
      <c r="C1235" s="115" t="s">
        <v>12</v>
      </c>
      <c r="D1235" s="115" t="s">
        <v>76</v>
      </c>
      <c r="E1235" s="126"/>
      <c r="F1235" s="115" t="s">
        <v>1741</v>
      </c>
      <c r="G1235" s="115" t="s">
        <v>16</v>
      </c>
      <c r="H1235" s="115" t="s">
        <v>138</v>
      </c>
      <c r="I1235" s="24">
        <v>2015</v>
      </c>
      <c r="J1235" s="29">
        <v>1876197</v>
      </c>
      <c r="K1235" s="26"/>
      <c r="L1235" s="28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</row>
    <row r="1236" spans="1:26" ht="6.75" customHeight="1" x14ac:dyDescent="0.2">
      <c r="A1236" s="115" t="s">
        <v>1746</v>
      </c>
      <c r="B1236" s="115" t="s">
        <v>107</v>
      </c>
      <c r="C1236" s="115" t="s">
        <v>12</v>
      </c>
      <c r="D1236" s="115" t="s">
        <v>76</v>
      </c>
      <c r="E1236" s="126"/>
      <c r="F1236" s="115" t="s">
        <v>1741</v>
      </c>
      <c r="G1236" s="115" t="s">
        <v>16</v>
      </c>
      <c r="H1236" s="115" t="s">
        <v>138</v>
      </c>
      <c r="I1236" s="24">
        <v>2015</v>
      </c>
      <c r="J1236" s="29">
        <v>1039444</v>
      </c>
      <c r="K1236" s="26"/>
      <c r="L1236" s="28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</row>
    <row r="1237" spans="1:26" ht="6.75" customHeight="1" x14ac:dyDescent="0.2">
      <c r="A1237" s="115" t="s">
        <v>252</v>
      </c>
      <c r="B1237" s="115" t="s">
        <v>253</v>
      </c>
      <c r="C1237" s="115" t="s">
        <v>70</v>
      </c>
      <c r="D1237" s="115" t="s">
        <v>143</v>
      </c>
      <c r="E1237" s="126"/>
      <c r="F1237" s="115" t="s">
        <v>1741</v>
      </c>
      <c r="G1237" s="115" t="s">
        <v>16</v>
      </c>
      <c r="H1237" s="115" t="s">
        <v>138</v>
      </c>
      <c r="I1237" s="24">
        <v>2015</v>
      </c>
      <c r="J1237" s="25">
        <v>450000</v>
      </c>
      <c r="K1237" s="26" t="s">
        <v>72</v>
      </c>
      <c r="L1237" s="28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</row>
    <row r="1238" spans="1:26" ht="6.75" customHeight="1" x14ac:dyDescent="0.2">
      <c r="A1238" s="113" t="s">
        <v>1747</v>
      </c>
      <c r="B1238" s="113" t="s">
        <v>242</v>
      </c>
      <c r="C1238" s="113"/>
      <c r="D1238" s="113" t="s">
        <v>126</v>
      </c>
      <c r="E1238" s="130"/>
      <c r="F1238" s="113" t="s">
        <v>1748</v>
      </c>
      <c r="G1238" s="113" t="s">
        <v>168</v>
      </c>
      <c r="H1238" s="113" t="s">
        <v>1520</v>
      </c>
      <c r="I1238" s="15">
        <v>2015</v>
      </c>
      <c r="J1238" s="21">
        <v>1956188</v>
      </c>
      <c r="K1238" s="17"/>
      <c r="L1238" s="20">
        <f>J1240/SUM(J1238:J1242)</f>
        <v>2.0612443378683978E-2</v>
      </c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</row>
    <row r="1239" spans="1:26" ht="6.75" customHeight="1" x14ac:dyDescent="0.2">
      <c r="A1239" s="113" t="s">
        <v>1749</v>
      </c>
      <c r="B1239" s="113" t="s">
        <v>1750</v>
      </c>
      <c r="C1239" s="113"/>
      <c r="D1239" s="113" t="s">
        <v>126</v>
      </c>
      <c r="E1239" s="130"/>
      <c r="F1239" s="113" t="s">
        <v>1748</v>
      </c>
      <c r="G1239" s="113" t="s">
        <v>168</v>
      </c>
      <c r="H1239" s="113" t="s">
        <v>1520</v>
      </c>
      <c r="I1239" s="15">
        <v>2015</v>
      </c>
      <c r="J1239" s="16">
        <v>117344</v>
      </c>
      <c r="K1239" s="17"/>
      <c r="L1239" s="20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</row>
    <row r="1240" spans="1:26" ht="6.75" customHeight="1" x14ac:dyDescent="0.2">
      <c r="A1240" s="113" t="s">
        <v>213</v>
      </c>
      <c r="B1240" s="113" t="s">
        <v>214</v>
      </c>
      <c r="C1240" s="113" t="s">
        <v>70</v>
      </c>
      <c r="D1240" s="113" t="s">
        <v>143</v>
      </c>
      <c r="E1240" s="130"/>
      <c r="F1240" s="113" t="s">
        <v>1748</v>
      </c>
      <c r="G1240" s="113" t="s">
        <v>168</v>
      </c>
      <c r="H1240" s="113" t="s">
        <v>1520</v>
      </c>
      <c r="I1240" s="15">
        <v>2015</v>
      </c>
      <c r="J1240" s="16">
        <v>153848</v>
      </c>
      <c r="K1240" s="17" t="s">
        <v>72</v>
      </c>
      <c r="L1240" s="20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</row>
    <row r="1241" spans="1:26" ht="6.75" customHeight="1" x14ac:dyDescent="0.2">
      <c r="A1241" s="113" t="s">
        <v>1751</v>
      </c>
      <c r="B1241" s="113" t="s">
        <v>698</v>
      </c>
      <c r="C1241" s="113" t="s">
        <v>34</v>
      </c>
      <c r="D1241" s="113" t="s">
        <v>368</v>
      </c>
      <c r="E1241" s="130"/>
      <c r="F1241" s="113" t="s">
        <v>1748</v>
      </c>
      <c r="G1241" s="113" t="s">
        <v>168</v>
      </c>
      <c r="H1241" s="113" t="s">
        <v>1520</v>
      </c>
      <c r="I1241" s="15">
        <v>2015</v>
      </c>
      <c r="J1241" s="21">
        <v>2441160</v>
      </c>
      <c r="K1241" s="17"/>
      <c r="L1241" s="20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</row>
    <row r="1242" spans="1:26" ht="6.75" customHeight="1" x14ac:dyDescent="0.2">
      <c r="A1242" s="113" t="s">
        <v>1752</v>
      </c>
      <c r="B1242" s="113" t="s">
        <v>164</v>
      </c>
      <c r="C1242" s="113" t="s">
        <v>34</v>
      </c>
      <c r="D1242" s="113" t="s">
        <v>368</v>
      </c>
      <c r="E1242" s="130"/>
      <c r="F1242" s="113" t="s">
        <v>1748</v>
      </c>
      <c r="G1242" s="113" t="s">
        <v>168</v>
      </c>
      <c r="H1242" s="113" t="s">
        <v>1520</v>
      </c>
      <c r="I1242" s="15">
        <v>2015</v>
      </c>
      <c r="J1242" s="21">
        <v>2795301</v>
      </c>
      <c r="K1242" s="17"/>
      <c r="L1242" s="20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</row>
    <row r="1243" spans="1:26" ht="6.75" customHeight="1" x14ac:dyDescent="0.2">
      <c r="A1243" s="119" t="s">
        <v>1753</v>
      </c>
      <c r="B1243" s="119" t="s">
        <v>105</v>
      </c>
      <c r="C1243" s="119" t="s">
        <v>12</v>
      </c>
      <c r="D1243" s="119" t="s">
        <v>28</v>
      </c>
      <c r="E1243" s="125"/>
      <c r="F1243" s="119" t="s">
        <v>1754</v>
      </c>
      <c r="G1243" s="119" t="s">
        <v>16</v>
      </c>
      <c r="H1243" s="119" t="s">
        <v>1755</v>
      </c>
      <c r="I1243" s="32">
        <v>2015</v>
      </c>
      <c r="J1243" s="33">
        <v>1996127</v>
      </c>
      <c r="K1243" s="34"/>
      <c r="L1243" s="36">
        <f>J1245/SUM(J1243:J1245)</f>
        <v>6.9237344841067264E-2</v>
      </c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</row>
    <row r="1244" spans="1:26" ht="6.75" customHeight="1" x14ac:dyDescent="0.2">
      <c r="A1244" s="119" t="s">
        <v>1756</v>
      </c>
      <c r="B1244" s="119" t="s">
        <v>103</v>
      </c>
      <c r="C1244" s="119" t="s">
        <v>12</v>
      </c>
      <c r="D1244" s="119" t="s">
        <v>28</v>
      </c>
      <c r="E1244" s="125"/>
      <c r="F1244" s="119" t="s">
        <v>1754</v>
      </c>
      <c r="G1244" s="119" t="s">
        <v>16</v>
      </c>
      <c r="H1244" s="119" t="s">
        <v>1755</v>
      </c>
      <c r="I1244" s="32">
        <v>2015</v>
      </c>
      <c r="J1244" s="33">
        <v>5291403</v>
      </c>
      <c r="K1244" s="34"/>
      <c r="L1244" s="36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</row>
    <row r="1245" spans="1:26" ht="6.75" customHeight="1" x14ac:dyDescent="0.2">
      <c r="A1245" s="119" t="s">
        <v>141</v>
      </c>
      <c r="B1245" s="119" t="s">
        <v>142</v>
      </c>
      <c r="C1245" s="119" t="s">
        <v>70</v>
      </c>
      <c r="D1245" s="119" t="s">
        <v>143</v>
      </c>
      <c r="E1245" s="125"/>
      <c r="F1245" s="119" t="s">
        <v>1754</v>
      </c>
      <c r="G1245" s="119" t="s">
        <v>16</v>
      </c>
      <c r="H1245" s="119" t="s">
        <v>1755</v>
      </c>
      <c r="I1245" s="32">
        <v>2015</v>
      </c>
      <c r="J1245" s="37">
        <v>542103</v>
      </c>
      <c r="K1245" s="34" t="s">
        <v>72</v>
      </c>
      <c r="L1245" s="36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</row>
    <row r="1246" spans="1:26" ht="6.75" customHeight="1" x14ac:dyDescent="0.2">
      <c r="A1246" s="118" t="s">
        <v>96</v>
      </c>
      <c r="B1246" s="118" t="s">
        <v>97</v>
      </c>
      <c r="C1246" s="118" t="s">
        <v>21</v>
      </c>
      <c r="D1246" s="118" t="s">
        <v>98</v>
      </c>
      <c r="E1246" s="131"/>
      <c r="F1246" s="118" t="s">
        <v>1757</v>
      </c>
      <c r="G1246" s="118" t="s">
        <v>276</v>
      </c>
      <c r="H1246" s="118" t="s">
        <v>1758</v>
      </c>
      <c r="I1246" s="40">
        <v>2015</v>
      </c>
      <c r="J1246" s="44">
        <v>29000</v>
      </c>
      <c r="K1246" s="42"/>
      <c r="L1246" s="45">
        <f>SUM(J1249:J1251)/SUM(J1246:J1251)</f>
        <v>0.51559243720967718</v>
      </c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</row>
    <row r="1247" spans="1:26" ht="6.75" customHeight="1" x14ac:dyDescent="0.2">
      <c r="A1247" s="118" t="s">
        <v>413</v>
      </c>
      <c r="B1247" s="118" t="s">
        <v>97</v>
      </c>
      <c r="C1247" s="118" t="s">
        <v>21</v>
      </c>
      <c r="D1247" s="118" t="s">
        <v>98</v>
      </c>
      <c r="E1247" s="131"/>
      <c r="F1247" s="118" t="s">
        <v>1757</v>
      </c>
      <c r="G1247" s="118" t="s">
        <v>276</v>
      </c>
      <c r="H1247" s="118" t="s">
        <v>1758</v>
      </c>
      <c r="I1247" s="40">
        <v>2015</v>
      </c>
      <c r="J1247" s="44">
        <v>90338</v>
      </c>
      <c r="K1247" s="42"/>
      <c r="L1247" s="45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</row>
    <row r="1248" spans="1:26" ht="6.75" customHeight="1" x14ac:dyDescent="0.2">
      <c r="A1248" s="118" t="s">
        <v>413</v>
      </c>
      <c r="B1248" s="118" t="s">
        <v>97</v>
      </c>
      <c r="C1248" s="118" t="s">
        <v>21</v>
      </c>
      <c r="D1248" s="118" t="s">
        <v>98</v>
      </c>
      <c r="E1248" s="131"/>
      <c r="F1248" s="118" t="s">
        <v>1757</v>
      </c>
      <c r="G1248" s="118" t="s">
        <v>276</v>
      </c>
      <c r="H1248" s="118" t="s">
        <v>1758</v>
      </c>
      <c r="I1248" s="40">
        <v>2015</v>
      </c>
      <c r="J1248" s="44">
        <v>253262</v>
      </c>
      <c r="K1248" s="42"/>
      <c r="L1248" s="45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</row>
    <row r="1249" spans="1:26" ht="6.75" customHeight="1" x14ac:dyDescent="0.2">
      <c r="A1249" s="118" t="s">
        <v>213</v>
      </c>
      <c r="B1249" s="118" t="s">
        <v>214</v>
      </c>
      <c r="C1249" s="118" t="s">
        <v>70</v>
      </c>
      <c r="D1249" s="118" t="s">
        <v>143</v>
      </c>
      <c r="E1249" s="131"/>
      <c r="F1249" s="118" t="s">
        <v>1757</v>
      </c>
      <c r="G1249" s="118" t="s">
        <v>276</v>
      </c>
      <c r="H1249" s="118" t="s">
        <v>1758</v>
      </c>
      <c r="I1249" s="40">
        <v>2015</v>
      </c>
      <c r="J1249" s="44">
        <v>113163</v>
      </c>
      <c r="K1249" s="42" t="s">
        <v>72</v>
      </c>
      <c r="L1249" s="45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</row>
    <row r="1250" spans="1:26" ht="6.75" customHeight="1" x14ac:dyDescent="0.2">
      <c r="A1250" s="118" t="s">
        <v>216</v>
      </c>
      <c r="B1250" s="118" t="s">
        <v>124</v>
      </c>
      <c r="C1250" s="118" t="s">
        <v>70</v>
      </c>
      <c r="D1250" s="118" t="s">
        <v>143</v>
      </c>
      <c r="E1250" s="131"/>
      <c r="F1250" s="118" t="s">
        <v>1757</v>
      </c>
      <c r="G1250" s="118" t="s">
        <v>276</v>
      </c>
      <c r="H1250" s="118" t="s">
        <v>1758</v>
      </c>
      <c r="I1250" s="40">
        <v>2015</v>
      </c>
      <c r="J1250" s="44">
        <v>183424</v>
      </c>
      <c r="K1250" s="42" t="s">
        <v>72</v>
      </c>
      <c r="L1250" s="45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</row>
    <row r="1251" spans="1:26" ht="6.75" customHeight="1" x14ac:dyDescent="0.2">
      <c r="A1251" s="118" t="s">
        <v>254</v>
      </c>
      <c r="B1251" s="118" t="s">
        <v>233</v>
      </c>
      <c r="C1251" s="118" t="s">
        <v>70</v>
      </c>
      <c r="D1251" s="118" t="s">
        <v>257</v>
      </c>
      <c r="E1251" s="131"/>
      <c r="F1251" s="118" t="s">
        <v>1757</v>
      </c>
      <c r="G1251" s="118" t="s">
        <v>276</v>
      </c>
      <c r="H1251" s="118" t="s">
        <v>1758</v>
      </c>
      <c r="I1251" s="40">
        <v>2015</v>
      </c>
      <c r="J1251" s="44">
        <v>100000</v>
      </c>
      <c r="K1251" s="42" t="s">
        <v>72</v>
      </c>
      <c r="L1251" s="45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</row>
    <row r="1252" spans="1:26" ht="6.75" customHeight="1" x14ac:dyDescent="0.2">
      <c r="A1252" s="121" t="s">
        <v>1759</v>
      </c>
      <c r="B1252" s="121" t="s">
        <v>190</v>
      </c>
      <c r="C1252" s="121"/>
      <c r="D1252" s="121" t="s">
        <v>281</v>
      </c>
      <c r="E1252" s="127"/>
      <c r="F1252" s="121" t="s">
        <v>1760</v>
      </c>
      <c r="G1252" s="121" t="s">
        <v>117</v>
      </c>
      <c r="H1252" s="121" t="s">
        <v>344</v>
      </c>
      <c r="I1252" s="80">
        <v>2015</v>
      </c>
      <c r="J1252" s="85">
        <v>977927</v>
      </c>
      <c r="K1252" s="8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</row>
    <row r="1253" spans="1:26" ht="6.75" customHeight="1" x14ac:dyDescent="0.2">
      <c r="A1253" s="121" t="s">
        <v>213</v>
      </c>
      <c r="B1253" s="121" t="s">
        <v>214</v>
      </c>
      <c r="C1253" s="121" t="s">
        <v>70</v>
      </c>
      <c r="D1253" s="121" t="s">
        <v>143</v>
      </c>
      <c r="E1253" s="127"/>
      <c r="F1253" s="121" t="s">
        <v>1761</v>
      </c>
      <c r="G1253" s="121" t="s">
        <v>117</v>
      </c>
      <c r="H1253" s="121" t="s">
        <v>987</v>
      </c>
      <c r="I1253" s="80">
        <v>2015</v>
      </c>
      <c r="J1253" s="85">
        <v>144384</v>
      </c>
      <c r="K1253" s="82" t="s">
        <v>72</v>
      </c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</row>
    <row r="1254" spans="1:26" ht="6.75" customHeight="1" x14ac:dyDescent="0.2">
      <c r="A1254" s="119" t="s">
        <v>1762</v>
      </c>
      <c r="B1254" s="119" t="s">
        <v>698</v>
      </c>
      <c r="C1254" s="119" t="s">
        <v>34</v>
      </c>
      <c r="D1254" s="119" t="s">
        <v>126</v>
      </c>
      <c r="E1254" s="125"/>
      <c r="F1254" s="119" t="s">
        <v>1763</v>
      </c>
      <c r="G1254" s="119" t="s">
        <v>78</v>
      </c>
      <c r="H1254" s="119" t="s">
        <v>700</v>
      </c>
      <c r="I1254" s="32">
        <v>2015</v>
      </c>
      <c r="J1254" s="37">
        <v>658368</v>
      </c>
      <c r="K1254" s="34"/>
      <c r="L1254" s="36">
        <f>J1262/SUM(J1254:J1262)</f>
        <v>5.5676181977648544E-2</v>
      </c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</row>
    <row r="1255" spans="1:26" ht="6.75" customHeight="1" x14ac:dyDescent="0.2">
      <c r="A1255" s="119" t="s">
        <v>1764</v>
      </c>
      <c r="B1255" s="119" t="s">
        <v>497</v>
      </c>
      <c r="C1255" s="119" t="s">
        <v>34</v>
      </c>
      <c r="D1255" s="119" t="s">
        <v>126</v>
      </c>
      <c r="E1255" s="125"/>
      <c r="F1255" s="119" t="s">
        <v>1763</v>
      </c>
      <c r="G1255" s="119" t="s">
        <v>78</v>
      </c>
      <c r="H1255" s="119" t="s">
        <v>700</v>
      </c>
      <c r="I1255" s="32">
        <v>2015</v>
      </c>
      <c r="J1255" s="37">
        <v>247656</v>
      </c>
      <c r="K1255" s="34"/>
      <c r="L1255" s="36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</row>
    <row r="1256" spans="1:26" ht="9.75" customHeight="1" x14ac:dyDescent="0.2">
      <c r="A1256" s="119" t="s">
        <v>1765</v>
      </c>
      <c r="B1256" s="119" t="s">
        <v>796</v>
      </c>
      <c r="C1256" s="119" t="s">
        <v>34</v>
      </c>
      <c r="D1256" s="119" t="s">
        <v>126</v>
      </c>
      <c r="E1256" s="125"/>
      <c r="F1256" s="119" t="s">
        <v>1763</v>
      </c>
      <c r="G1256" s="119" t="s">
        <v>78</v>
      </c>
      <c r="H1256" s="119" t="s">
        <v>700</v>
      </c>
      <c r="I1256" s="32">
        <v>2015</v>
      </c>
      <c r="J1256" s="37">
        <v>131382</v>
      </c>
      <c r="K1256" s="34"/>
      <c r="L1256" s="36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</row>
    <row r="1257" spans="1:26" ht="6.75" customHeight="1" x14ac:dyDescent="0.2">
      <c r="A1257" s="119" t="s">
        <v>1766</v>
      </c>
      <c r="B1257" s="119" t="s">
        <v>312</v>
      </c>
      <c r="C1257" s="119" t="s">
        <v>34</v>
      </c>
      <c r="D1257" s="119" t="s">
        <v>126</v>
      </c>
      <c r="E1257" s="125"/>
      <c r="F1257" s="119" t="s">
        <v>1763</v>
      </c>
      <c r="G1257" s="119" t="s">
        <v>78</v>
      </c>
      <c r="H1257" s="119" t="s">
        <v>700</v>
      </c>
      <c r="I1257" s="32">
        <v>2015</v>
      </c>
      <c r="J1257" s="37">
        <v>255801</v>
      </c>
      <c r="K1257" s="34"/>
      <c r="L1257" s="36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</row>
    <row r="1258" spans="1:26" ht="6.75" customHeight="1" x14ac:dyDescent="0.2">
      <c r="A1258" s="119" t="s">
        <v>1767</v>
      </c>
      <c r="B1258" s="119" t="s">
        <v>1768</v>
      </c>
      <c r="C1258" s="119" t="s">
        <v>34</v>
      </c>
      <c r="D1258" s="119" t="s">
        <v>126</v>
      </c>
      <c r="E1258" s="125"/>
      <c r="F1258" s="119" t="s">
        <v>1763</v>
      </c>
      <c r="G1258" s="119" t="s">
        <v>78</v>
      </c>
      <c r="H1258" s="119" t="s">
        <v>700</v>
      </c>
      <c r="I1258" s="32">
        <v>2015</v>
      </c>
      <c r="J1258" s="37">
        <v>759829</v>
      </c>
      <c r="K1258" s="34"/>
      <c r="L1258" s="36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</row>
    <row r="1259" spans="1:26" ht="6.75" customHeight="1" x14ac:dyDescent="0.2">
      <c r="A1259" s="119" t="s">
        <v>1769</v>
      </c>
      <c r="B1259" s="119" t="s">
        <v>493</v>
      </c>
      <c r="C1259" s="119"/>
      <c r="D1259" s="119" t="s">
        <v>126</v>
      </c>
      <c r="E1259" s="125"/>
      <c r="F1259" s="119" t="s">
        <v>1763</v>
      </c>
      <c r="G1259" s="119" t="s">
        <v>78</v>
      </c>
      <c r="H1259" s="119" t="s">
        <v>700</v>
      </c>
      <c r="I1259" s="32">
        <v>2015</v>
      </c>
      <c r="J1259" s="37">
        <v>699497</v>
      </c>
      <c r="K1259" s="34"/>
      <c r="L1259" s="36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</row>
    <row r="1260" spans="1:26" ht="6.75" customHeight="1" x14ac:dyDescent="0.2">
      <c r="A1260" s="119" t="s">
        <v>1770</v>
      </c>
      <c r="B1260" s="119" t="s">
        <v>901</v>
      </c>
      <c r="C1260" s="119"/>
      <c r="D1260" s="119" t="s">
        <v>126</v>
      </c>
      <c r="E1260" s="125"/>
      <c r="F1260" s="119" t="s">
        <v>1763</v>
      </c>
      <c r="G1260" s="119" t="s">
        <v>78</v>
      </c>
      <c r="H1260" s="119" t="s">
        <v>700</v>
      </c>
      <c r="I1260" s="32">
        <v>2015</v>
      </c>
      <c r="J1260" s="37">
        <v>110645</v>
      </c>
      <c r="K1260" s="34"/>
      <c r="L1260" s="36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</row>
    <row r="1261" spans="1:26" ht="6.75" customHeight="1" x14ac:dyDescent="0.2">
      <c r="A1261" s="119" t="s">
        <v>1771</v>
      </c>
      <c r="B1261" s="119" t="s">
        <v>129</v>
      </c>
      <c r="C1261" s="119" t="s">
        <v>12</v>
      </c>
      <c r="D1261" s="119" t="s">
        <v>126</v>
      </c>
      <c r="E1261" s="125"/>
      <c r="F1261" s="119" t="s">
        <v>1763</v>
      </c>
      <c r="G1261" s="119" t="s">
        <v>78</v>
      </c>
      <c r="H1261" s="119" t="s">
        <v>700</v>
      </c>
      <c r="I1261" s="32">
        <v>2015</v>
      </c>
      <c r="J1261" s="33">
        <v>2080954</v>
      </c>
      <c r="K1261" s="34"/>
      <c r="L1261" s="36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</row>
    <row r="1262" spans="1:26" ht="6.75" customHeight="1" x14ac:dyDescent="0.2">
      <c r="A1262" s="119" t="s">
        <v>91</v>
      </c>
      <c r="B1262" s="119" t="s">
        <v>92</v>
      </c>
      <c r="C1262" s="119" t="s">
        <v>70</v>
      </c>
      <c r="D1262" s="119" t="s">
        <v>93</v>
      </c>
      <c r="E1262" s="125"/>
      <c r="F1262" s="119" t="s">
        <v>1763</v>
      </c>
      <c r="G1262" s="119" t="s">
        <v>78</v>
      </c>
      <c r="H1262" s="119" t="s">
        <v>700</v>
      </c>
      <c r="I1262" s="32">
        <v>2015</v>
      </c>
      <c r="J1262" s="37">
        <v>291500</v>
      </c>
      <c r="K1262" s="34" t="s">
        <v>72</v>
      </c>
      <c r="L1262" s="36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</row>
    <row r="1263" spans="1:26" ht="6.75" customHeight="1" x14ac:dyDescent="0.2">
      <c r="A1263" s="121" t="s">
        <v>264</v>
      </c>
      <c r="B1263" s="121" t="s">
        <v>214</v>
      </c>
      <c r="C1263" s="121" t="s">
        <v>70</v>
      </c>
      <c r="D1263" s="121" t="s">
        <v>143</v>
      </c>
      <c r="E1263" s="127"/>
      <c r="F1263" s="121" t="s">
        <v>1772</v>
      </c>
      <c r="G1263" s="121" t="s">
        <v>1773</v>
      </c>
      <c r="H1263" s="121" t="s">
        <v>1774</v>
      </c>
      <c r="I1263" s="80">
        <v>2015</v>
      </c>
      <c r="J1263" s="85">
        <v>106780.56</v>
      </c>
      <c r="K1263" s="82" t="s">
        <v>72</v>
      </c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</row>
    <row r="1264" spans="1:26" ht="6.75" customHeight="1" x14ac:dyDescent="0.2">
      <c r="A1264" s="121" t="s">
        <v>1775</v>
      </c>
      <c r="B1264" s="121" t="s">
        <v>1776</v>
      </c>
      <c r="C1264" s="121"/>
      <c r="D1264" s="121" t="s">
        <v>28</v>
      </c>
      <c r="E1264" s="127"/>
      <c r="F1264" s="121" t="s">
        <v>1777</v>
      </c>
      <c r="G1264" s="121" t="s">
        <v>1773</v>
      </c>
      <c r="H1264" s="121" t="s">
        <v>1774</v>
      </c>
      <c r="I1264" s="80">
        <v>2015</v>
      </c>
      <c r="J1264" s="85">
        <v>499229.76</v>
      </c>
      <c r="K1264" s="8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</row>
    <row r="1265" spans="1:26" ht="6.75" customHeight="1" x14ac:dyDescent="0.2">
      <c r="A1265" s="121" t="s">
        <v>1778</v>
      </c>
      <c r="B1265" s="121" t="s">
        <v>1779</v>
      </c>
      <c r="C1265" s="121"/>
      <c r="D1265" s="121" t="s">
        <v>537</v>
      </c>
      <c r="E1265" s="127"/>
      <c r="F1265" s="121" t="s">
        <v>1777</v>
      </c>
      <c r="G1265" s="121" t="s">
        <v>1773</v>
      </c>
      <c r="H1265" s="121" t="s">
        <v>1774</v>
      </c>
      <c r="I1265" s="80">
        <v>2015</v>
      </c>
      <c r="J1265" s="85">
        <v>3293.92</v>
      </c>
      <c r="K1265" s="8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</row>
    <row r="1266" spans="1:26" ht="6.75" customHeight="1" x14ac:dyDescent="0.2">
      <c r="A1266" s="121" t="s">
        <v>1780</v>
      </c>
      <c r="B1266" s="121" t="s">
        <v>1781</v>
      </c>
      <c r="C1266" s="121"/>
      <c r="D1266" s="121" t="s">
        <v>537</v>
      </c>
      <c r="E1266" s="127"/>
      <c r="F1266" s="121" t="s">
        <v>1777</v>
      </c>
      <c r="G1266" s="121" t="s">
        <v>1773</v>
      </c>
      <c r="H1266" s="121" t="s">
        <v>1774</v>
      </c>
      <c r="I1266" s="80">
        <v>2015</v>
      </c>
      <c r="J1266" s="85">
        <v>689526.4</v>
      </c>
      <c r="K1266" s="8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</row>
    <row r="1267" spans="1:26" ht="6.75" customHeight="1" x14ac:dyDescent="0.2">
      <c r="A1267" s="121" t="s">
        <v>1782</v>
      </c>
      <c r="B1267" s="121" t="s">
        <v>1783</v>
      </c>
      <c r="C1267" s="121"/>
      <c r="D1267" s="121" t="s">
        <v>537</v>
      </c>
      <c r="E1267" s="127"/>
      <c r="F1267" s="121" t="s">
        <v>1777</v>
      </c>
      <c r="G1267" s="121" t="s">
        <v>1773</v>
      </c>
      <c r="H1267" s="121" t="s">
        <v>1774</v>
      </c>
      <c r="I1267" s="80">
        <v>2015</v>
      </c>
      <c r="J1267" s="85">
        <v>722473.28</v>
      </c>
      <c r="K1267" s="8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</row>
    <row r="1268" spans="1:26" ht="6.75" customHeight="1" x14ac:dyDescent="0.2">
      <c r="A1268" s="121" t="s">
        <v>1784</v>
      </c>
      <c r="B1268" s="121" t="s">
        <v>1785</v>
      </c>
      <c r="C1268" s="121"/>
      <c r="D1268" s="121" t="s">
        <v>537</v>
      </c>
      <c r="E1268" s="127"/>
      <c r="F1268" s="121" t="s">
        <v>1777</v>
      </c>
      <c r="G1268" s="121" t="s">
        <v>1773</v>
      </c>
      <c r="H1268" s="121" t="s">
        <v>1774</v>
      </c>
      <c r="I1268" s="80">
        <v>2015</v>
      </c>
      <c r="J1268" s="85">
        <v>504946.96</v>
      </c>
      <c r="K1268" s="8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</row>
    <row r="1269" spans="1:26" ht="6.75" customHeight="1" x14ac:dyDescent="0.2">
      <c r="A1269" s="121" t="s">
        <v>1786</v>
      </c>
      <c r="B1269" s="121" t="s">
        <v>1787</v>
      </c>
      <c r="C1269" s="121"/>
      <c r="D1269" s="121" t="s">
        <v>731</v>
      </c>
      <c r="E1269" s="127"/>
      <c r="F1269" s="121" t="s">
        <v>1788</v>
      </c>
      <c r="G1269" s="121" t="s">
        <v>1773</v>
      </c>
      <c r="H1269" s="121" t="s">
        <v>1774</v>
      </c>
      <c r="I1269" s="80">
        <v>2015</v>
      </c>
      <c r="J1269" s="85">
        <v>60010</v>
      </c>
      <c r="K1269" s="8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</row>
    <row r="1270" spans="1:26" ht="6.75" customHeight="1" x14ac:dyDescent="0.2">
      <c r="A1270" s="121" t="s">
        <v>1789</v>
      </c>
      <c r="B1270" s="121" t="s">
        <v>1790</v>
      </c>
      <c r="C1270" s="121"/>
      <c r="D1270" s="121" t="s">
        <v>1058</v>
      </c>
      <c r="E1270" s="127"/>
      <c r="F1270" s="121" t="s">
        <v>1788</v>
      </c>
      <c r="G1270" s="121" t="s">
        <v>1773</v>
      </c>
      <c r="H1270" s="121" t="s">
        <v>1774</v>
      </c>
      <c r="I1270" s="80">
        <v>2015</v>
      </c>
      <c r="J1270" s="85">
        <v>455667</v>
      </c>
      <c r="K1270" s="8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</row>
    <row r="1271" spans="1:26" ht="6.75" customHeight="1" x14ac:dyDescent="0.2">
      <c r="A1271" s="121" t="s">
        <v>1791</v>
      </c>
      <c r="B1271" s="121" t="s">
        <v>1792</v>
      </c>
      <c r="C1271" s="121"/>
      <c r="D1271" s="121" t="s">
        <v>165</v>
      </c>
      <c r="E1271" s="127"/>
      <c r="F1271" s="121" t="s">
        <v>1788</v>
      </c>
      <c r="G1271" s="121" t="s">
        <v>1773</v>
      </c>
      <c r="H1271" s="121" t="s">
        <v>1774</v>
      </c>
      <c r="I1271" s="80">
        <v>2015</v>
      </c>
      <c r="J1271" s="85">
        <v>224701</v>
      </c>
      <c r="K1271" s="8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</row>
    <row r="1272" spans="1:26" ht="6.75" customHeight="1" x14ac:dyDescent="0.2">
      <c r="A1272" s="121" t="s">
        <v>1793</v>
      </c>
      <c r="B1272" s="121" t="s">
        <v>1794</v>
      </c>
      <c r="C1272" s="121"/>
      <c r="D1272" s="121" t="s">
        <v>165</v>
      </c>
      <c r="E1272" s="127"/>
      <c r="F1272" s="121" t="s">
        <v>1788</v>
      </c>
      <c r="G1272" s="121" t="s">
        <v>1773</v>
      </c>
      <c r="H1272" s="121" t="s">
        <v>1774</v>
      </c>
      <c r="I1272" s="80">
        <v>2015</v>
      </c>
      <c r="J1272" s="85">
        <v>816690</v>
      </c>
      <c r="K1272" s="8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</row>
    <row r="1273" spans="1:26" ht="6.75" customHeight="1" x14ac:dyDescent="0.2">
      <c r="A1273" s="121" t="s">
        <v>1795</v>
      </c>
      <c r="B1273" s="121" t="s">
        <v>1796</v>
      </c>
      <c r="C1273" s="121"/>
      <c r="D1273" s="121" t="s">
        <v>165</v>
      </c>
      <c r="E1273" s="127"/>
      <c r="F1273" s="121" t="s">
        <v>1788</v>
      </c>
      <c r="G1273" s="121" t="s">
        <v>1773</v>
      </c>
      <c r="H1273" s="121" t="s">
        <v>1774</v>
      </c>
      <c r="I1273" s="80">
        <v>2015</v>
      </c>
      <c r="J1273" s="85">
        <v>199956</v>
      </c>
      <c r="K1273" s="8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</row>
    <row r="1274" spans="1:26" ht="6.75" customHeight="1" x14ac:dyDescent="0.2">
      <c r="A1274" s="121" t="s">
        <v>1797</v>
      </c>
      <c r="B1274" s="121" t="s">
        <v>1798</v>
      </c>
      <c r="C1274" s="121"/>
      <c r="D1274" s="121" t="s">
        <v>165</v>
      </c>
      <c r="E1274" s="127"/>
      <c r="F1274" s="121" t="s">
        <v>1788</v>
      </c>
      <c r="G1274" s="121" t="s">
        <v>1773</v>
      </c>
      <c r="H1274" s="121" t="s">
        <v>1774</v>
      </c>
      <c r="I1274" s="80">
        <v>2015</v>
      </c>
      <c r="J1274" s="85">
        <v>371634</v>
      </c>
      <c r="K1274" s="8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</row>
    <row r="1275" spans="1:26" ht="6.75" customHeight="1" x14ac:dyDescent="0.2">
      <c r="A1275" s="121" t="s">
        <v>1799</v>
      </c>
      <c r="B1275" s="121" t="s">
        <v>121</v>
      </c>
      <c r="C1275" s="121" t="s">
        <v>70</v>
      </c>
      <c r="D1275" s="121" t="s">
        <v>165</v>
      </c>
      <c r="E1275" s="127"/>
      <c r="F1275" s="121" t="s">
        <v>1788</v>
      </c>
      <c r="G1275" s="121" t="s">
        <v>1773</v>
      </c>
      <c r="H1275" s="121" t="s">
        <v>1774</v>
      </c>
      <c r="I1275" s="80">
        <v>2015</v>
      </c>
      <c r="J1275" s="85">
        <v>374851</v>
      </c>
      <c r="K1275" s="8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</row>
    <row r="1276" spans="1:26" ht="6.75" customHeight="1" x14ac:dyDescent="0.2">
      <c r="A1276" s="121" t="s">
        <v>1800</v>
      </c>
      <c r="B1276" s="121" t="s">
        <v>1801</v>
      </c>
      <c r="C1276" s="121"/>
      <c r="D1276" s="121" t="s">
        <v>165</v>
      </c>
      <c r="E1276" s="127"/>
      <c r="F1276" s="121" t="s">
        <v>1788</v>
      </c>
      <c r="G1276" s="121" t="s">
        <v>1773</v>
      </c>
      <c r="H1276" s="121" t="s">
        <v>1774</v>
      </c>
      <c r="I1276" s="80">
        <v>2015</v>
      </c>
      <c r="J1276" s="85">
        <v>296353.71000000002</v>
      </c>
      <c r="K1276" s="8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</row>
    <row r="1277" spans="1:26" ht="6.75" customHeight="1" x14ac:dyDescent="0.2">
      <c r="A1277" s="121" t="s">
        <v>1802</v>
      </c>
      <c r="B1277" s="121" t="s">
        <v>1803</v>
      </c>
      <c r="C1277" s="121"/>
      <c r="D1277" s="121" t="s">
        <v>165</v>
      </c>
      <c r="E1277" s="127"/>
      <c r="F1277" s="121" t="s">
        <v>1788</v>
      </c>
      <c r="G1277" s="121" t="s">
        <v>1773</v>
      </c>
      <c r="H1277" s="121" t="s">
        <v>1774</v>
      </c>
      <c r="I1277" s="80">
        <v>2015</v>
      </c>
      <c r="J1277" s="85">
        <v>361084</v>
      </c>
      <c r="K1277" s="8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</row>
    <row r="1278" spans="1:26" ht="6.75" customHeight="1" x14ac:dyDescent="0.2">
      <c r="A1278" s="121" t="s">
        <v>1804</v>
      </c>
      <c r="B1278" s="121" t="s">
        <v>1805</v>
      </c>
      <c r="C1278" s="121"/>
      <c r="D1278" s="121" t="s">
        <v>165</v>
      </c>
      <c r="E1278" s="127"/>
      <c r="F1278" s="121" t="s">
        <v>1788</v>
      </c>
      <c r="G1278" s="121" t="s">
        <v>1773</v>
      </c>
      <c r="H1278" s="121" t="s">
        <v>1774</v>
      </c>
      <c r="I1278" s="80">
        <v>2015</v>
      </c>
      <c r="J1278" s="85">
        <v>642431</v>
      </c>
      <c r="K1278" s="8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</row>
    <row r="1279" spans="1:26" ht="6.75" customHeight="1" x14ac:dyDescent="0.2">
      <c r="A1279" s="121" t="s">
        <v>1806</v>
      </c>
      <c r="B1279" s="121" t="s">
        <v>1807</v>
      </c>
      <c r="C1279" s="121"/>
      <c r="D1279" s="121" t="s">
        <v>165</v>
      </c>
      <c r="E1279" s="127"/>
      <c r="F1279" s="121" t="s">
        <v>1788</v>
      </c>
      <c r="G1279" s="121" t="s">
        <v>1773</v>
      </c>
      <c r="H1279" s="121" t="s">
        <v>1774</v>
      </c>
      <c r="I1279" s="80">
        <v>2015</v>
      </c>
      <c r="J1279" s="85">
        <v>334000</v>
      </c>
      <c r="K1279" s="8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</row>
    <row r="1280" spans="1:26" ht="6.75" customHeight="1" x14ac:dyDescent="0.2">
      <c r="A1280" s="121" t="s">
        <v>1808</v>
      </c>
      <c r="B1280" s="121" t="s">
        <v>433</v>
      </c>
      <c r="C1280" s="121"/>
      <c r="D1280" s="121" t="s">
        <v>165</v>
      </c>
      <c r="E1280" s="127"/>
      <c r="F1280" s="121" t="s">
        <v>1788</v>
      </c>
      <c r="G1280" s="121" t="s">
        <v>1773</v>
      </c>
      <c r="H1280" s="121" t="s">
        <v>1774</v>
      </c>
      <c r="I1280" s="80">
        <v>2015</v>
      </c>
      <c r="J1280" s="85">
        <v>367469</v>
      </c>
      <c r="K1280" s="8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</row>
    <row r="1281" spans="1:26" ht="6.75" customHeight="1" x14ac:dyDescent="0.2">
      <c r="A1281" s="121" t="s">
        <v>1809</v>
      </c>
      <c r="B1281" s="121" t="s">
        <v>1623</v>
      </c>
      <c r="C1281" s="121"/>
      <c r="D1281" s="121" t="s">
        <v>165</v>
      </c>
      <c r="E1281" s="127"/>
      <c r="F1281" s="121" t="s">
        <v>1788</v>
      </c>
      <c r="G1281" s="121" t="s">
        <v>1773</v>
      </c>
      <c r="H1281" s="121" t="s">
        <v>1774</v>
      </c>
      <c r="I1281" s="80">
        <v>2015</v>
      </c>
      <c r="J1281" s="85">
        <v>363765.22</v>
      </c>
      <c r="K1281" s="8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</row>
    <row r="1282" spans="1:26" ht="6.75" customHeight="1" x14ac:dyDescent="0.2">
      <c r="A1282" s="121" t="s">
        <v>1810</v>
      </c>
      <c r="B1282" s="121" t="s">
        <v>1811</v>
      </c>
      <c r="C1282" s="121"/>
      <c r="D1282" s="121" t="s">
        <v>165</v>
      </c>
      <c r="E1282" s="127"/>
      <c r="F1282" s="121" t="s">
        <v>1788</v>
      </c>
      <c r="G1282" s="121" t="s">
        <v>1773</v>
      </c>
      <c r="H1282" s="121" t="s">
        <v>1774</v>
      </c>
      <c r="I1282" s="80">
        <v>2015</v>
      </c>
      <c r="J1282" s="85">
        <v>395384</v>
      </c>
      <c r="K1282" s="8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</row>
    <row r="1283" spans="1:26" ht="6.75" customHeight="1" x14ac:dyDescent="0.2">
      <c r="A1283" s="121" t="s">
        <v>1812</v>
      </c>
      <c r="B1283" s="121" t="s">
        <v>1813</v>
      </c>
      <c r="C1283" s="121"/>
      <c r="D1283" s="121" t="s">
        <v>165</v>
      </c>
      <c r="E1283" s="127"/>
      <c r="F1283" s="121" t="s">
        <v>1788</v>
      </c>
      <c r="G1283" s="121" t="s">
        <v>1773</v>
      </c>
      <c r="H1283" s="121" t="s">
        <v>1774</v>
      </c>
      <c r="I1283" s="80">
        <v>2015</v>
      </c>
      <c r="J1283" s="85">
        <v>375000</v>
      </c>
      <c r="K1283" s="8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</row>
    <row r="1284" spans="1:26" ht="6.75" customHeight="1" x14ac:dyDescent="0.2">
      <c r="A1284" s="121" t="s">
        <v>1814</v>
      </c>
      <c r="B1284" s="121" t="s">
        <v>1815</v>
      </c>
      <c r="C1284" s="121"/>
      <c r="D1284" s="121" t="s">
        <v>165</v>
      </c>
      <c r="E1284" s="127"/>
      <c r="F1284" s="121" t="s">
        <v>1788</v>
      </c>
      <c r="G1284" s="121" t="s">
        <v>1773</v>
      </c>
      <c r="H1284" s="121" t="s">
        <v>1774</v>
      </c>
      <c r="I1284" s="80">
        <v>2015</v>
      </c>
      <c r="J1284" s="85">
        <v>499471</v>
      </c>
      <c r="K1284" s="8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</row>
    <row r="1285" spans="1:26" ht="6.75" customHeight="1" x14ac:dyDescent="0.2">
      <c r="A1285" s="121" t="s">
        <v>1816</v>
      </c>
      <c r="B1285" s="121" t="s">
        <v>1817</v>
      </c>
      <c r="C1285" s="121"/>
      <c r="D1285" s="121" t="s">
        <v>165</v>
      </c>
      <c r="E1285" s="127"/>
      <c r="F1285" s="121" t="s">
        <v>1788</v>
      </c>
      <c r="G1285" s="121" t="s">
        <v>1773</v>
      </c>
      <c r="H1285" s="121" t="s">
        <v>1774</v>
      </c>
      <c r="I1285" s="80">
        <v>2015</v>
      </c>
      <c r="J1285" s="85">
        <v>499895.64</v>
      </c>
      <c r="K1285" s="8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</row>
    <row r="1286" spans="1:26" ht="6.75" customHeight="1" x14ac:dyDescent="0.2">
      <c r="A1286" s="121" t="s">
        <v>1818</v>
      </c>
      <c r="B1286" s="121" t="s">
        <v>1819</v>
      </c>
      <c r="C1286" s="121"/>
      <c r="D1286" s="121" t="s">
        <v>165</v>
      </c>
      <c r="E1286" s="127"/>
      <c r="F1286" s="121" t="s">
        <v>1788</v>
      </c>
      <c r="G1286" s="121" t="s">
        <v>1773</v>
      </c>
      <c r="H1286" s="121" t="s">
        <v>1774</v>
      </c>
      <c r="I1286" s="80">
        <v>2015</v>
      </c>
      <c r="J1286" s="85">
        <v>991549.5</v>
      </c>
      <c r="K1286" s="8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</row>
    <row r="1287" spans="1:26" ht="6.75" customHeight="1" x14ac:dyDescent="0.2">
      <c r="A1287" s="121" t="s">
        <v>1820</v>
      </c>
      <c r="B1287" s="121" t="s">
        <v>1821</v>
      </c>
      <c r="C1287" s="121"/>
      <c r="D1287" s="121" t="s">
        <v>165</v>
      </c>
      <c r="E1287" s="127"/>
      <c r="F1287" s="121" t="s">
        <v>1788</v>
      </c>
      <c r="G1287" s="121" t="s">
        <v>1773</v>
      </c>
      <c r="H1287" s="121" t="s">
        <v>1774</v>
      </c>
      <c r="I1287" s="80">
        <v>2015</v>
      </c>
      <c r="J1287" s="85">
        <v>499911</v>
      </c>
      <c r="K1287" s="8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</row>
    <row r="1288" spans="1:26" ht="6.75" customHeight="1" x14ac:dyDescent="0.2">
      <c r="A1288" s="121" t="s">
        <v>1822</v>
      </c>
      <c r="B1288" s="121" t="s">
        <v>718</v>
      </c>
      <c r="C1288" s="121"/>
      <c r="D1288" s="121" t="s">
        <v>165</v>
      </c>
      <c r="E1288" s="127"/>
      <c r="F1288" s="121" t="s">
        <v>1788</v>
      </c>
      <c r="G1288" s="121" t="s">
        <v>1773</v>
      </c>
      <c r="H1288" s="121" t="s">
        <v>1774</v>
      </c>
      <c r="I1288" s="80">
        <v>2015</v>
      </c>
      <c r="J1288" s="85">
        <v>302491.81</v>
      </c>
      <c r="K1288" s="8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</row>
    <row r="1289" spans="1:26" ht="6.75" customHeight="1" x14ac:dyDescent="0.2">
      <c r="A1289" s="121" t="s">
        <v>1823</v>
      </c>
      <c r="B1289" s="121" t="s">
        <v>1824</v>
      </c>
      <c r="C1289" s="121"/>
      <c r="D1289" s="121" t="s">
        <v>165</v>
      </c>
      <c r="E1289" s="127"/>
      <c r="F1289" s="121" t="s">
        <v>1788</v>
      </c>
      <c r="G1289" s="121" t="s">
        <v>1773</v>
      </c>
      <c r="H1289" s="121" t="s">
        <v>1774</v>
      </c>
      <c r="I1289" s="80">
        <v>2015</v>
      </c>
      <c r="J1289" s="85">
        <v>432458</v>
      </c>
      <c r="K1289" s="8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</row>
    <row r="1290" spans="1:26" ht="6.75" customHeight="1" x14ac:dyDescent="0.2">
      <c r="A1290" s="121" t="s">
        <v>1825</v>
      </c>
      <c r="B1290" s="121" t="s">
        <v>1826</v>
      </c>
      <c r="C1290" s="121"/>
      <c r="D1290" s="121" t="s">
        <v>165</v>
      </c>
      <c r="E1290" s="127"/>
      <c r="F1290" s="121" t="s">
        <v>1788</v>
      </c>
      <c r="G1290" s="121" t="s">
        <v>1773</v>
      </c>
      <c r="H1290" s="121" t="s">
        <v>1774</v>
      </c>
      <c r="I1290" s="80">
        <v>2015</v>
      </c>
      <c r="J1290" s="85">
        <v>383482.8</v>
      </c>
      <c r="K1290" s="8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</row>
    <row r="1291" spans="1:26" ht="6.75" customHeight="1" x14ac:dyDescent="0.2">
      <c r="A1291" s="121" t="s">
        <v>1827</v>
      </c>
      <c r="B1291" s="121" t="s">
        <v>1828</v>
      </c>
      <c r="C1291" s="121"/>
      <c r="D1291" s="121" t="s">
        <v>165</v>
      </c>
      <c r="E1291" s="127"/>
      <c r="F1291" s="121" t="s">
        <v>1788</v>
      </c>
      <c r="G1291" s="121" t="s">
        <v>1773</v>
      </c>
      <c r="H1291" s="121" t="s">
        <v>1774</v>
      </c>
      <c r="I1291" s="80">
        <v>2015</v>
      </c>
      <c r="J1291" s="85">
        <v>488001</v>
      </c>
      <c r="K1291" s="8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</row>
    <row r="1292" spans="1:26" ht="6.75" customHeight="1" x14ac:dyDescent="0.2">
      <c r="A1292" s="121" t="s">
        <v>1829</v>
      </c>
      <c r="B1292" s="121" t="s">
        <v>1830</v>
      </c>
      <c r="C1292" s="121"/>
      <c r="D1292" s="121" t="s">
        <v>165</v>
      </c>
      <c r="E1292" s="127"/>
      <c r="F1292" s="121" t="s">
        <v>1788</v>
      </c>
      <c r="G1292" s="121" t="s">
        <v>1773</v>
      </c>
      <c r="H1292" s="121" t="s">
        <v>1774</v>
      </c>
      <c r="I1292" s="80">
        <v>2015</v>
      </c>
      <c r="J1292" s="85">
        <v>496141</v>
      </c>
      <c r="K1292" s="8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</row>
    <row r="1293" spans="1:26" ht="6.75" customHeight="1" x14ac:dyDescent="0.2">
      <c r="A1293" s="121" t="s">
        <v>1831</v>
      </c>
      <c r="B1293" s="121" t="s">
        <v>1832</v>
      </c>
      <c r="C1293" s="121"/>
      <c r="D1293" s="121" t="s">
        <v>165</v>
      </c>
      <c r="E1293" s="127"/>
      <c r="F1293" s="121" t="s">
        <v>1788</v>
      </c>
      <c r="G1293" s="121" t="s">
        <v>1773</v>
      </c>
      <c r="H1293" s="121" t="s">
        <v>1774</v>
      </c>
      <c r="I1293" s="80">
        <v>2015</v>
      </c>
      <c r="J1293" s="85">
        <v>375339</v>
      </c>
      <c r="K1293" s="8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</row>
    <row r="1294" spans="1:26" ht="6.75" customHeight="1" x14ac:dyDescent="0.2">
      <c r="A1294" s="121" t="s">
        <v>1833</v>
      </c>
      <c r="B1294" s="121" t="s">
        <v>25</v>
      </c>
      <c r="C1294" s="121"/>
      <c r="D1294" s="121" t="s">
        <v>165</v>
      </c>
      <c r="E1294" s="127"/>
      <c r="F1294" s="121" t="s">
        <v>1788</v>
      </c>
      <c r="G1294" s="121" t="s">
        <v>1773</v>
      </c>
      <c r="H1294" s="121" t="s">
        <v>1774</v>
      </c>
      <c r="I1294" s="80">
        <v>2015</v>
      </c>
      <c r="J1294" s="85">
        <v>49680.37</v>
      </c>
      <c r="K1294" s="8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</row>
    <row r="1295" spans="1:26" ht="6.75" customHeight="1" x14ac:dyDescent="0.2">
      <c r="A1295" s="121" t="s">
        <v>1834</v>
      </c>
      <c r="B1295" s="121" t="s">
        <v>1835</v>
      </c>
      <c r="C1295" s="121"/>
      <c r="D1295" s="121" t="s">
        <v>165</v>
      </c>
      <c r="E1295" s="127"/>
      <c r="F1295" s="121" t="s">
        <v>1788</v>
      </c>
      <c r="G1295" s="121" t="s">
        <v>1773</v>
      </c>
      <c r="H1295" s="121" t="s">
        <v>1774</v>
      </c>
      <c r="I1295" s="80">
        <v>2015</v>
      </c>
      <c r="J1295" s="85">
        <v>494729</v>
      </c>
      <c r="K1295" s="8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</row>
    <row r="1296" spans="1:26" ht="6.75" customHeight="1" x14ac:dyDescent="0.2">
      <c r="A1296" s="121" t="s">
        <v>1836</v>
      </c>
      <c r="B1296" s="121" t="s">
        <v>1837</v>
      </c>
      <c r="C1296" s="121"/>
      <c r="D1296" s="121" t="s">
        <v>165</v>
      </c>
      <c r="E1296" s="127"/>
      <c r="F1296" s="121" t="s">
        <v>1788</v>
      </c>
      <c r="G1296" s="121" t="s">
        <v>1773</v>
      </c>
      <c r="H1296" s="121" t="s">
        <v>1774</v>
      </c>
      <c r="I1296" s="80">
        <v>2015</v>
      </c>
      <c r="J1296" s="85">
        <v>49986</v>
      </c>
      <c r="K1296" s="8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</row>
    <row r="1297" spans="1:26" ht="6.75" customHeight="1" x14ac:dyDescent="0.2">
      <c r="A1297" s="121" t="s">
        <v>1838</v>
      </c>
      <c r="B1297" s="121" t="s">
        <v>1839</v>
      </c>
      <c r="C1297" s="121"/>
      <c r="D1297" s="121" t="s">
        <v>165</v>
      </c>
      <c r="E1297" s="127"/>
      <c r="F1297" s="121" t="s">
        <v>1788</v>
      </c>
      <c r="G1297" s="121" t="s">
        <v>1773</v>
      </c>
      <c r="H1297" s="121" t="s">
        <v>1774</v>
      </c>
      <c r="I1297" s="80">
        <v>2015</v>
      </c>
      <c r="J1297" s="85">
        <v>50000</v>
      </c>
      <c r="K1297" s="8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</row>
    <row r="1298" spans="1:26" ht="6.75" customHeight="1" x14ac:dyDescent="0.2">
      <c r="A1298" s="121" t="s">
        <v>1840</v>
      </c>
      <c r="B1298" s="121" t="s">
        <v>1841</v>
      </c>
      <c r="C1298" s="121"/>
      <c r="D1298" s="121" t="s">
        <v>165</v>
      </c>
      <c r="E1298" s="127"/>
      <c r="F1298" s="121" t="s">
        <v>1788</v>
      </c>
      <c r="G1298" s="121" t="s">
        <v>1773</v>
      </c>
      <c r="H1298" s="121" t="s">
        <v>1774</v>
      </c>
      <c r="I1298" s="80">
        <v>2015</v>
      </c>
      <c r="J1298" s="85">
        <v>49980</v>
      </c>
      <c r="K1298" s="8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</row>
    <row r="1299" spans="1:26" ht="6.75" customHeight="1" x14ac:dyDescent="0.2">
      <c r="A1299" s="121" t="s">
        <v>1842</v>
      </c>
      <c r="B1299" s="121" t="s">
        <v>1843</v>
      </c>
      <c r="C1299" s="121"/>
      <c r="D1299" s="121" t="s">
        <v>28</v>
      </c>
      <c r="E1299" s="127"/>
      <c r="F1299" s="121" t="s">
        <v>1788</v>
      </c>
      <c r="G1299" s="121" t="s">
        <v>1773</v>
      </c>
      <c r="H1299" s="121" t="s">
        <v>1774</v>
      </c>
      <c r="I1299" s="80">
        <v>2015</v>
      </c>
      <c r="J1299" s="85">
        <v>375000</v>
      </c>
      <c r="K1299" s="8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</row>
    <row r="1300" spans="1:26" ht="6.75" customHeight="1" x14ac:dyDescent="0.2">
      <c r="A1300" s="121" t="s">
        <v>1844</v>
      </c>
      <c r="B1300" s="121" t="s">
        <v>1845</v>
      </c>
      <c r="C1300" s="121"/>
      <c r="D1300" s="121" t="s">
        <v>28</v>
      </c>
      <c r="E1300" s="127"/>
      <c r="F1300" s="121" t="s">
        <v>1788</v>
      </c>
      <c r="G1300" s="121" t="s">
        <v>1773</v>
      </c>
      <c r="H1300" s="121" t="s">
        <v>1774</v>
      </c>
      <c r="I1300" s="80">
        <v>2015</v>
      </c>
      <c r="J1300" s="85">
        <v>375000</v>
      </c>
      <c r="K1300" s="8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</row>
    <row r="1301" spans="1:26" ht="6.75" customHeight="1" x14ac:dyDescent="0.2">
      <c r="A1301" s="121" t="s">
        <v>1846</v>
      </c>
      <c r="B1301" s="121" t="s">
        <v>1847</v>
      </c>
      <c r="C1301" s="121"/>
      <c r="D1301" s="121" t="s">
        <v>28</v>
      </c>
      <c r="E1301" s="127"/>
      <c r="F1301" s="121" t="s">
        <v>1788</v>
      </c>
      <c r="G1301" s="121" t="s">
        <v>1773</v>
      </c>
      <c r="H1301" s="121" t="s">
        <v>1774</v>
      </c>
      <c r="I1301" s="80">
        <v>2015</v>
      </c>
      <c r="J1301" s="85">
        <v>69586.45</v>
      </c>
      <c r="K1301" s="8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</row>
    <row r="1302" spans="1:26" ht="6.75" customHeight="1" x14ac:dyDescent="0.2">
      <c r="A1302" s="121" t="s">
        <v>1848</v>
      </c>
      <c r="B1302" s="121" t="s">
        <v>1849</v>
      </c>
      <c r="C1302" s="121" t="s">
        <v>70</v>
      </c>
      <c r="D1302" s="121" t="s">
        <v>143</v>
      </c>
      <c r="E1302" s="127"/>
      <c r="F1302" s="121" t="s">
        <v>1788</v>
      </c>
      <c r="G1302" s="121" t="s">
        <v>1773</v>
      </c>
      <c r="H1302" s="121" t="s">
        <v>1774</v>
      </c>
      <c r="I1302" s="80">
        <v>2015</v>
      </c>
      <c r="J1302" s="85">
        <v>121637.04</v>
      </c>
      <c r="K1302" s="82" t="s">
        <v>72</v>
      </c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</row>
    <row r="1303" spans="1:26" ht="6.75" customHeight="1" x14ac:dyDescent="0.2">
      <c r="A1303" s="121" t="s">
        <v>1850</v>
      </c>
      <c r="B1303" s="121" t="s">
        <v>1851</v>
      </c>
      <c r="C1303" s="121" t="s">
        <v>70</v>
      </c>
      <c r="D1303" s="121" t="s">
        <v>143</v>
      </c>
      <c r="E1303" s="127"/>
      <c r="F1303" s="121" t="s">
        <v>1788</v>
      </c>
      <c r="G1303" s="121" t="s">
        <v>1773</v>
      </c>
      <c r="H1303" s="121" t="s">
        <v>1774</v>
      </c>
      <c r="I1303" s="80">
        <v>2015</v>
      </c>
      <c r="J1303" s="85">
        <v>11998.83</v>
      </c>
      <c r="K1303" s="82" t="s">
        <v>72</v>
      </c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</row>
    <row r="1304" spans="1:26" ht="6.75" customHeight="1" x14ac:dyDescent="0.2">
      <c r="A1304" s="121" t="s">
        <v>1852</v>
      </c>
      <c r="B1304" s="121" t="s">
        <v>1853</v>
      </c>
      <c r="C1304" s="121" t="s">
        <v>70</v>
      </c>
      <c r="D1304" s="121" t="s">
        <v>143</v>
      </c>
      <c r="E1304" s="127"/>
      <c r="F1304" s="121" t="s">
        <v>1788</v>
      </c>
      <c r="G1304" s="121" t="s">
        <v>1773</v>
      </c>
      <c r="H1304" s="121" t="s">
        <v>1774</v>
      </c>
      <c r="I1304" s="80">
        <v>2015</v>
      </c>
      <c r="J1304" s="85">
        <v>374068</v>
      </c>
      <c r="K1304" s="82" t="s">
        <v>72</v>
      </c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</row>
    <row r="1305" spans="1:26" ht="6.75" customHeight="1" x14ac:dyDescent="0.2">
      <c r="A1305" s="121" t="s">
        <v>1854</v>
      </c>
      <c r="B1305" s="121" t="s">
        <v>1855</v>
      </c>
      <c r="C1305" s="121" t="s">
        <v>70</v>
      </c>
      <c r="D1305" s="121" t="s">
        <v>143</v>
      </c>
      <c r="E1305" s="127"/>
      <c r="F1305" s="121" t="s">
        <v>1788</v>
      </c>
      <c r="G1305" s="121" t="s">
        <v>1773</v>
      </c>
      <c r="H1305" s="121" t="s">
        <v>1774</v>
      </c>
      <c r="I1305" s="80">
        <v>2015</v>
      </c>
      <c r="J1305" s="85">
        <v>374933.49</v>
      </c>
      <c r="K1305" s="82" t="s">
        <v>72</v>
      </c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</row>
    <row r="1306" spans="1:26" ht="6.75" customHeight="1" x14ac:dyDescent="0.2">
      <c r="A1306" s="121" t="s">
        <v>1856</v>
      </c>
      <c r="B1306" s="121" t="s">
        <v>239</v>
      </c>
      <c r="C1306" s="121" t="s">
        <v>70</v>
      </c>
      <c r="D1306" s="121" t="s">
        <v>143</v>
      </c>
      <c r="E1306" s="127"/>
      <c r="F1306" s="121" t="s">
        <v>1788</v>
      </c>
      <c r="G1306" s="121" t="s">
        <v>1773</v>
      </c>
      <c r="H1306" s="121" t="s">
        <v>1774</v>
      </c>
      <c r="I1306" s="80">
        <v>2015</v>
      </c>
      <c r="J1306" s="85">
        <v>374932.5</v>
      </c>
      <c r="K1306" s="82" t="s">
        <v>72</v>
      </c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</row>
    <row r="1307" spans="1:26" ht="6.75" customHeight="1" x14ac:dyDescent="0.2">
      <c r="A1307" s="121" t="s">
        <v>1857</v>
      </c>
      <c r="B1307" s="121" t="s">
        <v>1858</v>
      </c>
      <c r="C1307" s="121" t="s">
        <v>70</v>
      </c>
      <c r="D1307" s="121" t="s">
        <v>143</v>
      </c>
      <c r="E1307" s="127"/>
      <c r="F1307" s="121" t="s">
        <v>1788</v>
      </c>
      <c r="G1307" s="121" t="s">
        <v>1773</v>
      </c>
      <c r="H1307" s="121" t="s">
        <v>1774</v>
      </c>
      <c r="I1307" s="80">
        <v>2015</v>
      </c>
      <c r="J1307" s="85">
        <v>499967</v>
      </c>
      <c r="K1307" s="82" t="s">
        <v>72</v>
      </c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</row>
    <row r="1308" spans="1:26" ht="6.75" customHeight="1" x14ac:dyDescent="0.2">
      <c r="A1308" s="121" t="s">
        <v>1859</v>
      </c>
      <c r="B1308" s="121" t="s">
        <v>1860</v>
      </c>
      <c r="C1308" s="121" t="s">
        <v>70</v>
      </c>
      <c r="D1308" s="121" t="s">
        <v>143</v>
      </c>
      <c r="E1308" s="127"/>
      <c r="F1308" s="121" t="s">
        <v>1788</v>
      </c>
      <c r="G1308" s="121" t="s">
        <v>1773</v>
      </c>
      <c r="H1308" s="121" t="s">
        <v>1774</v>
      </c>
      <c r="I1308" s="80">
        <v>2015</v>
      </c>
      <c r="J1308" s="85">
        <v>499750</v>
      </c>
      <c r="K1308" s="82" t="s">
        <v>72</v>
      </c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</row>
    <row r="1309" spans="1:26" ht="6.75" customHeight="1" x14ac:dyDescent="0.2">
      <c r="A1309" s="121" t="s">
        <v>1861</v>
      </c>
      <c r="B1309" s="121" t="s">
        <v>239</v>
      </c>
      <c r="C1309" s="121" t="s">
        <v>70</v>
      </c>
      <c r="D1309" s="121" t="s">
        <v>143</v>
      </c>
      <c r="E1309" s="127"/>
      <c r="F1309" s="121" t="s">
        <v>1788</v>
      </c>
      <c r="G1309" s="121" t="s">
        <v>1773</v>
      </c>
      <c r="H1309" s="121" t="s">
        <v>1774</v>
      </c>
      <c r="I1309" s="80">
        <v>2015</v>
      </c>
      <c r="J1309" s="85">
        <v>49992.25</v>
      </c>
      <c r="K1309" s="82" t="s">
        <v>72</v>
      </c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</row>
    <row r="1310" spans="1:26" ht="6.75" customHeight="1" x14ac:dyDescent="0.2">
      <c r="A1310" s="121" t="s">
        <v>1862</v>
      </c>
      <c r="B1310" s="121" t="s">
        <v>1863</v>
      </c>
      <c r="C1310" s="121" t="s">
        <v>70</v>
      </c>
      <c r="D1310" s="121" t="s">
        <v>143</v>
      </c>
      <c r="E1310" s="127"/>
      <c r="F1310" s="121" t="s">
        <v>1788</v>
      </c>
      <c r="G1310" s="121" t="s">
        <v>1773</v>
      </c>
      <c r="H1310" s="121" t="s">
        <v>1774</v>
      </c>
      <c r="I1310" s="80">
        <v>2015</v>
      </c>
      <c r="J1310" s="85">
        <v>49969.57</v>
      </c>
      <c r="K1310" s="82" t="s">
        <v>72</v>
      </c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</row>
    <row r="1311" spans="1:26" ht="6.75" customHeight="1" x14ac:dyDescent="0.2">
      <c r="A1311" s="121" t="s">
        <v>1864</v>
      </c>
      <c r="B1311" s="121" t="s">
        <v>591</v>
      </c>
      <c r="C1311" s="121" t="s">
        <v>70</v>
      </c>
      <c r="D1311" s="121" t="s">
        <v>143</v>
      </c>
      <c r="E1311" s="127"/>
      <c r="F1311" s="121" t="s">
        <v>1788</v>
      </c>
      <c r="G1311" s="121" t="s">
        <v>1773</v>
      </c>
      <c r="H1311" s="121" t="s">
        <v>1774</v>
      </c>
      <c r="I1311" s="80">
        <v>2015</v>
      </c>
      <c r="J1311" s="85">
        <v>49742.48</v>
      </c>
      <c r="K1311" s="82" t="s">
        <v>72</v>
      </c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</row>
    <row r="1312" spans="1:26" ht="6.75" customHeight="1" x14ac:dyDescent="0.2">
      <c r="A1312" s="121" t="s">
        <v>1865</v>
      </c>
      <c r="B1312" s="121" t="s">
        <v>1866</v>
      </c>
      <c r="C1312" s="121" t="s">
        <v>70</v>
      </c>
      <c r="D1312" s="121" t="s">
        <v>143</v>
      </c>
      <c r="E1312" s="127"/>
      <c r="F1312" s="121" t="s">
        <v>1788</v>
      </c>
      <c r="G1312" s="121" t="s">
        <v>1773</v>
      </c>
      <c r="H1312" s="121" t="s">
        <v>1774</v>
      </c>
      <c r="I1312" s="80">
        <v>2015</v>
      </c>
      <c r="J1312" s="81">
        <v>1013367</v>
      </c>
      <c r="K1312" s="82" t="s">
        <v>72</v>
      </c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</row>
    <row r="1313" spans="1:26" ht="6.75" customHeight="1" x14ac:dyDescent="0.2">
      <c r="A1313" s="121" t="s">
        <v>1867</v>
      </c>
      <c r="B1313" s="121" t="s">
        <v>1868</v>
      </c>
      <c r="C1313" s="121" t="s">
        <v>70</v>
      </c>
      <c r="D1313" s="121" t="s">
        <v>143</v>
      </c>
      <c r="E1313" s="127"/>
      <c r="F1313" s="121" t="s">
        <v>1788</v>
      </c>
      <c r="G1313" s="121" t="s">
        <v>1773</v>
      </c>
      <c r="H1313" s="121" t="s">
        <v>1774</v>
      </c>
      <c r="I1313" s="80">
        <v>2015</v>
      </c>
      <c r="J1313" s="85">
        <v>499926</v>
      </c>
      <c r="K1313" s="82" t="s">
        <v>72</v>
      </c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</row>
    <row r="1314" spans="1:26" ht="6.75" customHeight="1" x14ac:dyDescent="0.2">
      <c r="A1314" s="121" t="s">
        <v>1869</v>
      </c>
      <c r="B1314" s="121" t="s">
        <v>1870</v>
      </c>
      <c r="C1314" s="121"/>
      <c r="D1314" s="121" t="s">
        <v>1721</v>
      </c>
      <c r="E1314" s="127"/>
      <c r="F1314" s="121" t="s">
        <v>1788</v>
      </c>
      <c r="G1314" s="121" t="s">
        <v>1773</v>
      </c>
      <c r="H1314" s="121" t="s">
        <v>1774</v>
      </c>
      <c r="I1314" s="80">
        <v>2015</v>
      </c>
      <c r="J1314" s="85">
        <v>250000</v>
      </c>
      <c r="K1314" s="8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</row>
    <row r="1315" spans="1:26" ht="6.75" customHeight="1" x14ac:dyDescent="0.2">
      <c r="A1315" s="121" t="s">
        <v>1871</v>
      </c>
      <c r="B1315" s="121" t="s">
        <v>1872</v>
      </c>
      <c r="C1315" s="121"/>
      <c r="D1315" s="121" t="s">
        <v>537</v>
      </c>
      <c r="E1315" s="127"/>
      <c r="F1315" s="121" t="s">
        <v>1788</v>
      </c>
      <c r="G1315" s="121" t="s">
        <v>1773</v>
      </c>
      <c r="H1315" s="121" t="s">
        <v>1774</v>
      </c>
      <c r="I1315" s="80">
        <v>2015</v>
      </c>
      <c r="J1315" s="85">
        <v>466548.92</v>
      </c>
      <c r="K1315" s="8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</row>
    <row r="1316" spans="1:26" ht="6.75" customHeight="1" x14ac:dyDescent="0.2">
      <c r="A1316" s="121" t="s">
        <v>1873</v>
      </c>
      <c r="B1316" s="121" t="s">
        <v>1874</v>
      </c>
      <c r="C1316" s="121"/>
      <c r="D1316" s="121" t="s">
        <v>537</v>
      </c>
      <c r="E1316" s="127"/>
      <c r="F1316" s="121" t="s">
        <v>1788</v>
      </c>
      <c r="G1316" s="121" t="s">
        <v>1773</v>
      </c>
      <c r="H1316" s="121" t="s">
        <v>1774</v>
      </c>
      <c r="I1316" s="80">
        <v>2015</v>
      </c>
      <c r="J1316" s="85">
        <v>499861</v>
      </c>
      <c r="K1316" s="8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</row>
    <row r="1317" spans="1:26" ht="6.75" customHeight="1" x14ac:dyDescent="0.2">
      <c r="A1317" s="121" t="s">
        <v>1875</v>
      </c>
      <c r="B1317" s="121" t="s">
        <v>1625</v>
      </c>
      <c r="C1317" s="121"/>
      <c r="D1317" s="121" t="s">
        <v>537</v>
      </c>
      <c r="E1317" s="127"/>
      <c r="F1317" s="121" t="s">
        <v>1788</v>
      </c>
      <c r="G1317" s="121" t="s">
        <v>1773</v>
      </c>
      <c r="H1317" s="121" t="s">
        <v>1774</v>
      </c>
      <c r="I1317" s="80">
        <v>2015</v>
      </c>
      <c r="J1317" s="85">
        <v>499996</v>
      </c>
      <c r="K1317" s="8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</row>
    <row r="1318" spans="1:26" ht="6.75" customHeight="1" x14ac:dyDescent="0.2">
      <c r="A1318" s="121" t="s">
        <v>1876</v>
      </c>
      <c r="B1318" s="121" t="s">
        <v>1331</v>
      </c>
      <c r="C1318" s="121"/>
      <c r="D1318" s="121" t="s">
        <v>537</v>
      </c>
      <c r="E1318" s="127"/>
      <c r="F1318" s="121" t="s">
        <v>1788</v>
      </c>
      <c r="G1318" s="121" t="s">
        <v>1773</v>
      </c>
      <c r="H1318" s="121" t="s">
        <v>1774</v>
      </c>
      <c r="I1318" s="80">
        <v>2015</v>
      </c>
      <c r="J1318" s="85">
        <v>486313</v>
      </c>
      <c r="K1318" s="8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</row>
    <row r="1319" spans="1:26" ht="6.75" customHeight="1" x14ac:dyDescent="0.2">
      <c r="A1319" s="121" t="s">
        <v>1877</v>
      </c>
      <c r="B1319" s="121" t="s">
        <v>1878</v>
      </c>
      <c r="C1319" s="121"/>
      <c r="D1319" s="121" t="s">
        <v>537</v>
      </c>
      <c r="E1319" s="127"/>
      <c r="F1319" s="121" t="s">
        <v>1788</v>
      </c>
      <c r="G1319" s="121" t="s">
        <v>1773</v>
      </c>
      <c r="H1319" s="121" t="s">
        <v>1774</v>
      </c>
      <c r="I1319" s="80">
        <v>2015</v>
      </c>
      <c r="J1319" s="85">
        <v>499942</v>
      </c>
      <c r="K1319" s="8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</row>
    <row r="1320" spans="1:26" ht="6.75" customHeight="1" x14ac:dyDescent="0.2">
      <c r="A1320" s="121" t="s">
        <v>1879</v>
      </c>
      <c r="B1320" s="121" t="s">
        <v>1880</v>
      </c>
      <c r="C1320" s="121"/>
      <c r="D1320" s="121" t="s">
        <v>537</v>
      </c>
      <c r="E1320" s="127"/>
      <c r="F1320" s="121" t="s">
        <v>1788</v>
      </c>
      <c r="G1320" s="121" t="s">
        <v>1773</v>
      </c>
      <c r="H1320" s="121" t="s">
        <v>1774</v>
      </c>
      <c r="I1320" s="80">
        <v>2015</v>
      </c>
      <c r="J1320" s="85">
        <v>49980.6</v>
      </c>
      <c r="K1320" s="8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</row>
    <row r="1321" spans="1:26" ht="6.75" customHeight="1" x14ac:dyDescent="0.2">
      <c r="A1321" s="121" t="s">
        <v>1881</v>
      </c>
      <c r="B1321" s="121" t="s">
        <v>1847</v>
      </c>
      <c r="C1321" s="121"/>
      <c r="D1321" s="121" t="s">
        <v>537</v>
      </c>
      <c r="E1321" s="127"/>
      <c r="F1321" s="121" t="s">
        <v>1788</v>
      </c>
      <c r="G1321" s="121" t="s">
        <v>1773</v>
      </c>
      <c r="H1321" s="121" t="s">
        <v>1774</v>
      </c>
      <c r="I1321" s="80">
        <v>2015</v>
      </c>
      <c r="J1321" s="85">
        <v>49562.720000000001</v>
      </c>
      <c r="K1321" s="8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</row>
    <row r="1322" spans="1:26" ht="9.75" customHeight="1" x14ac:dyDescent="0.2">
      <c r="A1322" s="121" t="s">
        <v>1882</v>
      </c>
      <c r="B1322" s="121" t="s">
        <v>1883</v>
      </c>
      <c r="C1322" s="121"/>
      <c r="D1322" s="121" t="s">
        <v>537</v>
      </c>
      <c r="E1322" s="127"/>
      <c r="F1322" s="121" t="s">
        <v>1788</v>
      </c>
      <c r="G1322" s="121" t="s">
        <v>1773</v>
      </c>
      <c r="H1322" s="121" t="s">
        <v>1774</v>
      </c>
      <c r="I1322" s="80">
        <v>2015</v>
      </c>
      <c r="J1322" s="85">
        <v>49999.24</v>
      </c>
      <c r="K1322" s="8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</row>
    <row r="1323" spans="1:26" ht="6.75" customHeight="1" x14ac:dyDescent="0.2">
      <c r="A1323" s="121" t="s">
        <v>1884</v>
      </c>
      <c r="B1323" s="121" t="s">
        <v>1885</v>
      </c>
      <c r="C1323" s="121"/>
      <c r="D1323" s="121" t="s">
        <v>537</v>
      </c>
      <c r="E1323" s="127"/>
      <c r="F1323" s="121" t="s">
        <v>1788</v>
      </c>
      <c r="G1323" s="121" t="s">
        <v>1773</v>
      </c>
      <c r="H1323" s="121" t="s">
        <v>1774</v>
      </c>
      <c r="I1323" s="80">
        <v>2015</v>
      </c>
      <c r="J1323" s="85">
        <v>49947.16</v>
      </c>
      <c r="K1323" s="8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</row>
    <row r="1324" spans="1:26" ht="6.75" customHeight="1" x14ac:dyDescent="0.2">
      <c r="A1324" s="121" t="s">
        <v>1886</v>
      </c>
      <c r="B1324" s="121" t="s">
        <v>1887</v>
      </c>
      <c r="C1324" s="121"/>
      <c r="D1324" s="121" t="s">
        <v>537</v>
      </c>
      <c r="E1324" s="127"/>
      <c r="F1324" s="121" t="s">
        <v>1788</v>
      </c>
      <c r="G1324" s="121" t="s">
        <v>1773</v>
      </c>
      <c r="H1324" s="121" t="s">
        <v>1774</v>
      </c>
      <c r="I1324" s="80">
        <v>2015</v>
      </c>
      <c r="J1324" s="85">
        <v>49995.72</v>
      </c>
      <c r="K1324" s="8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</row>
    <row r="1325" spans="1:26" ht="6.75" customHeight="1" x14ac:dyDescent="0.2">
      <c r="A1325" s="121" t="s">
        <v>1888</v>
      </c>
      <c r="B1325" s="121" t="s">
        <v>1889</v>
      </c>
      <c r="C1325" s="121"/>
      <c r="D1325" s="121" t="s">
        <v>537</v>
      </c>
      <c r="E1325" s="127"/>
      <c r="F1325" s="121" t="s">
        <v>1788</v>
      </c>
      <c r="G1325" s="121" t="s">
        <v>1773</v>
      </c>
      <c r="H1325" s="121" t="s">
        <v>1774</v>
      </c>
      <c r="I1325" s="80">
        <v>2015</v>
      </c>
      <c r="J1325" s="85">
        <v>49651.8</v>
      </c>
      <c r="K1325" s="8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</row>
    <row r="1326" spans="1:26" ht="6.75" customHeight="1" x14ac:dyDescent="0.2">
      <c r="A1326" s="121" t="s">
        <v>1890</v>
      </c>
      <c r="B1326" s="121" t="s">
        <v>121</v>
      </c>
      <c r="C1326" s="121" t="s">
        <v>70</v>
      </c>
      <c r="D1326" s="121" t="s">
        <v>537</v>
      </c>
      <c r="E1326" s="127"/>
      <c r="F1326" s="121" t="s">
        <v>1788</v>
      </c>
      <c r="G1326" s="121" t="s">
        <v>1773</v>
      </c>
      <c r="H1326" s="121" t="s">
        <v>1774</v>
      </c>
      <c r="I1326" s="80">
        <v>2015</v>
      </c>
      <c r="J1326" s="85">
        <v>436327</v>
      </c>
      <c r="K1326" s="8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</row>
    <row r="1327" spans="1:26" ht="6.75" customHeight="1" x14ac:dyDescent="0.2">
      <c r="A1327" s="121" t="s">
        <v>1891</v>
      </c>
      <c r="B1327" s="121" t="s">
        <v>1892</v>
      </c>
      <c r="C1327" s="121" t="s">
        <v>70</v>
      </c>
      <c r="D1327" s="121" t="s">
        <v>537</v>
      </c>
      <c r="E1327" s="127"/>
      <c r="F1327" s="121" t="s">
        <v>1788</v>
      </c>
      <c r="G1327" s="121" t="s">
        <v>1773</v>
      </c>
      <c r="H1327" s="121" t="s">
        <v>1774</v>
      </c>
      <c r="I1327" s="80">
        <v>2015</v>
      </c>
      <c r="J1327" s="85">
        <v>494335</v>
      </c>
      <c r="K1327" s="8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</row>
    <row r="1328" spans="1:26" ht="6.75" customHeight="1" x14ac:dyDescent="0.2">
      <c r="A1328" s="121" t="s">
        <v>1893</v>
      </c>
      <c r="B1328" s="121" t="s">
        <v>1894</v>
      </c>
      <c r="C1328" s="121"/>
      <c r="D1328" s="121" t="s">
        <v>537</v>
      </c>
      <c r="E1328" s="127"/>
      <c r="F1328" s="121" t="s">
        <v>1788</v>
      </c>
      <c r="G1328" s="121" t="s">
        <v>1773</v>
      </c>
      <c r="H1328" s="121" t="s">
        <v>1774</v>
      </c>
      <c r="I1328" s="80">
        <v>2015</v>
      </c>
      <c r="J1328" s="85">
        <v>467206</v>
      </c>
      <c r="K1328" s="8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</row>
    <row r="1329" spans="1:26" ht="6.75" customHeight="1" x14ac:dyDescent="0.2">
      <c r="A1329" s="121" t="s">
        <v>1778</v>
      </c>
      <c r="B1329" s="121" t="s">
        <v>1779</v>
      </c>
      <c r="C1329" s="121"/>
      <c r="D1329" s="121" t="s">
        <v>537</v>
      </c>
      <c r="E1329" s="127"/>
      <c r="F1329" s="121" t="s">
        <v>1788</v>
      </c>
      <c r="G1329" s="121" t="s">
        <v>1773</v>
      </c>
      <c r="H1329" s="121" t="s">
        <v>1774</v>
      </c>
      <c r="I1329" s="80">
        <v>2015</v>
      </c>
      <c r="J1329" s="85">
        <v>282761</v>
      </c>
      <c r="K1329" s="8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</row>
    <row r="1330" spans="1:26" ht="6.75" customHeight="1" x14ac:dyDescent="0.2">
      <c r="A1330" s="121" t="s">
        <v>1895</v>
      </c>
      <c r="B1330" s="121" t="s">
        <v>1896</v>
      </c>
      <c r="C1330" s="121"/>
      <c r="D1330" s="121" t="s">
        <v>537</v>
      </c>
      <c r="E1330" s="127"/>
      <c r="F1330" s="121" t="s">
        <v>1788</v>
      </c>
      <c r="G1330" s="121" t="s">
        <v>1773</v>
      </c>
      <c r="H1330" s="121" t="s">
        <v>1774</v>
      </c>
      <c r="I1330" s="80">
        <v>2015</v>
      </c>
      <c r="J1330" s="85">
        <v>433291</v>
      </c>
      <c r="K1330" s="8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</row>
    <row r="1331" spans="1:26" ht="6.75" customHeight="1" x14ac:dyDescent="0.2">
      <c r="A1331" s="121" t="s">
        <v>1897</v>
      </c>
      <c r="B1331" s="121" t="s">
        <v>1898</v>
      </c>
      <c r="C1331" s="121"/>
      <c r="D1331" s="121" t="s">
        <v>537</v>
      </c>
      <c r="E1331" s="127"/>
      <c r="F1331" s="121" t="s">
        <v>1788</v>
      </c>
      <c r="G1331" s="121" t="s">
        <v>1773</v>
      </c>
      <c r="H1331" s="121" t="s">
        <v>1774</v>
      </c>
      <c r="I1331" s="80">
        <v>2015</v>
      </c>
      <c r="J1331" s="85">
        <v>479062.92</v>
      </c>
      <c r="K1331" s="8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</row>
    <row r="1332" spans="1:26" ht="6.75" customHeight="1" x14ac:dyDescent="0.2">
      <c r="A1332" s="121" t="s">
        <v>1899</v>
      </c>
      <c r="B1332" s="121" t="s">
        <v>1900</v>
      </c>
      <c r="C1332" s="121"/>
      <c r="D1332" s="121" t="s">
        <v>537</v>
      </c>
      <c r="E1332" s="127"/>
      <c r="F1332" s="121" t="s">
        <v>1788</v>
      </c>
      <c r="G1332" s="121" t="s">
        <v>1773</v>
      </c>
      <c r="H1332" s="121" t="s">
        <v>1774</v>
      </c>
      <c r="I1332" s="80">
        <v>2015</v>
      </c>
      <c r="J1332" s="85">
        <v>500474</v>
      </c>
      <c r="K1332" s="8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</row>
    <row r="1333" spans="1:26" ht="6.75" customHeight="1" x14ac:dyDescent="0.2">
      <c r="A1333" s="121" t="s">
        <v>1901</v>
      </c>
      <c r="B1333" s="121" t="s">
        <v>1902</v>
      </c>
      <c r="C1333" s="121"/>
      <c r="D1333" s="121" t="s">
        <v>537</v>
      </c>
      <c r="E1333" s="127"/>
      <c r="F1333" s="121" t="s">
        <v>1788</v>
      </c>
      <c r="G1333" s="121" t="s">
        <v>1773</v>
      </c>
      <c r="H1333" s="121" t="s">
        <v>1774</v>
      </c>
      <c r="I1333" s="80">
        <v>2015</v>
      </c>
      <c r="J1333" s="85">
        <v>497278.43</v>
      </c>
      <c r="K1333" s="8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</row>
    <row r="1334" spans="1:26" ht="6.75" customHeight="1" x14ac:dyDescent="0.2">
      <c r="A1334" s="121" t="s">
        <v>1903</v>
      </c>
      <c r="B1334" s="121" t="s">
        <v>1689</v>
      </c>
      <c r="C1334" s="121"/>
      <c r="D1334" s="121" t="s">
        <v>537</v>
      </c>
      <c r="E1334" s="127"/>
      <c r="F1334" s="121" t="s">
        <v>1788</v>
      </c>
      <c r="G1334" s="121" t="s">
        <v>1773</v>
      </c>
      <c r="H1334" s="121" t="s">
        <v>1774</v>
      </c>
      <c r="I1334" s="80">
        <v>2015</v>
      </c>
      <c r="J1334" s="85">
        <v>321675</v>
      </c>
      <c r="K1334" s="8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</row>
    <row r="1335" spans="1:26" ht="6.75" customHeight="1" x14ac:dyDescent="0.2">
      <c r="A1335" s="121" t="s">
        <v>1904</v>
      </c>
      <c r="B1335" s="121" t="s">
        <v>1905</v>
      </c>
      <c r="C1335" s="121"/>
      <c r="D1335" s="121" t="s">
        <v>537</v>
      </c>
      <c r="E1335" s="127"/>
      <c r="F1335" s="121" t="s">
        <v>1788</v>
      </c>
      <c r="G1335" s="121" t="s">
        <v>1773</v>
      </c>
      <c r="H1335" s="121" t="s">
        <v>1774</v>
      </c>
      <c r="I1335" s="80">
        <v>2015</v>
      </c>
      <c r="J1335" s="85">
        <v>376581</v>
      </c>
      <c r="K1335" s="8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</row>
    <row r="1336" spans="1:26" ht="6.75" customHeight="1" x14ac:dyDescent="0.2">
      <c r="A1336" s="121" t="s">
        <v>1906</v>
      </c>
      <c r="B1336" s="121" t="s">
        <v>1907</v>
      </c>
      <c r="C1336" s="121"/>
      <c r="D1336" s="121" t="s">
        <v>537</v>
      </c>
      <c r="E1336" s="127"/>
      <c r="F1336" s="121" t="s">
        <v>1788</v>
      </c>
      <c r="G1336" s="121" t="s">
        <v>1773</v>
      </c>
      <c r="H1336" s="121" t="s">
        <v>1774</v>
      </c>
      <c r="I1336" s="80">
        <v>2015</v>
      </c>
      <c r="J1336" s="85">
        <v>371465</v>
      </c>
      <c r="K1336" s="8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</row>
    <row r="1337" spans="1:26" ht="6.75" customHeight="1" x14ac:dyDescent="0.2">
      <c r="A1337" s="121" t="s">
        <v>1908</v>
      </c>
      <c r="B1337" s="121" t="s">
        <v>1909</v>
      </c>
      <c r="C1337" s="121"/>
      <c r="D1337" s="121" t="s">
        <v>537</v>
      </c>
      <c r="E1337" s="127"/>
      <c r="F1337" s="121" t="s">
        <v>1788</v>
      </c>
      <c r="G1337" s="121" t="s">
        <v>1773</v>
      </c>
      <c r="H1337" s="121" t="s">
        <v>1774</v>
      </c>
      <c r="I1337" s="80">
        <v>2015</v>
      </c>
      <c r="J1337" s="85">
        <v>374999</v>
      </c>
      <c r="K1337" s="8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</row>
    <row r="1338" spans="1:26" ht="6.75" customHeight="1" x14ac:dyDescent="0.2">
      <c r="A1338" s="121" t="s">
        <v>1910</v>
      </c>
      <c r="B1338" s="121" t="s">
        <v>1911</v>
      </c>
      <c r="C1338" s="121"/>
      <c r="D1338" s="121" t="s">
        <v>537</v>
      </c>
      <c r="E1338" s="127"/>
      <c r="F1338" s="121" t="s">
        <v>1788</v>
      </c>
      <c r="G1338" s="121" t="s">
        <v>1773</v>
      </c>
      <c r="H1338" s="121" t="s">
        <v>1774</v>
      </c>
      <c r="I1338" s="80">
        <v>2015</v>
      </c>
      <c r="J1338" s="85">
        <v>239403</v>
      </c>
      <c r="K1338" s="8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</row>
    <row r="1339" spans="1:26" ht="6.75" customHeight="1" x14ac:dyDescent="0.2">
      <c r="A1339" s="121" t="s">
        <v>1786</v>
      </c>
      <c r="B1339" s="121" t="s">
        <v>1787</v>
      </c>
      <c r="C1339" s="121"/>
      <c r="D1339" s="121" t="s">
        <v>731</v>
      </c>
      <c r="E1339" s="127"/>
      <c r="F1339" s="121" t="s">
        <v>1912</v>
      </c>
      <c r="G1339" s="121" t="s">
        <v>1773</v>
      </c>
      <c r="H1339" s="121" t="s">
        <v>1774</v>
      </c>
      <c r="I1339" s="80">
        <v>2015</v>
      </c>
      <c r="J1339" s="85">
        <v>60000</v>
      </c>
      <c r="K1339" s="8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</row>
    <row r="1340" spans="1:26" ht="6.75" customHeight="1" x14ac:dyDescent="0.2">
      <c r="A1340" s="121" t="s">
        <v>1913</v>
      </c>
      <c r="B1340" s="121" t="s">
        <v>1914</v>
      </c>
      <c r="C1340" s="121"/>
      <c r="D1340" s="121" t="s">
        <v>165</v>
      </c>
      <c r="E1340" s="127"/>
      <c r="F1340" s="121" t="s">
        <v>1912</v>
      </c>
      <c r="G1340" s="121" t="s">
        <v>1773</v>
      </c>
      <c r="H1340" s="121" t="s">
        <v>1774</v>
      </c>
      <c r="I1340" s="80">
        <v>2015</v>
      </c>
      <c r="J1340" s="85">
        <v>199999.25</v>
      </c>
      <c r="K1340" s="8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</row>
    <row r="1341" spans="1:26" ht="6.75" customHeight="1" x14ac:dyDescent="0.2">
      <c r="A1341" s="121" t="s">
        <v>1846</v>
      </c>
      <c r="B1341" s="121" t="s">
        <v>1847</v>
      </c>
      <c r="C1341" s="121"/>
      <c r="D1341" s="121" t="s">
        <v>28</v>
      </c>
      <c r="E1341" s="127"/>
      <c r="F1341" s="121" t="s">
        <v>1912</v>
      </c>
      <c r="G1341" s="121" t="s">
        <v>1773</v>
      </c>
      <c r="H1341" s="121" t="s">
        <v>1774</v>
      </c>
      <c r="I1341" s="80">
        <v>2015</v>
      </c>
      <c r="J1341" s="85">
        <v>99402</v>
      </c>
      <c r="K1341" s="8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</row>
    <row r="1342" spans="1:26" ht="6.75" customHeight="1" x14ac:dyDescent="0.2">
      <c r="A1342" s="121" t="s">
        <v>1915</v>
      </c>
      <c r="B1342" s="121" t="s">
        <v>1916</v>
      </c>
      <c r="C1342" s="121"/>
      <c r="D1342" s="121" t="s">
        <v>537</v>
      </c>
      <c r="E1342" s="127"/>
      <c r="F1342" s="121" t="s">
        <v>1912</v>
      </c>
      <c r="G1342" s="121" t="s">
        <v>1773</v>
      </c>
      <c r="H1342" s="121" t="s">
        <v>1774</v>
      </c>
      <c r="I1342" s="80">
        <v>2015</v>
      </c>
      <c r="J1342" s="85">
        <v>100000</v>
      </c>
      <c r="K1342" s="8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</row>
    <row r="1343" spans="1:26" ht="6.75" customHeight="1" x14ac:dyDescent="0.2">
      <c r="A1343" s="121" t="s">
        <v>1917</v>
      </c>
      <c r="B1343" s="121" t="s">
        <v>1918</v>
      </c>
      <c r="C1343" s="121"/>
      <c r="D1343" s="121" t="s">
        <v>537</v>
      </c>
      <c r="E1343" s="127"/>
      <c r="F1343" s="121" t="s">
        <v>1919</v>
      </c>
      <c r="G1343" s="121" t="s">
        <v>1773</v>
      </c>
      <c r="H1343" s="121" t="s">
        <v>1774</v>
      </c>
      <c r="I1343" s="80">
        <v>2015</v>
      </c>
      <c r="J1343" s="85">
        <v>99748.27</v>
      </c>
      <c r="K1343" s="8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</row>
    <row r="1344" spans="1:26" ht="6.75" customHeight="1" x14ac:dyDescent="0.2">
      <c r="A1344" s="121" t="s">
        <v>1920</v>
      </c>
      <c r="B1344" s="121" t="s">
        <v>1921</v>
      </c>
      <c r="C1344" s="121"/>
      <c r="D1344" s="121" t="s">
        <v>537</v>
      </c>
      <c r="E1344" s="127"/>
      <c r="F1344" s="121" t="s">
        <v>1919</v>
      </c>
      <c r="G1344" s="121" t="s">
        <v>1773</v>
      </c>
      <c r="H1344" s="121" t="s">
        <v>1774</v>
      </c>
      <c r="I1344" s="80">
        <v>2015</v>
      </c>
      <c r="J1344" s="85">
        <v>97561.17</v>
      </c>
      <c r="K1344" s="8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</row>
    <row r="1345" spans="1:26" ht="6.75" customHeight="1" x14ac:dyDescent="0.2">
      <c r="A1345" s="121" t="s">
        <v>1922</v>
      </c>
      <c r="B1345" s="121" t="s">
        <v>1923</v>
      </c>
      <c r="C1345" s="121"/>
      <c r="D1345" s="121" t="s">
        <v>537</v>
      </c>
      <c r="E1345" s="127"/>
      <c r="F1345" s="121" t="s">
        <v>1919</v>
      </c>
      <c r="G1345" s="121" t="s">
        <v>1773</v>
      </c>
      <c r="H1345" s="121" t="s">
        <v>1774</v>
      </c>
      <c r="I1345" s="80">
        <v>2015</v>
      </c>
      <c r="J1345" s="85">
        <v>99975.360000000001</v>
      </c>
      <c r="K1345" s="8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</row>
    <row r="1346" spans="1:26" ht="6.75" customHeight="1" x14ac:dyDescent="0.2">
      <c r="A1346" s="121" t="s">
        <v>1924</v>
      </c>
      <c r="B1346" s="121" t="s">
        <v>1887</v>
      </c>
      <c r="C1346" s="121"/>
      <c r="D1346" s="121" t="s">
        <v>537</v>
      </c>
      <c r="E1346" s="127"/>
      <c r="F1346" s="121" t="s">
        <v>1919</v>
      </c>
      <c r="G1346" s="121" t="s">
        <v>1773</v>
      </c>
      <c r="H1346" s="121" t="s">
        <v>1774</v>
      </c>
      <c r="I1346" s="80">
        <v>2015</v>
      </c>
      <c r="J1346" s="85">
        <v>99974.93</v>
      </c>
      <c r="K1346" s="8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</row>
    <row r="1347" spans="1:26" ht="6.75" customHeight="1" x14ac:dyDescent="0.2">
      <c r="A1347" s="121" t="s">
        <v>1925</v>
      </c>
      <c r="B1347" s="121" t="s">
        <v>1926</v>
      </c>
      <c r="C1347" s="121"/>
      <c r="D1347" s="121" t="s">
        <v>537</v>
      </c>
      <c r="E1347" s="127"/>
      <c r="F1347" s="121" t="s">
        <v>1919</v>
      </c>
      <c r="G1347" s="121" t="s">
        <v>1773</v>
      </c>
      <c r="H1347" s="121" t="s">
        <v>1774</v>
      </c>
      <c r="I1347" s="80">
        <v>2015</v>
      </c>
      <c r="J1347" s="85">
        <v>99998.99</v>
      </c>
      <c r="K1347" s="8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</row>
    <row r="1348" spans="1:26" ht="6.75" customHeight="1" x14ac:dyDescent="0.2">
      <c r="A1348" s="121" t="s">
        <v>1927</v>
      </c>
      <c r="B1348" s="121" t="s">
        <v>1841</v>
      </c>
      <c r="C1348" s="121"/>
      <c r="D1348" s="121" t="s">
        <v>537</v>
      </c>
      <c r="E1348" s="127"/>
      <c r="F1348" s="121" t="s">
        <v>1919</v>
      </c>
      <c r="G1348" s="121" t="s">
        <v>1773</v>
      </c>
      <c r="H1348" s="121" t="s">
        <v>1774</v>
      </c>
      <c r="I1348" s="80">
        <v>2015</v>
      </c>
      <c r="J1348" s="85">
        <v>99997.71</v>
      </c>
      <c r="K1348" s="8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</row>
    <row r="1349" spans="1:26" ht="6.75" customHeight="1" x14ac:dyDescent="0.2">
      <c r="A1349" s="121" t="s">
        <v>1928</v>
      </c>
      <c r="B1349" s="121" t="s">
        <v>1929</v>
      </c>
      <c r="C1349" s="121"/>
      <c r="D1349" s="121" t="s">
        <v>537</v>
      </c>
      <c r="E1349" s="127"/>
      <c r="F1349" s="121" t="s">
        <v>1919</v>
      </c>
      <c r="G1349" s="121" t="s">
        <v>1773</v>
      </c>
      <c r="H1349" s="121" t="s">
        <v>1774</v>
      </c>
      <c r="I1349" s="80">
        <v>2015</v>
      </c>
      <c r="J1349" s="85">
        <v>99879.38</v>
      </c>
      <c r="K1349" s="8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</row>
    <row r="1350" spans="1:26" ht="6.75" customHeight="1" x14ac:dyDescent="0.2">
      <c r="A1350" s="121" t="s">
        <v>1930</v>
      </c>
      <c r="B1350" s="121" t="s">
        <v>1931</v>
      </c>
      <c r="C1350" s="121"/>
      <c r="D1350" s="121" t="s">
        <v>537</v>
      </c>
      <c r="E1350" s="127"/>
      <c r="F1350" s="121" t="s">
        <v>1919</v>
      </c>
      <c r="G1350" s="121" t="s">
        <v>1773</v>
      </c>
      <c r="H1350" s="121" t="s">
        <v>1774</v>
      </c>
      <c r="I1350" s="80">
        <v>2015</v>
      </c>
      <c r="J1350" s="85">
        <v>99620.98</v>
      </c>
      <c r="K1350" s="8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</row>
    <row r="1351" spans="1:26" ht="6.75" customHeight="1" x14ac:dyDescent="0.2">
      <c r="A1351" s="121" t="s">
        <v>1932</v>
      </c>
      <c r="B1351" s="121" t="s">
        <v>1933</v>
      </c>
      <c r="C1351" s="121"/>
      <c r="D1351" s="121" t="s">
        <v>537</v>
      </c>
      <c r="E1351" s="127"/>
      <c r="F1351" s="121" t="s">
        <v>1919</v>
      </c>
      <c r="G1351" s="121" t="s">
        <v>1773</v>
      </c>
      <c r="H1351" s="121" t="s">
        <v>1774</v>
      </c>
      <c r="I1351" s="80">
        <v>2015</v>
      </c>
      <c r="J1351" s="85">
        <v>99994.21</v>
      </c>
      <c r="K1351" s="8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</row>
    <row r="1352" spans="1:26" ht="6.75" customHeight="1" x14ac:dyDescent="0.2">
      <c r="A1352" s="121" t="s">
        <v>1934</v>
      </c>
      <c r="B1352" s="121" t="s">
        <v>1935</v>
      </c>
      <c r="C1352" s="121"/>
      <c r="D1352" s="121" t="s">
        <v>537</v>
      </c>
      <c r="E1352" s="127"/>
      <c r="F1352" s="121" t="s">
        <v>1919</v>
      </c>
      <c r="G1352" s="121" t="s">
        <v>1773</v>
      </c>
      <c r="H1352" s="121" t="s">
        <v>1774</v>
      </c>
      <c r="I1352" s="80">
        <v>2015</v>
      </c>
      <c r="J1352" s="85">
        <v>99974.49</v>
      </c>
      <c r="K1352" s="8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</row>
    <row r="1353" spans="1:26" ht="6.75" customHeight="1" x14ac:dyDescent="0.2">
      <c r="A1353" s="121" t="s">
        <v>1936</v>
      </c>
      <c r="B1353" s="121" t="s">
        <v>1937</v>
      </c>
      <c r="C1353" s="121"/>
      <c r="D1353" s="121" t="s">
        <v>537</v>
      </c>
      <c r="E1353" s="127"/>
      <c r="F1353" s="121" t="s">
        <v>1919</v>
      </c>
      <c r="G1353" s="121" t="s">
        <v>1773</v>
      </c>
      <c r="H1353" s="121" t="s">
        <v>1774</v>
      </c>
      <c r="I1353" s="80">
        <v>2015</v>
      </c>
      <c r="J1353" s="85">
        <v>100000</v>
      </c>
      <c r="K1353" s="8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</row>
    <row r="1354" spans="1:26" ht="6.75" customHeight="1" x14ac:dyDescent="0.2">
      <c r="A1354" s="121" t="s">
        <v>1938</v>
      </c>
      <c r="B1354" s="121" t="s">
        <v>1939</v>
      </c>
      <c r="C1354" s="121"/>
      <c r="D1354" s="121" t="s">
        <v>537</v>
      </c>
      <c r="E1354" s="127"/>
      <c r="F1354" s="121" t="s">
        <v>1919</v>
      </c>
      <c r="G1354" s="121" t="s">
        <v>1773</v>
      </c>
      <c r="H1354" s="121" t="s">
        <v>1774</v>
      </c>
      <c r="I1354" s="80">
        <v>2015</v>
      </c>
      <c r="J1354" s="85">
        <v>99997.91</v>
      </c>
      <c r="K1354" s="8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</row>
    <row r="1355" spans="1:26" ht="6.75" customHeight="1" x14ac:dyDescent="0.2">
      <c r="A1355" s="121" t="s">
        <v>1940</v>
      </c>
      <c r="B1355" s="121" t="s">
        <v>1941</v>
      </c>
      <c r="C1355" s="121"/>
      <c r="D1355" s="121" t="s">
        <v>537</v>
      </c>
      <c r="E1355" s="127"/>
      <c r="F1355" s="121" t="s">
        <v>1919</v>
      </c>
      <c r="G1355" s="121" t="s">
        <v>1773</v>
      </c>
      <c r="H1355" s="121" t="s">
        <v>1774</v>
      </c>
      <c r="I1355" s="80">
        <v>2015</v>
      </c>
      <c r="J1355" s="85">
        <v>99950.28</v>
      </c>
      <c r="K1355" s="8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</row>
    <row r="1356" spans="1:26" ht="6.75" customHeight="1" x14ac:dyDescent="0.2">
      <c r="A1356" s="121" t="s">
        <v>1942</v>
      </c>
      <c r="B1356" s="121" t="s">
        <v>1776</v>
      </c>
      <c r="C1356" s="121"/>
      <c r="D1356" s="121" t="s">
        <v>537</v>
      </c>
      <c r="E1356" s="127"/>
      <c r="F1356" s="121" t="s">
        <v>1919</v>
      </c>
      <c r="G1356" s="121" t="s">
        <v>1773</v>
      </c>
      <c r="H1356" s="121" t="s">
        <v>1774</v>
      </c>
      <c r="I1356" s="80">
        <v>2015</v>
      </c>
      <c r="J1356" s="85">
        <v>99833.52</v>
      </c>
      <c r="K1356" s="8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</row>
    <row r="1357" spans="1:26" ht="6.75" customHeight="1" x14ac:dyDescent="0.2">
      <c r="A1357" s="121" t="s">
        <v>1943</v>
      </c>
      <c r="B1357" s="121" t="s">
        <v>1944</v>
      </c>
      <c r="C1357" s="121"/>
      <c r="D1357" s="121" t="s">
        <v>537</v>
      </c>
      <c r="E1357" s="127"/>
      <c r="F1357" s="121" t="s">
        <v>1919</v>
      </c>
      <c r="G1357" s="121" t="s">
        <v>1773</v>
      </c>
      <c r="H1357" s="121" t="s">
        <v>1774</v>
      </c>
      <c r="I1357" s="80">
        <v>2015</v>
      </c>
      <c r="J1357" s="85">
        <v>99995.64</v>
      </c>
      <c r="K1357" s="8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</row>
    <row r="1358" spans="1:26" ht="6.75" customHeight="1" x14ac:dyDescent="0.2">
      <c r="A1358" s="121" t="s">
        <v>1945</v>
      </c>
      <c r="B1358" s="121" t="s">
        <v>1946</v>
      </c>
      <c r="C1358" s="121"/>
      <c r="D1358" s="121" t="s">
        <v>537</v>
      </c>
      <c r="E1358" s="127"/>
      <c r="F1358" s="121" t="s">
        <v>1919</v>
      </c>
      <c r="G1358" s="121" t="s">
        <v>1773</v>
      </c>
      <c r="H1358" s="121" t="s">
        <v>1774</v>
      </c>
      <c r="I1358" s="80">
        <v>2015</v>
      </c>
      <c r="J1358" s="85">
        <v>99892.72</v>
      </c>
      <c r="K1358" s="8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</row>
    <row r="1359" spans="1:26" ht="6.75" customHeight="1" x14ac:dyDescent="0.2">
      <c r="A1359" s="121" t="s">
        <v>1947</v>
      </c>
      <c r="B1359" s="121" t="s">
        <v>1948</v>
      </c>
      <c r="C1359" s="121"/>
      <c r="D1359" s="121" t="s">
        <v>537</v>
      </c>
      <c r="E1359" s="127"/>
      <c r="F1359" s="121" t="s">
        <v>1919</v>
      </c>
      <c r="G1359" s="121" t="s">
        <v>1773</v>
      </c>
      <c r="H1359" s="121" t="s">
        <v>1774</v>
      </c>
      <c r="I1359" s="80">
        <v>2015</v>
      </c>
      <c r="J1359" s="85">
        <v>99999.71</v>
      </c>
      <c r="K1359" s="8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</row>
    <row r="1360" spans="1:26" ht="6.75" customHeight="1" x14ac:dyDescent="0.2">
      <c r="A1360" s="121" t="s">
        <v>1949</v>
      </c>
      <c r="B1360" s="121" t="s">
        <v>1950</v>
      </c>
      <c r="C1360" s="121"/>
      <c r="D1360" s="121" t="s">
        <v>537</v>
      </c>
      <c r="E1360" s="127"/>
      <c r="F1360" s="121" t="s">
        <v>1919</v>
      </c>
      <c r="G1360" s="121" t="s">
        <v>1773</v>
      </c>
      <c r="H1360" s="121" t="s">
        <v>1774</v>
      </c>
      <c r="I1360" s="80">
        <v>2015</v>
      </c>
      <c r="J1360" s="85">
        <v>99973.759999999995</v>
      </c>
      <c r="K1360" s="8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</row>
    <row r="1361" spans="1:26" ht="6.75" customHeight="1" x14ac:dyDescent="0.2">
      <c r="A1361" s="121" t="s">
        <v>1951</v>
      </c>
      <c r="B1361" s="121" t="s">
        <v>1952</v>
      </c>
      <c r="C1361" s="121"/>
      <c r="D1361" s="121" t="s">
        <v>537</v>
      </c>
      <c r="E1361" s="127"/>
      <c r="F1361" s="121" t="s">
        <v>1919</v>
      </c>
      <c r="G1361" s="121" t="s">
        <v>1773</v>
      </c>
      <c r="H1361" s="121" t="s">
        <v>1774</v>
      </c>
      <c r="I1361" s="80">
        <v>2015</v>
      </c>
      <c r="J1361" s="85">
        <v>99970.85</v>
      </c>
      <c r="K1361" s="8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</row>
    <row r="1362" spans="1:26" ht="6.75" customHeight="1" x14ac:dyDescent="0.2">
      <c r="A1362" s="121" t="s">
        <v>1953</v>
      </c>
      <c r="B1362" s="121" t="s">
        <v>1954</v>
      </c>
      <c r="C1362" s="121"/>
      <c r="D1362" s="121" t="s">
        <v>537</v>
      </c>
      <c r="E1362" s="127"/>
      <c r="F1362" s="121" t="s">
        <v>1919</v>
      </c>
      <c r="G1362" s="121" t="s">
        <v>1773</v>
      </c>
      <c r="H1362" s="121" t="s">
        <v>1774</v>
      </c>
      <c r="I1362" s="80">
        <v>2015</v>
      </c>
      <c r="J1362" s="85">
        <v>99597.27</v>
      </c>
      <c r="K1362" s="8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</row>
    <row r="1363" spans="1:26" ht="6.75" customHeight="1" x14ac:dyDescent="0.2">
      <c r="A1363" s="121" t="s">
        <v>1955</v>
      </c>
      <c r="B1363" s="121" t="s">
        <v>1956</v>
      </c>
      <c r="C1363" s="121"/>
      <c r="D1363" s="121" t="s">
        <v>537</v>
      </c>
      <c r="E1363" s="127"/>
      <c r="F1363" s="121" t="s">
        <v>1919</v>
      </c>
      <c r="G1363" s="121" t="s">
        <v>1773</v>
      </c>
      <c r="H1363" s="121" t="s">
        <v>1774</v>
      </c>
      <c r="I1363" s="80">
        <v>2015</v>
      </c>
      <c r="J1363" s="85">
        <v>99958.59</v>
      </c>
      <c r="K1363" s="8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</row>
    <row r="1364" spans="1:26" ht="6.75" customHeight="1" x14ac:dyDescent="0.2">
      <c r="A1364" s="121" t="s">
        <v>1957</v>
      </c>
      <c r="B1364" s="121" t="s">
        <v>1958</v>
      </c>
      <c r="C1364" s="121"/>
      <c r="D1364" s="121" t="s">
        <v>537</v>
      </c>
      <c r="E1364" s="127"/>
      <c r="F1364" s="121" t="s">
        <v>1919</v>
      </c>
      <c r="G1364" s="121" t="s">
        <v>1773</v>
      </c>
      <c r="H1364" s="121" t="s">
        <v>1774</v>
      </c>
      <c r="I1364" s="80">
        <v>2015</v>
      </c>
      <c r="J1364" s="85">
        <v>99995.23</v>
      </c>
      <c r="K1364" s="8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</row>
    <row r="1365" spans="1:26" ht="6.75" customHeight="1" x14ac:dyDescent="0.2">
      <c r="A1365" s="121" t="s">
        <v>1959</v>
      </c>
      <c r="B1365" s="121" t="s">
        <v>1960</v>
      </c>
      <c r="C1365" s="121"/>
      <c r="D1365" s="121" t="s">
        <v>537</v>
      </c>
      <c r="E1365" s="127"/>
      <c r="F1365" s="121" t="s">
        <v>1919</v>
      </c>
      <c r="G1365" s="121" t="s">
        <v>1773</v>
      </c>
      <c r="H1365" s="121" t="s">
        <v>1774</v>
      </c>
      <c r="I1365" s="80">
        <v>2015</v>
      </c>
      <c r="J1365" s="85">
        <v>99996.98</v>
      </c>
      <c r="K1365" s="8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</row>
    <row r="1366" spans="1:26" ht="6.75" customHeight="1" x14ac:dyDescent="0.2">
      <c r="A1366" s="121" t="s">
        <v>1961</v>
      </c>
      <c r="B1366" s="121" t="s">
        <v>1962</v>
      </c>
      <c r="C1366" s="121"/>
      <c r="D1366" s="121" t="s">
        <v>537</v>
      </c>
      <c r="E1366" s="127"/>
      <c r="F1366" s="121" t="s">
        <v>1919</v>
      </c>
      <c r="G1366" s="121" t="s">
        <v>1773</v>
      </c>
      <c r="H1366" s="121" t="s">
        <v>1774</v>
      </c>
      <c r="I1366" s="80">
        <v>2015</v>
      </c>
      <c r="J1366" s="85">
        <v>99877.21</v>
      </c>
      <c r="K1366" s="8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</row>
    <row r="1367" spans="1:26" ht="6.75" customHeight="1" x14ac:dyDescent="0.2">
      <c r="A1367" s="121" t="s">
        <v>1963</v>
      </c>
      <c r="B1367" s="121" t="s">
        <v>1964</v>
      </c>
      <c r="C1367" s="121"/>
      <c r="D1367" s="121" t="s">
        <v>537</v>
      </c>
      <c r="E1367" s="127"/>
      <c r="F1367" s="121" t="s">
        <v>1919</v>
      </c>
      <c r="G1367" s="121" t="s">
        <v>1773</v>
      </c>
      <c r="H1367" s="121" t="s">
        <v>1774</v>
      </c>
      <c r="I1367" s="80">
        <v>2015</v>
      </c>
      <c r="J1367" s="85">
        <v>98783.26</v>
      </c>
      <c r="K1367" s="8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</row>
    <row r="1368" spans="1:26" ht="6.75" customHeight="1" x14ac:dyDescent="0.2">
      <c r="A1368" s="121" t="s">
        <v>1965</v>
      </c>
      <c r="B1368" s="121" t="s">
        <v>1966</v>
      </c>
      <c r="C1368" s="121"/>
      <c r="D1368" s="121" t="s">
        <v>537</v>
      </c>
      <c r="E1368" s="127"/>
      <c r="F1368" s="121" t="s">
        <v>1919</v>
      </c>
      <c r="G1368" s="121" t="s">
        <v>1773</v>
      </c>
      <c r="H1368" s="121" t="s">
        <v>1774</v>
      </c>
      <c r="I1368" s="80">
        <v>2015</v>
      </c>
      <c r="J1368" s="85">
        <v>97500</v>
      </c>
      <c r="K1368" s="8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</row>
    <row r="1369" spans="1:26" ht="6.75" customHeight="1" x14ac:dyDescent="0.2">
      <c r="A1369" s="121" t="s">
        <v>1967</v>
      </c>
      <c r="B1369" s="121" t="s">
        <v>1968</v>
      </c>
      <c r="C1369" s="121"/>
      <c r="D1369" s="121" t="s">
        <v>537</v>
      </c>
      <c r="E1369" s="127"/>
      <c r="F1369" s="121" t="s">
        <v>1919</v>
      </c>
      <c r="G1369" s="121" t="s">
        <v>1773</v>
      </c>
      <c r="H1369" s="121" t="s">
        <v>1774</v>
      </c>
      <c r="I1369" s="80">
        <v>2015</v>
      </c>
      <c r="J1369" s="85">
        <v>99858.53</v>
      </c>
      <c r="K1369" s="8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</row>
    <row r="1370" spans="1:26" ht="6.75" customHeight="1" x14ac:dyDescent="0.2">
      <c r="A1370" s="121" t="s">
        <v>1969</v>
      </c>
      <c r="B1370" s="121" t="s">
        <v>1970</v>
      </c>
      <c r="C1370" s="121"/>
      <c r="D1370" s="121" t="s">
        <v>537</v>
      </c>
      <c r="E1370" s="127"/>
      <c r="F1370" s="121" t="s">
        <v>1919</v>
      </c>
      <c r="G1370" s="121" t="s">
        <v>1773</v>
      </c>
      <c r="H1370" s="121" t="s">
        <v>1774</v>
      </c>
      <c r="I1370" s="80">
        <v>2015</v>
      </c>
      <c r="J1370" s="85">
        <v>99964</v>
      </c>
      <c r="K1370" s="8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</row>
    <row r="1371" spans="1:26" ht="6.75" customHeight="1" x14ac:dyDescent="0.2">
      <c r="A1371" s="121" t="s">
        <v>1971</v>
      </c>
      <c r="B1371" s="121" t="s">
        <v>1972</v>
      </c>
      <c r="C1371" s="121"/>
      <c r="D1371" s="121" t="s">
        <v>537</v>
      </c>
      <c r="E1371" s="127"/>
      <c r="F1371" s="121" t="s">
        <v>1919</v>
      </c>
      <c r="G1371" s="121" t="s">
        <v>1773</v>
      </c>
      <c r="H1371" s="121" t="s">
        <v>1774</v>
      </c>
      <c r="I1371" s="80">
        <v>2015</v>
      </c>
      <c r="J1371" s="85">
        <v>99957.759999999995</v>
      </c>
      <c r="K1371" s="8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</row>
    <row r="1372" spans="1:26" ht="6.75" customHeight="1" x14ac:dyDescent="0.2">
      <c r="A1372" s="121" t="s">
        <v>1973</v>
      </c>
      <c r="B1372" s="121" t="s">
        <v>1974</v>
      </c>
      <c r="C1372" s="121"/>
      <c r="D1372" s="121" t="s">
        <v>537</v>
      </c>
      <c r="E1372" s="127"/>
      <c r="F1372" s="121" t="s">
        <v>1919</v>
      </c>
      <c r="G1372" s="121" t="s">
        <v>1773</v>
      </c>
      <c r="H1372" s="121" t="s">
        <v>1774</v>
      </c>
      <c r="I1372" s="80">
        <v>2015</v>
      </c>
      <c r="J1372" s="85">
        <v>99989.75</v>
      </c>
      <c r="K1372" s="8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</row>
    <row r="1373" spans="1:26" ht="6.75" customHeight="1" x14ac:dyDescent="0.2">
      <c r="A1373" s="121" t="s">
        <v>1975</v>
      </c>
      <c r="B1373" s="121" t="s">
        <v>1976</v>
      </c>
      <c r="C1373" s="121"/>
      <c r="D1373" s="121" t="s">
        <v>537</v>
      </c>
      <c r="E1373" s="127"/>
      <c r="F1373" s="121" t="s">
        <v>1919</v>
      </c>
      <c r="G1373" s="121" t="s">
        <v>1773</v>
      </c>
      <c r="H1373" s="121" t="s">
        <v>1774</v>
      </c>
      <c r="I1373" s="80">
        <v>2015</v>
      </c>
      <c r="J1373" s="85">
        <v>99933.54</v>
      </c>
      <c r="K1373" s="8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</row>
    <row r="1374" spans="1:26" ht="6.75" customHeight="1" x14ac:dyDescent="0.2">
      <c r="A1374" s="121" t="s">
        <v>1977</v>
      </c>
      <c r="B1374" s="121" t="s">
        <v>1978</v>
      </c>
      <c r="C1374" s="121"/>
      <c r="D1374" s="121" t="s">
        <v>537</v>
      </c>
      <c r="E1374" s="127"/>
      <c r="F1374" s="121" t="s">
        <v>1919</v>
      </c>
      <c r="G1374" s="121" t="s">
        <v>1773</v>
      </c>
      <c r="H1374" s="121" t="s">
        <v>1774</v>
      </c>
      <c r="I1374" s="80">
        <v>2015</v>
      </c>
      <c r="J1374" s="85">
        <v>99606.27</v>
      </c>
      <c r="K1374" s="8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</row>
    <row r="1375" spans="1:26" ht="6.75" customHeight="1" x14ac:dyDescent="0.2">
      <c r="A1375" s="121" t="s">
        <v>1979</v>
      </c>
      <c r="B1375" s="121" t="s">
        <v>1980</v>
      </c>
      <c r="C1375" s="121"/>
      <c r="D1375" s="121" t="s">
        <v>537</v>
      </c>
      <c r="E1375" s="127"/>
      <c r="F1375" s="121" t="s">
        <v>1919</v>
      </c>
      <c r="G1375" s="121" t="s">
        <v>1773</v>
      </c>
      <c r="H1375" s="121" t="s">
        <v>1774</v>
      </c>
      <c r="I1375" s="80">
        <v>2015</v>
      </c>
      <c r="J1375" s="85">
        <v>104223.85</v>
      </c>
      <c r="K1375" s="8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</row>
    <row r="1376" spans="1:26" ht="6.75" customHeight="1" x14ac:dyDescent="0.2">
      <c r="A1376" s="121" t="s">
        <v>1981</v>
      </c>
      <c r="B1376" s="121" t="s">
        <v>1982</v>
      </c>
      <c r="C1376" s="121"/>
      <c r="D1376" s="121" t="s">
        <v>537</v>
      </c>
      <c r="E1376" s="127"/>
      <c r="F1376" s="121" t="s">
        <v>1919</v>
      </c>
      <c r="G1376" s="121" t="s">
        <v>1773</v>
      </c>
      <c r="H1376" s="121" t="s">
        <v>1774</v>
      </c>
      <c r="I1376" s="80">
        <v>2015</v>
      </c>
      <c r="J1376" s="85">
        <v>104999.53</v>
      </c>
      <c r="K1376" s="8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</row>
    <row r="1377" spans="1:26" ht="6.75" customHeight="1" x14ac:dyDescent="0.2">
      <c r="A1377" s="121" t="s">
        <v>1983</v>
      </c>
      <c r="B1377" s="121" t="s">
        <v>1984</v>
      </c>
      <c r="C1377" s="121"/>
      <c r="D1377" s="121" t="s">
        <v>537</v>
      </c>
      <c r="E1377" s="127"/>
      <c r="F1377" s="121" t="s">
        <v>1919</v>
      </c>
      <c r="G1377" s="121" t="s">
        <v>1773</v>
      </c>
      <c r="H1377" s="121" t="s">
        <v>1774</v>
      </c>
      <c r="I1377" s="80">
        <v>2015</v>
      </c>
      <c r="J1377" s="85">
        <v>104998.39</v>
      </c>
      <c r="K1377" s="8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</row>
    <row r="1378" spans="1:26" ht="6.75" customHeight="1" x14ac:dyDescent="0.2">
      <c r="A1378" s="121" t="s">
        <v>1985</v>
      </c>
      <c r="B1378" s="121" t="s">
        <v>1885</v>
      </c>
      <c r="C1378" s="121"/>
      <c r="D1378" s="121" t="s">
        <v>537</v>
      </c>
      <c r="E1378" s="127"/>
      <c r="F1378" s="121" t="s">
        <v>1919</v>
      </c>
      <c r="G1378" s="121" t="s">
        <v>1773</v>
      </c>
      <c r="H1378" s="121" t="s">
        <v>1774</v>
      </c>
      <c r="I1378" s="80">
        <v>2015</v>
      </c>
      <c r="J1378" s="85">
        <v>104983.14</v>
      </c>
      <c r="K1378" s="8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</row>
    <row r="1379" spans="1:26" ht="6.75" customHeight="1" x14ac:dyDescent="0.2">
      <c r="A1379" s="121" t="s">
        <v>1986</v>
      </c>
      <c r="B1379" s="121" t="s">
        <v>1841</v>
      </c>
      <c r="C1379" s="121"/>
      <c r="D1379" s="121" t="s">
        <v>537</v>
      </c>
      <c r="E1379" s="127"/>
      <c r="F1379" s="121" t="s">
        <v>1919</v>
      </c>
      <c r="G1379" s="121" t="s">
        <v>1773</v>
      </c>
      <c r="H1379" s="121" t="s">
        <v>1774</v>
      </c>
      <c r="I1379" s="80">
        <v>2015</v>
      </c>
      <c r="J1379" s="85">
        <v>99998.8</v>
      </c>
      <c r="K1379" s="8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</row>
    <row r="1380" spans="1:26" ht="6.75" customHeight="1" x14ac:dyDescent="0.2">
      <c r="A1380" s="121" t="s">
        <v>1987</v>
      </c>
      <c r="B1380" s="121" t="s">
        <v>1988</v>
      </c>
      <c r="C1380" s="121"/>
      <c r="D1380" s="121" t="s">
        <v>537</v>
      </c>
      <c r="E1380" s="127"/>
      <c r="F1380" s="121" t="s">
        <v>1919</v>
      </c>
      <c r="G1380" s="121" t="s">
        <v>1773</v>
      </c>
      <c r="H1380" s="121" t="s">
        <v>1774</v>
      </c>
      <c r="I1380" s="80">
        <v>2015</v>
      </c>
      <c r="J1380" s="85">
        <v>99999.92</v>
      </c>
      <c r="K1380" s="8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</row>
    <row r="1381" spans="1:26" ht="6.75" customHeight="1" x14ac:dyDescent="0.2">
      <c r="A1381" s="121" t="s">
        <v>1989</v>
      </c>
      <c r="B1381" s="121" t="s">
        <v>1990</v>
      </c>
      <c r="C1381" s="121"/>
      <c r="D1381" s="121" t="s">
        <v>537</v>
      </c>
      <c r="E1381" s="127"/>
      <c r="F1381" s="121" t="s">
        <v>1919</v>
      </c>
      <c r="G1381" s="121" t="s">
        <v>1773</v>
      </c>
      <c r="H1381" s="121" t="s">
        <v>1774</v>
      </c>
      <c r="I1381" s="80">
        <v>2015</v>
      </c>
      <c r="J1381" s="85">
        <v>99999.91</v>
      </c>
      <c r="K1381" s="8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</row>
    <row r="1382" spans="1:26" ht="6.75" customHeight="1" x14ac:dyDescent="0.2">
      <c r="A1382" s="121" t="s">
        <v>1991</v>
      </c>
      <c r="B1382" s="121" t="s">
        <v>1992</v>
      </c>
      <c r="C1382" s="121"/>
      <c r="D1382" s="121" t="s">
        <v>537</v>
      </c>
      <c r="E1382" s="127"/>
      <c r="F1382" s="121" t="s">
        <v>1919</v>
      </c>
      <c r="G1382" s="121" t="s">
        <v>1773</v>
      </c>
      <c r="H1382" s="121" t="s">
        <v>1774</v>
      </c>
      <c r="I1382" s="80">
        <v>2015</v>
      </c>
      <c r="J1382" s="85">
        <v>91806.42</v>
      </c>
      <c r="K1382" s="8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</row>
    <row r="1383" spans="1:26" ht="6.75" customHeight="1" x14ac:dyDescent="0.2">
      <c r="A1383" s="121" t="s">
        <v>1846</v>
      </c>
      <c r="B1383" s="121" t="s">
        <v>1847</v>
      </c>
      <c r="C1383" s="121"/>
      <c r="D1383" s="121" t="s">
        <v>28</v>
      </c>
      <c r="E1383" s="127"/>
      <c r="F1383" s="121" t="s">
        <v>1993</v>
      </c>
      <c r="G1383" s="121" t="s">
        <v>1773</v>
      </c>
      <c r="H1383" s="121" t="s">
        <v>1774</v>
      </c>
      <c r="I1383" s="80">
        <v>2015</v>
      </c>
      <c r="J1383" s="85">
        <v>388502</v>
      </c>
      <c r="K1383" s="8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</row>
    <row r="1384" spans="1:26" ht="6.75" customHeight="1" x14ac:dyDescent="0.2">
      <c r="A1384" s="121" t="s">
        <v>1861</v>
      </c>
      <c r="B1384" s="121" t="s">
        <v>239</v>
      </c>
      <c r="C1384" s="121" t="s">
        <v>70</v>
      </c>
      <c r="D1384" s="121" t="s">
        <v>143</v>
      </c>
      <c r="E1384" s="127"/>
      <c r="F1384" s="121" t="s">
        <v>1993</v>
      </c>
      <c r="G1384" s="121" t="s">
        <v>1773</v>
      </c>
      <c r="H1384" s="121" t="s">
        <v>1774</v>
      </c>
      <c r="I1384" s="80">
        <v>2015</v>
      </c>
      <c r="J1384" s="85">
        <v>499797.21</v>
      </c>
      <c r="K1384" s="82" t="s">
        <v>72</v>
      </c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</row>
    <row r="1385" spans="1:26" ht="6.75" customHeight="1" x14ac:dyDescent="0.2">
      <c r="A1385" s="121" t="s">
        <v>1862</v>
      </c>
      <c r="B1385" s="121" t="s">
        <v>1863</v>
      </c>
      <c r="C1385" s="121" t="s">
        <v>70</v>
      </c>
      <c r="D1385" s="121" t="s">
        <v>143</v>
      </c>
      <c r="E1385" s="127"/>
      <c r="F1385" s="121" t="s">
        <v>1993</v>
      </c>
      <c r="G1385" s="121" t="s">
        <v>1773</v>
      </c>
      <c r="H1385" s="121" t="s">
        <v>1774</v>
      </c>
      <c r="I1385" s="80">
        <v>2015</v>
      </c>
      <c r="J1385" s="85">
        <v>486119.66</v>
      </c>
      <c r="K1385" s="82" t="s">
        <v>72</v>
      </c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</row>
    <row r="1386" spans="1:26" ht="6.75" customHeight="1" x14ac:dyDescent="0.2">
      <c r="A1386" s="121" t="s">
        <v>1864</v>
      </c>
      <c r="B1386" s="121" t="s">
        <v>591</v>
      </c>
      <c r="C1386" s="121" t="s">
        <v>70</v>
      </c>
      <c r="D1386" s="121" t="s">
        <v>143</v>
      </c>
      <c r="E1386" s="127"/>
      <c r="F1386" s="121" t="s">
        <v>1993</v>
      </c>
      <c r="G1386" s="121" t="s">
        <v>1773</v>
      </c>
      <c r="H1386" s="121" t="s">
        <v>1774</v>
      </c>
      <c r="I1386" s="80">
        <v>2015</v>
      </c>
      <c r="J1386" s="85">
        <v>501920</v>
      </c>
      <c r="K1386" s="82" t="s">
        <v>72</v>
      </c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</row>
    <row r="1387" spans="1:26" ht="6.75" customHeight="1" x14ac:dyDescent="0.2">
      <c r="A1387" s="121" t="s">
        <v>1994</v>
      </c>
      <c r="B1387" s="121" t="s">
        <v>1883</v>
      </c>
      <c r="C1387" s="121"/>
      <c r="D1387" s="121" t="s">
        <v>537</v>
      </c>
      <c r="E1387" s="127"/>
      <c r="F1387" s="121" t="s">
        <v>1993</v>
      </c>
      <c r="G1387" s="121" t="s">
        <v>1773</v>
      </c>
      <c r="H1387" s="121" t="s">
        <v>1774</v>
      </c>
      <c r="I1387" s="80">
        <v>2015</v>
      </c>
      <c r="J1387" s="85">
        <v>499999</v>
      </c>
      <c r="K1387" s="8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</row>
    <row r="1388" spans="1:26" ht="9.75" customHeight="1" x14ac:dyDescent="0.2">
      <c r="A1388" s="121" t="s">
        <v>1995</v>
      </c>
      <c r="B1388" s="121" t="s">
        <v>1889</v>
      </c>
      <c r="C1388" s="121"/>
      <c r="D1388" s="121" t="s">
        <v>537</v>
      </c>
      <c r="E1388" s="127"/>
      <c r="F1388" s="121" t="s">
        <v>1993</v>
      </c>
      <c r="G1388" s="121" t="s">
        <v>1773</v>
      </c>
      <c r="H1388" s="121" t="s">
        <v>1774</v>
      </c>
      <c r="I1388" s="80">
        <v>2015</v>
      </c>
      <c r="J1388" s="85">
        <v>500000</v>
      </c>
      <c r="K1388" s="8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</row>
    <row r="1389" spans="1:26" ht="6.75" customHeight="1" x14ac:dyDescent="0.2">
      <c r="A1389" s="121" t="s">
        <v>1996</v>
      </c>
      <c r="B1389" s="121" t="s">
        <v>1887</v>
      </c>
      <c r="C1389" s="121"/>
      <c r="D1389" s="121" t="s">
        <v>537</v>
      </c>
      <c r="E1389" s="127"/>
      <c r="F1389" s="121" t="s">
        <v>1993</v>
      </c>
      <c r="G1389" s="121" t="s">
        <v>1773</v>
      </c>
      <c r="H1389" s="121" t="s">
        <v>1774</v>
      </c>
      <c r="I1389" s="80">
        <v>2015</v>
      </c>
      <c r="J1389" s="85">
        <v>687369</v>
      </c>
      <c r="K1389" s="8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</row>
    <row r="1390" spans="1:26" ht="6.75" customHeight="1" x14ac:dyDescent="0.2">
      <c r="A1390" s="121" t="s">
        <v>1997</v>
      </c>
      <c r="B1390" s="121" t="s">
        <v>1885</v>
      </c>
      <c r="C1390" s="121"/>
      <c r="D1390" s="121" t="s">
        <v>537</v>
      </c>
      <c r="E1390" s="127"/>
      <c r="F1390" s="121" t="s">
        <v>1993</v>
      </c>
      <c r="G1390" s="121" t="s">
        <v>1773</v>
      </c>
      <c r="H1390" s="121" t="s">
        <v>1774</v>
      </c>
      <c r="I1390" s="80">
        <v>2015</v>
      </c>
      <c r="J1390" s="85">
        <v>505000</v>
      </c>
      <c r="K1390" s="8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</row>
    <row r="1391" spans="1:26" ht="6.75" customHeight="1" x14ac:dyDescent="0.2">
      <c r="A1391" s="121" t="s">
        <v>1998</v>
      </c>
      <c r="B1391" s="121" t="s">
        <v>1880</v>
      </c>
      <c r="C1391" s="121"/>
      <c r="D1391" s="121" t="s">
        <v>537</v>
      </c>
      <c r="E1391" s="127"/>
      <c r="F1391" s="121" t="s">
        <v>1993</v>
      </c>
      <c r="G1391" s="121" t="s">
        <v>1773</v>
      </c>
      <c r="H1391" s="121" t="s">
        <v>1774</v>
      </c>
      <c r="I1391" s="80">
        <v>2015</v>
      </c>
      <c r="J1391" s="85">
        <v>494995</v>
      </c>
      <c r="K1391" s="8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</row>
    <row r="1392" spans="1:26" ht="6.75" customHeight="1" x14ac:dyDescent="0.2">
      <c r="A1392" s="121" t="s">
        <v>1999</v>
      </c>
      <c r="B1392" s="121" t="s">
        <v>2000</v>
      </c>
      <c r="C1392" s="121"/>
      <c r="D1392" s="121" t="s">
        <v>537</v>
      </c>
      <c r="E1392" s="127"/>
      <c r="F1392" s="121" t="s">
        <v>1993</v>
      </c>
      <c r="G1392" s="121" t="s">
        <v>1773</v>
      </c>
      <c r="H1392" s="121" t="s">
        <v>1774</v>
      </c>
      <c r="I1392" s="80">
        <v>2015</v>
      </c>
      <c r="J1392" s="85">
        <v>750322.72</v>
      </c>
      <c r="K1392" s="8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</row>
    <row r="1393" spans="1:26" ht="6.75" customHeight="1" x14ac:dyDescent="0.2">
      <c r="A1393" s="121" t="s">
        <v>2001</v>
      </c>
      <c r="B1393" s="121" t="s">
        <v>944</v>
      </c>
      <c r="C1393" s="121" t="s">
        <v>34</v>
      </c>
      <c r="D1393" s="121" t="s">
        <v>938</v>
      </c>
      <c r="E1393" s="127"/>
      <c r="F1393" s="121" t="s">
        <v>2002</v>
      </c>
      <c r="G1393" s="121" t="s">
        <v>276</v>
      </c>
      <c r="H1393" s="121" t="s">
        <v>647</v>
      </c>
      <c r="I1393" s="80">
        <v>2015</v>
      </c>
      <c r="J1393" s="85">
        <v>413092</v>
      </c>
      <c r="K1393" s="8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</row>
    <row r="1394" spans="1:26" ht="6.75" customHeight="1" x14ac:dyDescent="0.2">
      <c r="A1394" s="121" t="s">
        <v>2003</v>
      </c>
      <c r="B1394" s="121" t="s">
        <v>83</v>
      </c>
      <c r="C1394" s="121" t="s">
        <v>34</v>
      </c>
      <c r="D1394" s="121" t="s">
        <v>126</v>
      </c>
      <c r="E1394" s="127"/>
      <c r="F1394" s="121" t="s">
        <v>2002</v>
      </c>
      <c r="G1394" s="121" t="s">
        <v>276</v>
      </c>
      <c r="H1394" s="121" t="s">
        <v>647</v>
      </c>
      <c r="I1394" s="80">
        <v>2015</v>
      </c>
      <c r="J1394" s="85">
        <v>300000</v>
      </c>
      <c r="K1394" s="8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</row>
    <row r="1395" spans="1:26" ht="6.75" customHeight="1" x14ac:dyDescent="0.2">
      <c r="A1395" s="121" t="s">
        <v>2004</v>
      </c>
      <c r="B1395" s="121" t="s">
        <v>466</v>
      </c>
      <c r="C1395" s="121" t="s">
        <v>34</v>
      </c>
      <c r="D1395" s="121" t="s">
        <v>126</v>
      </c>
      <c r="E1395" s="127"/>
      <c r="F1395" s="121" t="s">
        <v>2002</v>
      </c>
      <c r="G1395" s="121" t="s">
        <v>276</v>
      </c>
      <c r="H1395" s="121" t="s">
        <v>647</v>
      </c>
      <c r="I1395" s="80">
        <v>2015</v>
      </c>
      <c r="J1395" s="85">
        <v>382617</v>
      </c>
      <c r="K1395" s="8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</row>
    <row r="1396" spans="1:26" ht="6.75" customHeight="1" x14ac:dyDescent="0.2">
      <c r="A1396" s="121" t="s">
        <v>2005</v>
      </c>
      <c r="B1396" s="121" t="s">
        <v>796</v>
      </c>
      <c r="C1396" s="121" t="s">
        <v>34</v>
      </c>
      <c r="D1396" s="121" t="s">
        <v>28</v>
      </c>
      <c r="E1396" s="127"/>
      <c r="F1396" s="121" t="s">
        <v>2002</v>
      </c>
      <c r="G1396" s="121" t="s">
        <v>276</v>
      </c>
      <c r="H1396" s="121" t="s">
        <v>647</v>
      </c>
      <c r="I1396" s="80">
        <v>2015</v>
      </c>
      <c r="J1396" s="85">
        <v>400000</v>
      </c>
      <c r="K1396" s="8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</row>
    <row r="1397" spans="1:26" ht="6.75" customHeight="1" x14ac:dyDescent="0.2">
      <c r="A1397" s="121" t="s">
        <v>2006</v>
      </c>
      <c r="B1397" s="121" t="s">
        <v>364</v>
      </c>
      <c r="C1397" s="121" t="s">
        <v>34</v>
      </c>
      <c r="D1397" s="121" t="s">
        <v>143</v>
      </c>
      <c r="E1397" s="127"/>
      <c r="F1397" s="121" t="s">
        <v>2002</v>
      </c>
      <c r="G1397" s="121" t="s">
        <v>276</v>
      </c>
      <c r="H1397" s="121" t="s">
        <v>647</v>
      </c>
      <c r="I1397" s="80">
        <v>2015</v>
      </c>
      <c r="J1397" s="85">
        <v>399462</v>
      </c>
      <c r="K1397" s="8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</row>
    <row r="1398" spans="1:26" ht="6.75" customHeight="1" x14ac:dyDescent="0.2">
      <c r="A1398" s="121" t="s">
        <v>2007</v>
      </c>
      <c r="B1398" s="121" t="s">
        <v>438</v>
      </c>
      <c r="C1398" s="121" t="s">
        <v>34</v>
      </c>
      <c r="D1398" s="121" t="s">
        <v>368</v>
      </c>
      <c r="E1398" s="127"/>
      <c r="F1398" s="121" t="s">
        <v>2002</v>
      </c>
      <c r="G1398" s="121" t="s">
        <v>276</v>
      </c>
      <c r="H1398" s="121" t="s">
        <v>647</v>
      </c>
      <c r="I1398" s="80">
        <v>2015</v>
      </c>
      <c r="J1398" s="85">
        <v>299999</v>
      </c>
      <c r="K1398" s="8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</row>
    <row r="1399" spans="1:26" ht="6.75" customHeight="1" x14ac:dyDescent="0.2">
      <c r="A1399" s="119" t="s">
        <v>2008</v>
      </c>
      <c r="B1399" s="119" t="s">
        <v>114</v>
      </c>
      <c r="C1399" s="119" t="s">
        <v>115</v>
      </c>
      <c r="D1399" s="119" t="s">
        <v>152</v>
      </c>
      <c r="E1399" s="125"/>
      <c r="F1399" s="119" t="s">
        <v>2009</v>
      </c>
      <c r="G1399" s="119" t="s">
        <v>16</v>
      </c>
      <c r="H1399" s="119" t="s">
        <v>2010</v>
      </c>
      <c r="I1399" s="32">
        <v>2015</v>
      </c>
      <c r="J1399" s="37">
        <v>600000</v>
      </c>
      <c r="K1399" s="34"/>
      <c r="L1399" s="36">
        <f>J1406/SUM(J1399:J1406)</f>
        <v>2.0964360587002098E-2</v>
      </c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</row>
    <row r="1400" spans="1:26" ht="6.75" customHeight="1" x14ac:dyDescent="0.2">
      <c r="A1400" s="119" t="s">
        <v>2011</v>
      </c>
      <c r="B1400" s="119" t="s">
        <v>107</v>
      </c>
      <c r="C1400" s="119" t="s">
        <v>12</v>
      </c>
      <c r="D1400" s="119" t="s">
        <v>152</v>
      </c>
      <c r="E1400" s="125"/>
      <c r="F1400" s="119" t="s">
        <v>2009</v>
      </c>
      <c r="G1400" s="119" t="s">
        <v>16</v>
      </c>
      <c r="H1400" s="119" t="s">
        <v>2010</v>
      </c>
      <c r="I1400" s="32">
        <v>2015</v>
      </c>
      <c r="J1400" s="33">
        <v>2000000</v>
      </c>
      <c r="K1400" s="34"/>
      <c r="L1400" s="36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</row>
    <row r="1401" spans="1:26" ht="6.75" customHeight="1" x14ac:dyDescent="0.2">
      <c r="A1401" s="119" t="s">
        <v>2012</v>
      </c>
      <c r="B1401" s="119" t="s">
        <v>107</v>
      </c>
      <c r="C1401" s="119" t="s">
        <v>12</v>
      </c>
      <c r="D1401" s="119" t="s">
        <v>152</v>
      </c>
      <c r="E1401" s="125"/>
      <c r="F1401" s="119" t="s">
        <v>2009</v>
      </c>
      <c r="G1401" s="119" t="s">
        <v>16</v>
      </c>
      <c r="H1401" s="119" t="s">
        <v>2010</v>
      </c>
      <c r="I1401" s="32">
        <v>2015</v>
      </c>
      <c r="J1401" s="37">
        <v>700000</v>
      </c>
      <c r="K1401" s="34"/>
      <c r="L1401" s="36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</row>
    <row r="1402" spans="1:26" ht="6.75" customHeight="1" x14ac:dyDescent="0.2">
      <c r="A1402" s="119" t="s">
        <v>2013</v>
      </c>
      <c r="B1402" s="119" t="s">
        <v>374</v>
      </c>
      <c r="C1402" s="119" t="s">
        <v>12</v>
      </c>
      <c r="D1402" s="119" t="s">
        <v>152</v>
      </c>
      <c r="E1402" s="125"/>
      <c r="F1402" s="119" t="s">
        <v>2009</v>
      </c>
      <c r="G1402" s="119" t="s">
        <v>16</v>
      </c>
      <c r="H1402" s="119" t="s">
        <v>2010</v>
      </c>
      <c r="I1402" s="32">
        <v>2015</v>
      </c>
      <c r="J1402" s="37">
        <v>300000</v>
      </c>
      <c r="K1402" s="34"/>
      <c r="L1402" s="36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</row>
    <row r="1403" spans="1:26" ht="6.75" customHeight="1" x14ac:dyDescent="0.2">
      <c r="A1403" s="119" t="s">
        <v>2014</v>
      </c>
      <c r="B1403" s="119" t="s">
        <v>2015</v>
      </c>
      <c r="C1403" s="119"/>
      <c r="D1403" s="119" t="s">
        <v>152</v>
      </c>
      <c r="E1403" s="125"/>
      <c r="F1403" s="119" t="s">
        <v>2009</v>
      </c>
      <c r="G1403" s="119" t="s">
        <v>16</v>
      </c>
      <c r="H1403" s="119" t="s">
        <v>2010</v>
      </c>
      <c r="I1403" s="32">
        <v>2015</v>
      </c>
      <c r="J1403" s="37">
        <v>400000</v>
      </c>
      <c r="K1403" s="34"/>
      <c r="L1403" s="36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</row>
    <row r="1404" spans="1:26" ht="6.75" customHeight="1" x14ac:dyDescent="0.2">
      <c r="A1404" s="119" t="s">
        <v>2016</v>
      </c>
      <c r="B1404" s="119" t="s">
        <v>2017</v>
      </c>
      <c r="C1404" s="119"/>
      <c r="D1404" s="119" t="s">
        <v>152</v>
      </c>
      <c r="E1404" s="125"/>
      <c r="F1404" s="119" t="s">
        <v>2009</v>
      </c>
      <c r="G1404" s="119" t="s">
        <v>16</v>
      </c>
      <c r="H1404" s="119" t="s">
        <v>2010</v>
      </c>
      <c r="I1404" s="32">
        <v>2015</v>
      </c>
      <c r="J1404" s="37">
        <v>370000</v>
      </c>
      <c r="K1404" s="34"/>
      <c r="L1404" s="36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</row>
    <row r="1405" spans="1:26" ht="6.75" customHeight="1" x14ac:dyDescent="0.2">
      <c r="A1405" s="119" t="s">
        <v>2018</v>
      </c>
      <c r="B1405" s="119" t="s">
        <v>242</v>
      </c>
      <c r="C1405" s="119"/>
      <c r="D1405" s="119" t="s">
        <v>152</v>
      </c>
      <c r="E1405" s="125"/>
      <c r="F1405" s="119" t="s">
        <v>2009</v>
      </c>
      <c r="G1405" s="119" t="s">
        <v>16</v>
      </c>
      <c r="H1405" s="119" t="s">
        <v>2010</v>
      </c>
      <c r="I1405" s="32">
        <v>2015</v>
      </c>
      <c r="J1405" s="37">
        <v>300000</v>
      </c>
      <c r="K1405" s="34"/>
      <c r="L1405" s="36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</row>
    <row r="1406" spans="1:26" ht="6.75" customHeight="1" x14ac:dyDescent="0.2">
      <c r="A1406" s="119" t="s">
        <v>141</v>
      </c>
      <c r="B1406" s="119" t="s">
        <v>142</v>
      </c>
      <c r="C1406" s="119" t="s">
        <v>70</v>
      </c>
      <c r="D1406" s="119" t="s">
        <v>143</v>
      </c>
      <c r="E1406" s="125"/>
      <c r="F1406" s="119" t="s">
        <v>2009</v>
      </c>
      <c r="G1406" s="119" t="s">
        <v>16</v>
      </c>
      <c r="H1406" s="119" t="s">
        <v>2010</v>
      </c>
      <c r="I1406" s="32">
        <v>2015</v>
      </c>
      <c r="J1406" s="37">
        <v>100000</v>
      </c>
      <c r="K1406" s="34" t="s">
        <v>72</v>
      </c>
      <c r="L1406" s="36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</row>
    <row r="1407" spans="1:26" ht="6.75" customHeight="1" x14ac:dyDescent="0.2">
      <c r="A1407" s="129" t="s">
        <v>483</v>
      </c>
      <c r="B1407" s="129" t="s">
        <v>179</v>
      </c>
      <c r="C1407" s="129" t="s">
        <v>34</v>
      </c>
      <c r="D1407" s="129" t="s">
        <v>101</v>
      </c>
      <c r="E1407" s="7" t="s">
        <v>35</v>
      </c>
      <c r="F1407" s="129" t="s">
        <v>2019</v>
      </c>
      <c r="G1407" s="129" t="s">
        <v>37</v>
      </c>
      <c r="H1407" s="129" t="s">
        <v>1202</v>
      </c>
      <c r="I1407" s="8">
        <v>2015</v>
      </c>
      <c r="J1407" s="9">
        <v>240000</v>
      </c>
      <c r="K1407" s="10"/>
      <c r="L1407" s="11">
        <f>J1413/SUM(J1407:J1413)</f>
        <v>3.3716478023908689E-2</v>
      </c>
      <c r="M1407" s="19">
        <f>SUM(J1407:J1413)</f>
        <v>17795453</v>
      </c>
      <c r="N1407" s="19">
        <f>J1413</f>
        <v>600000</v>
      </c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</row>
    <row r="1408" spans="1:26" ht="6.75" customHeight="1" x14ac:dyDescent="0.2">
      <c r="A1408" s="129" t="s">
        <v>2020</v>
      </c>
      <c r="B1408" s="129" t="s">
        <v>59</v>
      </c>
      <c r="C1408" s="129" t="s">
        <v>12</v>
      </c>
      <c r="D1408" s="129" t="s">
        <v>28</v>
      </c>
      <c r="E1408" s="7" t="s">
        <v>35</v>
      </c>
      <c r="F1408" s="129" t="s">
        <v>2019</v>
      </c>
      <c r="G1408" s="129" t="s">
        <v>37</v>
      </c>
      <c r="H1408" s="129" t="s">
        <v>1202</v>
      </c>
      <c r="I1408" s="8">
        <v>2015</v>
      </c>
      <c r="J1408" s="12">
        <v>6977613</v>
      </c>
      <c r="K1408" s="10"/>
      <c r="L1408" s="11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</row>
    <row r="1409" spans="1:26" ht="6.75" customHeight="1" x14ac:dyDescent="0.2">
      <c r="A1409" s="129" t="s">
        <v>2021</v>
      </c>
      <c r="B1409" s="129" t="s">
        <v>497</v>
      </c>
      <c r="C1409" s="129" t="s">
        <v>34</v>
      </c>
      <c r="D1409" s="129" t="s">
        <v>28</v>
      </c>
      <c r="E1409" s="7" t="s">
        <v>35</v>
      </c>
      <c r="F1409" s="129" t="s">
        <v>2019</v>
      </c>
      <c r="G1409" s="129" t="s">
        <v>37</v>
      </c>
      <c r="H1409" s="129" t="s">
        <v>1202</v>
      </c>
      <c r="I1409" s="8">
        <v>2015</v>
      </c>
      <c r="J1409" s="9">
        <v>537526</v>
      </c>
      <c r="K1409" s="10"/>
      <c r="L1409" s="11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</row>
    <row r="1410" spans="1:26" ht="6.75" customHeight="1" x14ac:dyDescent="0.2">
      <c r="A1410" s="129" t="s">
        <v>2022</v>
      </c>
      <c r="B1410" s="129" t="s">
        <v>603</v>
      </c>
      <c r="C1410" s="129" t="s">
        <v>34</v>
      </c>
      <c r="D1410" s="129" t="s">
        <v>28</v>
      </c>
      <c r="E1410" s="7" t="s">
        <v>35</v>
      </c>
      <c r="F1410" s="129" t="s">
        <v>2019</v>
      </c>
      <c r="G1410" s="129" t="s">
        <v>37</v>
      </c>
      <c r="H1410" s="129" t="s">
        <v>1202</v>
      </c>
      <c r="I1410" s="8">
        <v>2015</v>
      </c>
      <c r="J1410" s="9">
        <v>232380</v>
      </c>
      <c r="K1410" s="10"/>
      <c r="L1410" s="11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</row>
    <row r="1411" spans="1:26" ht="6.75" customHeight="1" x14ac:dyDescent="0.2">
      <c r="A1411" s="129" t="s">
        <v>2023</v>
      </c>
      <c r="B1411" s="129" t="s">
        <v>151</v>
      </c>
      <c r="C1411" s="129"/>
      <c r="D1411" s="129" t="s">
        <v>28</v>
      </c>
      <c r="E1411" s="7" t="s">
        <v>35</v>
      </c>
      <c r="F1411" s="129" t="s">
        <v>2019</v>
      </c>
      <c r="G1411" s="129" t="s">
        <v>37</v>
      </c>
      <c r="H1411" s="129" t="s">
        <v>1202</v>
      </c>
      <c r="I1411" s="8">
        <v>2015</v>
      </c>
      <c r="J1411" s="12">
        <v>3619892</v>
      </c>
      <c r="K1411" s="10"/>
      <c r="L1411" s="11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</row>
    <row r="1412" spans="1:26" ht="6.75" customHeight="1" x14ac:dyDescent="0.2">
      <c r="A1412" s="129" t="s">
        <v>2024</v>
      </c>
      <c r="B1412" s="129" t="s">
        <v>155</v>
      </c>
      <c r="C1412" s="129" t="s">
        <v>21</v>
      </c>
      <c r="D1412" s="129" t="s">
        <v>28</v>
      </c>
      <c r="E1412" s="7" t="s">
        <v>35</v>
      </c>
      <c r="F1412" s="129" t="s">
        <v>2019</v>
      </c>
      <c r="G1412" s="129" t="s">
        <v>37</v>
      </c>
      <c r="H1412" s="129" t="s">
        <v>1202</v>
      </c>
      <c r="I1412" s="8">
        <v>2015</v>
      </c>
      <c r="J1412" s="12">
        <v>5588042</v>
      </c>
      <c r="K1412" s="10"/>
      <c r="L1412" s="11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</row>
    <row r="1413" spans="1:26" ht="6.75" customHeight="1" x14ac:dyDescent="0.2">
      <c r="A1413" s="129" t="s">
        <v>341</v>
      </c>
      <c r="B1413" s="129" t="s">
        <v>124</v>
      </c>
      <c r="C1413" s="129" t="s">
        <v>70</v>
      </c>
      <c r="D1413" s="129" t="s">
        <v>143</v>
      </c>
      <c r="E1413" s="7" t="s">
        <v>35</v>
      </c>
      <c r="F1413" s="129" t="s">
        <v>2019</v>
      </c>
      <c r="G1413" s="129" t="s">
        <v>37</v>
      </c>
      <c r="H1413" s="129" t="s">
        <v>1202</v>
      </c>
      <c r="I1413" s="8">
        <v>2015</v>
      </c>
      <c r="J1413" s="9">
        <v>600000</v>
      </c>
      <c r="K1413" s="10" t="s">
        <v>72</v>
      </c>
      <c r="L1413" s="11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</row>
    <row r="1414" spans="1:26" ht="6.75" customHeight="1" x14ac:dyDescent="0.2">
      <c r="A1414" s="121" t="s">
        <v>2025</v>
      </c>
      <c r="B1414" s="121" t="s">
        <v>2026</v>
      </c>
      <c r="C1414" s="121"/>
      <c r="D1414" s="121" t="s">
        <v>73</v>
      </c>
      <c r="E1414" s="127"/>
      <c r="F1414" s="121" t="s">
        <v>2027</v>
      </c>
      <c r="G1414" s="121" t="s">
        <v>37</v>
      </c>
      <c r="H1414" s="82"/>
      <c r="I1414" s="80">
        <v>2015</v>
      </c>
      <c r="J1414" s="81">
        <v>1604829</v>
      </c>
      <c r="K1414" s="8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</row>
    <row r="1415" spans="1:26" ht="6.75" customHeight="1" x14ac:dyDescent="0.2">
      <c r="A1415" s="113" t="s">
        <v>2028</v>
      </c>
      <c r="B1415" s="113" t="s">
        <v>1132</v>
      </c>
      <c r="C1415" s="113"/>
      <c r="D1415" s="113" t="s">
        <v>243</v>
      </c>
      <c r="E1415" s="130"/>
      <c r="F1415" s="113" t="s">
        <v>2029</v>
      </c>
      <c r="G1415" s="113" t="s">
        <v>276</v>
      </c>
      <c r="H1415" s="113" t="s">
        <v>1192</v>
      </c>
      <c r="I1415" s="15">
        <v>2015</v>
      </c>
      <c r="J1415" s="21">
        <v>1652915</v>
      </c>
      <c r="K1415" s="17"/>
      <c r="L1415" s="20">
        <f>J1426/SUM(J1415:J1426)</f>
        <v>7.8750372066585986E-2</v>
      </c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</row>
    <row r="1416" spans="1:26" ht="6.75" customHeight="1" x14ac:dyDescent="0.2">
      <c r="A1416" s="113" t="s">
        <v>2030</v>
      </c>
      <c r="B1416" s="113" t="s">
        <v>83</v>
      </c>
      <c r="C1416" s="113" t="s">
        <v>34</v>
      </c>
      <c r="D1416" s="113" t="s">
        <v>126</v>
      </c>
      <c r="E1416" s="130"/>
      <c r="F1416" s="113" t="s">
        <v>2029</v>
      </c>
      <c r="G1416" s="113" t="s">
        <v>276</v>
      </c>
      <c r="H1416" s="113" t="s">
        <v>1192</v>
      </c>
      <c r="I1416" s="15">
        <v>2015</v>
      </c>
      <c r="J1416" s="16">
        <v>175454</v>
      </c>
      <c r="K1416" s="17"/>
      <c r="L1416" s="20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</row>
    <row r="1417" spans="1:26" ht="6.75" customHeight="1" x14ac:dyDescent="0.2">
      <c r="A1417" s="113" t="s">
        <v>2031</v>
      </c>
      <c r="B1417" s="113" t="s">
        <v>1132</v>
      </c>
      <c r="C1417" s="113"/>
      <c r="D1417" s="113" t="s">
        <v>126</v>
      </c>
      <c r="E1417" s="130"/>
      <c r="F1417" s="113" t="s">
        <v>2029</v>
      </c>
      <c r="G1417" s="113" t="s">
        <v>276</v>
      </c>
      <c r="H1417" s="113" t="s">
        <v>1192</v>
      </c>
      <c r="I1417" s="15">
        <v>2015</v>
      </c>
      <c r="J1417" s="21">
        <v>7206169</v>
      </c>
      <c r="K1417" s="17"/>
      <c r="L1417" s="20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</row>
    <row r="1418" spans="1:26" ht="6.75" customHeight="1" x14ac:dyDescent="0.2">
      <c r="A1418" s="113" t="s">
        <v>2032</v>
      </c>
      <c r="B1418" s="113" t="s">
        <v>50</v>
      </c>
      <c r="C1418" s="113" t="s">
        <v>34</v>
      </c>
      <c r="D1418" s="113" t="s">
        <v>28</v>
      </c>
      <c r="E1418" s="130"/>
      <c r="F1418" s="113" t="s">
        <v>2029</v>
      </c>
      <c r="G1418" s="113" t="s">
        <v>276</v>
      </c>
      <c r="H1418" s="113" t="s">
        <v>1192</v>
      </c>
      <c r="I1418" s="15">
        <v>2015</v>
      </c>
      <c r="J1418" s="16">
        <v>850000</v>
      </c>
      <c r="K1418" s="17"/>
      <c r="L1418" s="20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</row>
    <row r="1419" spans="1:26" ht="6.75" customHeight="1" x14ac:dyDescent="0.2">
      <c r="A1419" s="113" t="s">
        <v>2033</v>
      </c>
      <c r="B1419" s="113" t="s">
        <v>2034</v>
      </c>
      <c r="C1419" s="113"/>
      <c r="D1419" s="113" t="s">
        <v>28</v>
      </c>
      <c r="E1419" s="130"/>
      <c r="F1419" s="113" t="s">
        <v>2029</v>
      </c>
      <c r="G1419" s="113" t="s">
        <v>276</v>
      </c>
      <c r="H1419" s="113" t="s">
        <v>1192</v>
      </c>
      <c r="I1419" s="15">
        <v>2015</v>
      </c>
      <c r="J1419" s="21">
        <v>3815638</v>
      </c>
      <c r="K1419" s="17"/>
      <c r="L1419" s="20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</row>
    <row r="1420" spans="1:26" ht="6.75" customHeight="1" x14ac:dyDescent="0.2">
      <c r="A1420" s="113" t="s">
        <v>2035</v>
      </c>
      <c r="B1420" s="113" t="s">
        <v>2036</v>
      </c>
      <c r="C1420" s="113"/>
      <c r="D1420" s="113" t="s">
        <v>28</v>
      </c>
      <c r="E1420" s="130"/>
      <c r="F1420" s="113" t="s">
        <v>2029</v>
      </c>
      <c r="G1420" s="113" t="s">
        <v>276</v>
      </c>
      <c r="H1420" s="113" t="s">
        <v>1192</v>
      </c>
      <c r="I1420" s="15">
        <v>2015</v>
      </c>
      <c r="J1420" s="21">
        <v>1052268</v>
      </c>
      <c r="K1420" s="17"/>
      <c r="L1420" s="20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</row>
    <row r="1421" spans="1:26" ht="6.75" customHeight="1" x14ac:dyDescent="0.2">
      <c r="A1421" s="113" t="s">
        <v>2037</v>
      </c>
      <c r="B1421" s="113" t="s">
        <v>2038</v>
      </c>
      <c r="C1421" s="113"/>
      <c r="D1421" s="113" t="s">
        <v>28</v>
      </c>
      <c r="E1421" s="130"/>
      <c r="F1421" s="113" t="s">
        <v>2029</v>
      </c>
      <c r="G1421" s="113" t="s">
        <v>276</v>
      </c>
      <c r="H1421" s="113" t="s">
        <v>1192</v>
      </c>
      <c r="I1421" s="15">
        <v>2015</v>
      </c>
      <c r="J1421" s="21">
        <v>1765000</v>
      </c>
      <c r="K1421" s="17"/>
      <c r="L1421" s="20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</row>
    <row r="1422" spans="1:26" ht="6.75" customHeight="1" x14ac:dyDescent="0.2">
      <c r="A1422" s="113" t="s">
        <v>2039</v>
      </c>
      <c r="B1422" s="113" t="s">
        <v>2040</v>
      </c>
      <c r="C1422" s="113"/>
      <c r="D1422" s="113" t="s">
        <v>28</v>
      </c>
      <c r="E1422" s="130"/>
      <c r="F1422" s="113" t="s">
        <v>2029</v>
      </c>
      <c r="G1422" s="113" t="s">
        <v>276</v>
      </c>
      <c r="H1422" s="113" t="s">
        <v>1192</v>
      </c>
      <c r="I1422" s="15">
        <v>2015</v>
      </c>
      <c r="J1422" s="21">
        <v>1519695</v>
      </c>
      <c r="K1422" s="17"/>
      <c r="L1422" s="20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</row>
    <row r="1423" spans="1:26" ht="6.75" customHeight="1" x14ac:dyDescent="0.2">
      <c r="A1423" s="113" t="s">
        <v>2041</v>
      </c>
      <c r="B1423" s="113" t="s">
        <v>312</v>
      </c>
      <c r="C1423" s="113" t="s">
        <v>34</v>
      </c>
      <c r="D1423" s="113" t="s">
        <v>28</v>
      </c>
      <c r="E1423" s="130"/>
      <c r="F1423" s="113" t="s">
        <v>2029</v>
      </c>
      <c r="G1423" s="113" t="s">
        <v>276</v>
      </c>
      <c r="H1423" s="113" t="s">
        <v>1192</v>
      </c>
      <c r="I1423" s="15">
        <v>2015</v>
      </c>
      <c r="J1423" s="16">
        <v>300000</v>
      </c>
      <c r="K1423" s="17"/>
      <c r="L1423" s="20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</row>
    <row r="1424" spans="1:26" ht="6.75" customHeight="1" x14ac:dyDescent="0.2">
      <c r="A1424" s="113" t="s">
        <v>2042</v>
      </c>
      <c r="B1424" s="113" t="s">
        <v>2043</v>
      </c>
      <c r="C1424" s="113"/>
      <c r="D1424" s="113" t="s">
        <v>28</v>
      </c>
      <c r="E1424" s="130"/>
      <c r="F1424" s="113" t="s">
        <v>2029</v>
      </c>
      <c r="G1424" s="113" t="s">
        <v>276</v>
      </c>
      <c r="H1424" s="113" t="s">
        <v>1192</v>
      </c>
      <c r="I1424" s="15">
        <v>2015</v>
      </c>
      <c r="J1424" s="21">
        <v>1309892</v>
      </c>
      <c r="K1424" s="17"/>
      <c r="L1424" s="20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</row>
    <row r="1425" spans="1:26" ht="6.75" customHeight="1" x14ac:dyDescent="0.2">
      <c r="A1425" s="113" t="s">
        <v>2044</v>
      </c>
      <c r="B1425" s="113" t="s">
        <v>1976</v>
      </c>
      <c r="C1425" s="113"/>
      <c r="D1425" s="113" t="s">
        <v>28</v>
      </c>
      <c r="E1425" s="130"/>
      <c r="F1425" s="113" t="s">
        <v>2029</v>
      </c>
      <c r="G1425" s="113" t="s">
        <v>276</v>
      </c>
      <c r="H1425" s="113" t="s">
        <v>1192</v>
      </c>
      <c r="I1425" s="15">
        <v>2015</v>
      </c>
      <c r="J1425" s="21">
        <v>1000000</v>
      </c>
      <c r="K1425" s="17"/>
      <c r="L1425" s="20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</row>
    <row r="1426" spans="1:26" ht="6.75" customHeight="1" x14ac:dyDescent="0.2">
      <c r="A1426" s="113" t="s">
        <v>213</v>
      </c>
      <c r="B1426" s="113" t="s">
        <v>214</v>
      </c>
      <c r="C1426" s="113" t="s">
        <v>70</v>
      </c>
      <c r="D1426" s="113" t="s">
        <v>143</v>
      </c>
      <c r="E1426" s="130"/>
      <c r="F1426" s="113" t="s">
        <v>2029</v>
      </c>
      <c r="G1426" s="113" t="s">
        <v>276</v>
      </c>
      <c r="H1426" s="113" t="s">
        <v>1192</v>
      </c>
      <c r="I1426" s="15">
        <v>2015</v>
      </c>
      <c r="J1426" s="21">
        <v>1764952</v>
      </c>
      <c r="K1426" s="17" t="s">
        <v>72</v>
      </c>
      <c r="L1426" s="20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</row>
    <row r="1427" spans="1:26" ht="6.75" customHeight="1" x14ac:dyDescent="0.2">
      <c r="A1427" s="129" t="s">
        <v>2045</v>
      </c>
      <c r="B1427" s="129" t="s">
        <v>55</v>
      </c>
      <c r="C1427" s="129" t="s">
        <v>34</v>
      </c>
      <c r="D1427" s="129" t="s">
        <v>126</v>
      </c>
      <c r="E1427" s="141"/>
      <c r="F1427" s="129" t="s">
        <v>2046</v>
      </c>
      <c r="G1427" s="129" t="s">
        <v>276</v>
      </c>
      <c r="H1427" s="129" t="s">
        <v>1004</v>
      </c>
      <c r="I1427" s="8">
        <v>2015</v>
      </c>
      <c r="J1427" s="9">
        <v>400984</v>
      </c>
      <c r="K1427" s="10"/>
      <c r="L1427" s="11">
        <f>SUM(J1430:J1432)/SUM(J1427:J1445)</f>
        <v>6.4663112309799042E-2</v>
      </c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</row>
    <row r="1428" spans="1:26" ht="6.75" customHeight="1" x14ac:dyDescent="0.2">
      <c r="A1428" s="129" t="s">
        <v>2047</v>
      </c>
      <c r="B1428" s="129" t="s">
        <v>360</v>
      </c>
      <c r="C1428" s="129" t="s">
        <v>34</v>
      </c>
      <c r="D1428" s="129" t="s">
        <v>126</v>
      </c>
      <c r="E1428" s="141"/>
      <c r="F1428" s="129" t="s">
        <v>2046</v>
      </c>
      <c r="G1428" s="129" t="s">
        <v>276</v>
      </c>
      <c r="H1428" s="129" t="s">
        <v>1004</v>
      </c>
      <c r="I1428" s="8">
        <v>2015</v>
      </c>
      <c r="J1428" s="9">
        <v>300000</v>
      </c>
      <c r="K1428" s="10"/>
      <c r="L1428" s="11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</row>
    <row r="1429" spans="1:26" ht="6.75" customHeight="1" x14ac:dyDescent="0.2">
      <c r="A1429" s="129" t="s">
        <v>2048</v>
      </c>
      <c r="B1429" s="129" t="s">
        <v>179</v>
      </c>
      <c r="C1429" s="129" t="s">
        <v>34</v>
      </c>
      <c r="D1429" s="129" t="s">
        <v>126</v>
      </c>
      <c r="E1429" s="141"/>
      <c r="F1429" s="129" t="s">
        <v>2046</v>
      </c>
      <c r="G1429" s="129" t="s">
        <v>276</v>
      </c>
      <c r="H1429" s="129" t="s">
        <v>1004</v>
      </c>
      <c r="I1429" s="8">
        <v>2015</v>
      </c>
      <c r="J1429" s="9">
        <v>350000</v>
      </c>
      <c r="K1429" s="10"/>
      <c r="L1429" s="11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</row>
    <row r="1430" spans="1:26" ht="6.75" customHeight="1" x14ac:dyDescent="0.2">
      <c r="A1430" s="129" t="s">
        <v>213</v>
      </c>
      <c r="B1430" s="129" t="s">
        <v>214</v>
      </c>
      <c r="C1430" s="129" t="s">
        <v>70</v>
      </c>
      <c r="D1430" s="129" t="s">
        <v>143</v>
      </c>
      <c r="E1430" s="141"/>
      <c r="F1430" s="129" t="s">
        <v>2046</v>
      </c>
      <c r="G1430" s="129" t="s">
        <v>276</v>
      </c>
      <c r="H1430" s="129" t="s">
        <v>1004</v>
      </c>
      <c r="I1430" s="8">
        <v>2015</v>
      </c>
      <c r="J1430" s="9">
        <v>436488</v>
      </c>
      <c r="K1430" s="10" t="s">
        <v>72</v>
      </c>
      <c r="L1430" s="11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</row>
    <row r="1431" spans="1:26" ht="6.75" customHeight="1" x14ac:dyDescent="0.2">
      <c r="A1431" s="129" t="s">
        <v>216</v>
      </c>
      <c r="B1431" s="129" t="s">
        <v>124</v>
      </c>
      <c r="C1431" s="129" t="s">
        <v>70</v>
      </c>
      <c r="D1431" s="129" t="s">
        <v>143</v>
      </c>
      <c r="E1431" s="141"/>
      <c r="F1431" s="129" t="s">
        <v>2046</v>
      </c>
      <c r="G1431" s="129" t="s">
        <v>276</v>
      </c>
      <c r="H1431" s="129" t="s">
        <v>1004</v>
      </c>
      <c r="I1431" s="8">
        <v>2015</v>
      </c>
      <c r="J1431" s="9">
        <v>219502</v>
      </c>
      <c r="K1431" s="10" t="s">
        <v>72</v>
      </c>
      <c r="L1431" s="11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</row>
    <row r="1432" spans="1:26" ht="6.75" customHeight="1" x14ac:dyDescent="0.2">
      <c r="A1432" s="129" t="s">
        <v>217</v>
      </c>
      <c r="B1432" s="129" t="s">
        <v>142</v>
      </c>
      <c r="C1432" s="129" t="s">
        <v>70</v>
      </c>
      <c r="D1432" s="129" t="s">
        <v>143</v>
      </c>
      <c r="E1432" s="141"/>
      <c r="F1432" s="129" t="s">
        <v>2046</v>
      </c>
      <c r="G1432" s="129" t="s">
        <v>276</v>
      </c>
      <c r="H1432" s="129" t="s">
        <v>1004</v>
      </c>
      <c r="I1432" s="8">
        <v>2015</v>
      </c>
      <c r="J1432" s="9">
        <v>51000</v>
      </c>
      <c r="K1432" s="10" t="s">
        <v>72</v>
      </c>
      <c r="L1432" s="11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</row>
    <row r="1433" spans="1:26" ht="6.75" customHeight="1" x14ac:dyDescent="0.2">
      <c r="A1433" s="129" t="s">
        <v>2049</v>
      </c>
      <c r="B1433" s="129" t="s">
        <v>192</v>
      </c>
      <c r="C1433" s="129" t="s">
        <v>34</v>
      </c>
      <c r="D1433" s="129" t="s">
        <v>368</v>
      </c>
      <c r="E1433" s="141"/>
      <c r="F1433" s="129" t="s">
        <v>2046</v>
      </c>
      <c r="G1433" s="129" t="s">
        <v>276</v>
      </c>
      <c r="H1433" s="129" t="s">
        <v>1004</v>
      </c>
      <c r="I1433" s="8">
        <v>2015</v>
      </c>
      <c r="J1433" s="9">
        <v>291059</v>
      </c>
      <c r="K1433" s="10"/>
      <c r="L1433" s="11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</row>
    <row r="1434" spans="1:26" ht="6.75" customHeight="1" x14ac:dyDescent="0.2">
      <c r="A1434" s="129" t="s">
        <v>2050</v>
      </c>
      <c r="B1434" s="129" t="s">
        <v>179</v>
      </c>
      <c r="C1434" s="129" t="s">
        <v>34</v>
      </c>
      <c r="D1434" s="129" t="s">
        <v>368</v>
      </c>
      <c r="E1434" s="141"/>
      <c r="F1434" s="129" t="s">
        <v>2046</v>
      </c>
      <c r="G1434" s="129" t="s">
        <v>276</v>
      </c>
      <c r="H1434" s="129" t="s">
        <v>1004</v>
      </c>
      <c r="I1434" s="8">
        <v>2015</v>
      </c>
      <c r="J1434" s="9">
        <v>620748</v>
      </c>
      <c r="K1434" s="10"/>
      <c r="L1434" s="11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</row>
    <row r="1435" spans="1:26" ht="6.75" customHeight="1" x14ac:dyDescent="0.2">
      <c r="A1435" s="129" t="s">
        <v>2051</v>
      </c>
      <c r="B1435" s="129" t="s">
        <v>1119</v>
      </c>
      <c r="C1435" s="129"/>
      <c r="D1435" s="129" t="s">
        <v>368</v>
      </c>
      <c r="E1435" s="141"/>
      <c r="F1435" s="129" t="s">
        <v>2046</v>
      </c>
      <c r="G1435" s="129" t="s">
        <v>276</v>
      </c>
      <c r="H1435" s="129" t="s">
        <v>1004</v>
      </c>
      <c r="I1435" s="8">
        <v>2015</v>
      </c>
      <c r="J1435" s="9">
        <v>98997</v>
      </c>
      <c r="K1435" s="10"/>
      <c r="L1435" s="11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</row>
    <row r="1436" spans="1:26" ht="6.75" customHeight="1" x14ac:dyDescent="0.2">
      <c r="A1436" s="129" t="s">
        <v>2052</v>
      </c>
      <c r="B1436" s="129" t="s">
        <v>46</v>
      </c>
      <c r="C1436" s="129" t="s">
        <v>34</v>
      </c>
      <c r="D1436" s="129" t="s">
        <v>368</v>
      </c>
      <c r="E1436" s="141"/>
      <c r="F1436" s="129" t="s">
        <v>2046</v>
      </c>
      <c r="G1436" s="129" t="s">
        <v>276</v>
      </c>
      <c r="H1436" s="129" t="s">
        <v>1004</v>
      </c>
      <c r="I1436" s="8">
        <v>2015</v>
      </c>
      <c r="J1436" s="12">
        <v>1039701</v>
      </c>
      <c r="K1436" s="10"/>
      <c r="L1436" s="11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</row>
    <row r="1437" spans="1:26" ht="6.75" customHeight="1" x14ac:dyDescent="0.2">
      <c r="A1437" s="129" t="s">
        <v>2053</v>
      </c>
      <c r="B1437" s="129" t="s">
        <v>903</v>
      </c>
      <c r="C1437" s="129" t="s">
        <v>34</v>
      </c>
      <c r="D1437" s="129" t="s">
        <v>368</v>
      </c>
      <c r="E1437" s="141"/>
      <c r="F1437" s="129" t="s">
        <v>2046</v>
      </c>
      <c r="G1437" s="129" t="s">
        <v>276</v>
      </c>
      <c r="H1437" s="129" t="s">
        <v>1004</v>
      </c>
      <c r="I1437" s="8">
        <v>2015</v>
      </c>
      <c r="J1437" s="9">
        <v>749973</v>
      </c>
      <c r="K1437" s="10"/>
      <c r="L1437" s="11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</row>
    <row r="1438" spans="1:26" ht="6.75" customHeight="1" x14ac:dyDescent="0.2">
      <c r="A1438" s="129" t="s">
        <v>2054</v>
      </c>
      <c r="B1438" s="129" t="s">
        <v>698</v>
      </c>
      <c r="C1438" s="129" t="s">
        <v>34</v>
      </c>
      <c r="D1438" s="129" t="s">
        <v>368</v>
      </c>
      <c r="E1438" s="141"/>
      <c r="F1438" s="129" t="s">
        <v>2046</v>
      </c>
      <c r="G1438" s="129" t="s">
        <v>276</v>
      </c>
      <c r="H1438" s="129" t="s">
        <v>1004</v>
      </c>
      <c r="I1438" s="8">
        <v>2015</v>
      </c>
      <c r="J1438" s="12">
        <v>1534680</v>
      </c>
      <c r="K1438" s="10"/>
      <c r="L1438" s="11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</row>
    <row r="1439" spans="1:26" ht="6.75" customHeight="1" x14ac:dyDescent="0.2">
      <c r="A1439" s="129" t="s">
        <v>2055</v>
      </c>
      <c r="B1439" s="129" t="s">
        <v>2056</v>
      </c>
      <c r="C1439" s="129"/>
      <c r="D1439" s="129" t="s">
        <v>368</v>
      </c>
      <c r="E1439" s="141"/>
      <c r="F1439" s="129" t="s">
        <v>2046</v>
      </c>
      <c r="G1439" s="129" t="s">
        <v>276</v>
      </c>
      <c r="H1439" s="129" t="s">
        <v>1004</v>
      </c>
      <c r="I1439" s="8">
        <v>2015</v>
      </c>
      <c r="J1439" s="9">
        <v>977212</v>
      </c>
      <c r="K1439" s="10"/>
      <c r="L1439" s="11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</row>
    <row r="1440" spans="1:26" ht="6.75" customHeight="1" x14ac:dyDescent="0.2">
      <c r="A1440" s="129" t="s">
        <v>2057</v>
      </c>
      <c r="B1440" s="129" t="s">
        <v>2058</v>
      </c>
      <c r="C1440" s="129"/>
      <c r="D1440" s="129" t="s">
        <v>368</v>
      </c>
      <c r="E1440" s="141"/>
      <c r="F1440" s="129" t="s">
        <v>2046</v>
      </c>
      <c r="G1440" s="129" t="s">
        <v>276</v>
      </c>
      <c r="H1440" s="129" t="s">
        <v>1004</v>
      </c>
      <c r="I1440" s="8">
        <v>2015</v>
      </c>
      <c r="J1440" s="9">
        <v>353342</v>
      </c>
      <c r="K1440" s="10"/>
      <c r="L1440" s="11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</row>
    <row r="1441" spans="1:26" ht="6.75" customHeight="1" x14ac:dyDescent="0.2">
      <c r="A1441" s="129" t="s">
        <v>2059</v>
      </c>
      <c r="B1441" s="129" t="s">
        <v>2060</v>
      </c>
      <c r="C1441" s="129" t="s">
        <v>34</v>
      </c>
      <c r="D1441" s="129" t="s">
        <v>368</v>
      </c>
      <c r="E1441" s="141"/>
      <c r="F1441" s="129" t="s">
        <v>2046</v>
      </c>
      <c r="G1441" s="129" t="s">
        <v>276</v>
      </c>
      <c r="H1441" s="129" t="s">
        <v>1004</v>
      </c>
      <c r="I1441" s="8">
        <v>2015</v>
      </c>
      <c r="J1441" s="9">
        <v>179826</v>
      </c>
      <c r="K1441" s="10"/>
      <c r="L1441" s="11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</row>
    <row r="1442" spans="1:26" ht="6.75" customHeight="1" x14ac:dyDescent="0.2">
      <c r="A1442" s="129" t="s">
        <v>2061</v>
      </c>
      <c r="B1442" s="129" t="s">
        <v>796</v>
      </c>
      <c r="C1442" s="129" t="s">
        <v>34</v>
      </c>
      <c r="D1442" s="129" t="s">
        <v>368</v>
      </c>
      <c r="E1442" s="141"/>
      <c r="F1442" s="129" t="s">
        <v>2046</v>
      </c>
      <c r="G1442" s="129" t="s">
        <v>276</v>
      </c>
      <c r="H1442" s="129" t="s">
        <v>1004</v>
      </c>
      <c r="I1442" s="8">
        <v>2015</v>
      </c>
      <c r="J1442" s="9">
        <v>730062</v>
      </c>
      <c r="K1442" s="10"/>
      <c r="L1442" s="11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</row>
    <row r="1443" spans="1:26" ht="6.75" customHeight="1" x14ac:dyDescent="0.2">
      <c r="A1443" s="129" t="s">
        <v>2062</v>
      </c>
      <c r="B1443" s="129" t="s">
        <v>312</v>
      </c>
      <c r="C1443" s="129" t="s">
        <v>34</v>
      </c>
      <c r="D1443" s="129" t="s">
        <v>368</v>
      </c>
      <c r="E1443" s="141"/>
      <c r="F1443" s="129" t="s">
        <v>2046</v>
      </c>
      <c r="G1443" s="129" t="s">
        <v>276</v>
      </c>
      <c r="H1443" s="129" t="s">
        <v>1004</v>
      </c>
      <c r="I1443" s="8">
        <v>2015</v>
      </c>
      <c r="J1443" s="12">
        <v>1300000</v>
      </c>
      <c r="K1443" s="10"/>
      <c r="L1443" s="11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</row>
    <row r="1444" spans="1:26" ht="6.75" customHeight="1" x14ac:dyDescent="0.2">
      <c r="A1444" s="129" t="s">
        <v>2063</v>
      </c>
      <c r="B1444" s="129" t="s">
        <v>312</v>
      </c>
      <c r="C1444" s="129" t="s">
        <v>34</v>
      </c>
      <c r="D1444" s="129" t="s">
        <v>368</v>
      </c>
      <c r="E1444" s="141"/>
      <c r="F1444" s="129" t="s">
        <v>2046</v>
      </c>
      <c r="G1444" s="129" t="s">
        <v>276</v>
      </c>
      <c r="H1444" s="129" t="s">
        <v>1004</v>
      </c>
      <c r="I1444" s="8">
        <v>2015</v>
      </c>
      <c r="J1444" s="9">
        <v>900000</v>
      </c>
      <c r="K1444" s="10"/>
      <c r="L1444" s="11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</row>
    <row r="1445" spans="1:26" ht="6.75" customHeight="1" x14ac:dyDescent="0.2">
      <c r="A1445" s="129" t="s">
        <v>2064</v>
      </c>
      <c r="B1445" s="129" t="s">
        <v>1021</v>
      </c>
      <c r="C1445" s="129" t="s">
        <v>34</v>
      </c>
      <c r="D1445" s="129" t="s">
        <v>368</v>
      </c>
      <c r="E1445" s="141"/>
      <c r="F1445" s="129" t="s">
        <v>2046</v>
      </c>
      <c r="G1445" s="129" t="s">
        <v>276</v>
      </c>
      <c r="H1445" s="129" t="s">
        <v>1004</v>
      </c>
      <c r="I1445" s="8">
        <v>2015</v>
      </c>
      <c r="J1445" s="9">
        <v>399862</v>
      </c>
      <c r="K1445" s="10"/>
      <c r="L1445" s="11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</row>
    <row r="1446" spans="1:26" ht="6.75" customHeight="1" x14ac:dyDescent="0.2">
      <c r="A1446" s="118" t="s">
        <v>2065</v>
      </c>
      <c r="B1446" s="118" t="s">
        <v>360</v>
      </c>
      <c r="C1446" s="118" t="s">
        <v>34</v>
      </c>
      <c r="D1446" s="118" t="s">
        <v>126</v>
      </c>
      <c r="E1446" s="39" t="s">
        <v>166</v>
      </c>
      <c r="F1446" s="118" t="s">
        <v>2066</v>
      </c>
      <c r="G1446" s="118" t="s">
        <v>78</v>
      </c>
      <c r="H1446" s="118" t="s">
        <v>700</v>
      </c>
      <c r="I1446" s="40">
        <v>2015</v>
      </c>
      <c r="J1446" s="44">
        <v>571459</v>
      </c>
      <c r="K1446" s="42"/>
      <c r="L1446" s="45">
        <f>J1452/SUM(J1446:J1452)</f>
        <v>9.6167476926334611E-3</v>
      </c>
      <c r="M1446" s="19">
        <f>SUM(J1446:J1452)</f>
        <v>4192789.63</v>
      </c>
      <c r="N1446" s="19">
        <f>J1452</f>
        <v>40321</v>
      </c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</row>
    <row r="1447" spans="1:26" ht="6.75" customHeight="1" x14ac:dyDescent="0.2">
      <c r="A1447" s="118" t="s">
        <v>2067</v>
      </c>
      <c r="B1447" s="118" t="s">
        <v>1645</v>
      </c>
      <c r="C1447" s="118" t="s">
        <v>34</v>
      </c>
      <c r="D1447" s="118" t="s">
        <v>126</v>
      </c>
      <c r="E1447" s="39" t="s">
        <v>166</v>
      </c>
      <c r="F1447" s="118" t="s">
        <v>2066</v>
      </c>
      <c r="G1447" s="118" t="s">
        <v>78</v>
      </c>
      <c r="H1447" s="118" t="s">
        <v>700</v>
      </c>
      <c r="I1447" s="40">
        <v>2015</v>
      </c>
      <c r="J1447" s="44">
        <v>138871</v>
      </c>
      <c r="K1447" s="42"/>
      <c r="L1447" s="45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</row>
    <row r="1448" spans="1:26" ht="6.75" customHeight="1" x14ac:dyDescent="0.2">
      <c r="A1448" s="118" t="s">
        <v>2068</v>
      </c>
      <c r="B1448" s="118" t="s">
        <v>190</v>
      </c>
      <c r="C1448" s="118"/>
      <c r="D1448" s="118" t="s">
        <v>126</v>
      </c>
      <c r="E1448" s="39" t="s">
        <v>166</v>
      </c>
      <c r="F1448" s="118" t="s">
        <v>2066</v>
      </c>
      <c r="G1448" s="118" t="s">
        <v>78</v>
      </c>
      <c r="H1448" s="118" t="s">
        <v>700</v>
      </c>
      <c r="I1448" s="40">
        <v>2015</v>
      </c>
      <c r="J1448" s="44">
        <v>296288</v>
      </c>
      <c r="K1448" s="42"/>
      <c r="L1448" s="45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</row>
    <row r="1449" spans="1:26" ht="6.75" customHeight="1" x14ac:dyDescent="0.2">
      <c r="A1449" s="118" t="s">
        <v>2069</v>
      </c>
      <c r="B1449" s="118" t="s">
        <v>2070</v>
      </c>
      <c r="C1449" s="118"/>
      <c r="D1449" s="118" t="s">
        <v>126</v>
      </c>
      <c r="E1449" s="39" t="s">
        <v>166</v>
      </c>
      <c r="F1449" s="118" t="s">
        <v>2066</v>
      </c>
      <c r="G1449" s="118" t="s">
        <v>78</v>
      </c>
      <c r="H1449" s="118" t="s">
        <v>700</v>
      </c>
      <c r="I1449" s="40">
        <v>2015</v>
      </c>
      <c r="J1449" s="41">
        <v>2170535</v>
      </c>
      <c r="K1449" s="42"/>
      <c r="L1449" s="45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</row>
    <row r="1450" spans="1:26" ht="6.75" customHeight="1" x14ac:dyDescent="0.2">
      <c r="A1450" s="118" t="s">
        <v>2071</v>
      </c>
      <c r="B1450" s="118" t="s">
        <v>129</v>
      </c>
      <c r="C1450" s="118" t="s">
        <v>12</v>
      </c>
      <c r="D1450" s="118" t="s">
        <v>126</v>
      </c>
      <c r="E1450" s="39" t="s">
        <v>166</v>
      </c>
      <c r="F1450" s="118" t="s">
        <v>2066</v>
      </c>
      <c r="G1450" s="118" t="s">
        <v>78</v>
      </c>
      <c r="H1450" s="118" t="s">
        <v>700</v>
      </c>
      <c r="I1450" s="40">
        <v>2015</v>
      </c>
      <c r="J1450" s="44">
        <v>793120</v>
      </c>
      <c r="K1450" s="42"/>
      <c r="L1450" s="45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</row>
    <row r="1451" spans="1:26" ht="6.75" customHeight="1" x14ac:dyDescent="0.2">
      <c r="A1451" s="118" t="s">
        <v>2072</v>
      </c>
      <c r="B1451" s="118" t="s">
        <v>239</v>
      </c>
      <c r="C1451" s="118" t="s">
        <v>70</v>
      </c>
      <c r="D1451" s="118" t="s">
        <v>126</v>
      </c>
      <c r="E1451" s="39" t="s">
        <v>166</v>
      </c>
      <c r="F1451" s="118" t="s">
        <v>2066</v>
      </c>
      <c r="G1451" s="118" t="s">
        <v>78</v>
      </c>
      <c r="H1451" s="118" t="s">
        <v>700</v>
      </c>
      <c r="I1451" s="40">
        <v>2015</v>
      </c>
      <c r="J1451" s="44">
        <v>182195.63</v>
      </c>
      <c r="K1451" s="42"/>
      <c r="L1451" s="45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</row>
    <row r="1452" spans="1:26" ht="6.75" customHeight="1" x14ac:dyDescent="0.2">
      <c r="A1452" s="118" t="s">
        <v>91</v>
      </c>
      <c r="B1452" s="118" t="s">
        <v>92</v>
      </c>
      <c r="C1452" s="118" t="s">
        <v>70</v>
      </c>
      <c r="D1452" s="118" t="s">
        <v>93</v>
      </c>
      <c r="E1452" s="39" t="s">
        <v>166</v>
      </c>
      <c r="F1452" s="118" t="s">
        <v>2066</v>
      </c>
      <c r="G1452" s="118" t="s">
        <v>78</v>
      </c>
      <c r="H1452" s="118" t="s">
        <v>700</v>
      </c>
      <c r="I1452" s="40">
        <v>2015</v>
      </c>
      <c r="J1452" s="44">
        <v>40321</v>
      </c>
      <c r="K1452" s="42" t="s">
        <v>72</v>
      </c>
      <c r="L1452" s="45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</row>
    <row r="1453" spans="1:26" ht="6.75" customHeight="1" x14ac:dyDescent="0.2">
      <c r="A1453" s="115" t="s">
        <v>2073</v>
      </c>
      <c r="B1453" s="115" t="s">
        <v>2074</v>
      </c>
      <c r="C1453" s="115"/>
      <c r="D1453" s="115" t="s">
        <v>281</v>
      </c>
      <c r="E1453" s="126"/>
      <c r="F1453" s="115" t="s">
        <v>2075</v>
      </c>
      <c r="G1453" s="115" t="s">
        <v>276</v>
      </c>
      <c r="H1453" s="115" t="s">
        <v>384</v>
      </c>
      <c r="I1453" s="24">
        <v>2015</v>
      </c>
      <c r="J1453" s="25">
        <v>150000</v>
      </c>
      <c r="K1453" s="26"/>
      <c r="L1453" s="28">
        <f>SUM(J1455:J1456)/SUM(J1453:J1460)</f>
        <v>0.21774534807023449</v>
      </c>
      <c r="M1453" s="19">
        <f>SUM(J1453:J1460)</f>
        <v>2554585</v>
      </c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</row>
    <row r="1454" spans="1:26" ht="9.75" customHeight="1" x14ac:dyDescent="0.2">
      <c r="A1454" s="115" t="s">
        <v>2076</v>
      </c>
      <c r="B1454" s="115" t="s">
        <v>2077</v>
      </c>
      <c r="C1454" s="115"/>
      <c r="D1454" s="115" t="s">
        <v>28</v>
      </c>
      <c r="E1454" s="126"/>
      <c r="F1454" s="115" t="s">
        <v>2075</v>
      </c>
      <c r="G1454" s="115" t="s">
        <v>276</v>
      </c>
      <c r="H1454" s="115" t="s">
        <v>384</v>
      </c>
      <c r="I1454" s="24">
        <v>2015</v>
      </c>
      <c r="J1454" s="25">
        <v>401175</v>
      </c>
      <c r="K1454" s="26"/>
      <c r="L1454" s="28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</row>
    <row r="1455" spans="1:26" ht="6.75" customHeight="1" x14ac:dyDescent="0.2">
      <c r="A1455" s="115" t="s">
        <v>213</v>
      </c>
      <c r="B1455" s="115" t="s">
        <v>214</v>
      </c>
      <c r="C1455" s="115" t="s">
        <v>70</v>
      </c>
      <c r="D1455" s="115" t="s">
        <v>143</v>
      </c>
      <c r="E1455" s="126"/>
      <c r="F1455" s="115" t="s">
        <v>2075</v>
      </c>
      <c r="G1455" s="115" t="s">
        <v>276</v>
      </c>
      <c r="H1455" s="115" t="s">
        <v>384</v>
      </c>
      <c r="I1455" s="24">
        <v>2015</v>
      </c>
      <c r="J1455" s="25">
        <v>181249</v>
      </c>
      <c r="K1455" s="26" t="s">
        <v>72</v>
      </c>
      <c r="L1455" s="28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</row>
    <row r="1456" spans="1:26" ht="6.75" customHeight="1" x14ac:dyDescent="0.2">
      <c r="A1456" s="115" t="s">
        <v>216</v>
      </c>
      <c r="B1456" s="115" t="s">
        <v>124</v>
      </c>
      <c r="C1456" s="115" t="s">
        <v>70</v>
      </c>
      <c r="D1456" s="115" t="s">
        <v>143</v>
      </c>
      <c r="E1456" s="126"/>
      <c r="F1456" s="115" t="s">
        <v>2075</v>
      </c>
      <c r="G1456" s="115" t="s">
        <v>276</v>
      </c>
      <c r="H1456" s="115" t="s">
        <v>384</v>
      </c>
      <c r="I1456" s="24">
        <v>2015</v>
      </c>
      <c r="J1456" s="25">
        <v>375000</v>
      </c>
      <c r="K1456" s="26" t="s">
        <v>72</v>
      </c>
      <c r="L1456" s="28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</row>
    <row r="1457" spans="1:26" ht="6.75" customHeight="1" x14ac:dyDescent="0.2">
      <c r="A1457" s="115" t="s">
        <v>2078</v>
      </c>
      <c r="B1457" s="115" t="s">
        <v>2079</v>
      </c>
      <c r="C1457" s="115"/>
      <c r="D1457" s="115" t="s">
        <v>272</v>
      </c>
      <c r="E1457" s="126"/>
      <c r="F1457" s="115" t="s">
        <v>2075</v>
      </c>
      <c r="G1457" s="115" t="s">
        <v>276</v>
      </c>
      <c r="H1457" s="115" t="s">
        <v>384</v>
      </c>
      <c r="I1457" s="24">
        <v>2015</v>
      </c>
      <c r="J1457" s="25">
        <v>364860</v>
      </c>
      <c r="K1457" s="26"/>
      <c r="L1457" s="28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</row>
    <row r="1458" spans="1:26" ht="6.75" customHeight="1" x14ac:dyDescent="0.2">
      <c r="A1458" s="115" t="s">
        <v>2080</v>
      </c>
      <c r="B1458" s="115" t="s">
        <v>885</v>
      </c>
      <c r="C1458" s="115" t="s">
        <v>34</v>
      </c>
      <c r="D1458" s="115" t="s">
        <v>537</v>
      </c>
      <c r="E1458" s="126"/>
      <c r="F1458" s="115" t="s">
        <v>2075</v>
      </c>
      <c r="G1458" s="115" t="s">
        <v>276</v>
      </c>
      <c r="H1458" s="115" t="s">
        <v>384</v>
      </c>
      <c r="I1458" s="24">
        <v>2015</v>
      </c>
      <c r="J1458" s="25">
        <v>211079</v>
      </c>
      <c r="K1458" s="26"/>
      <c r="L1458" s="28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</row>
    <row r="1459" spans="1:26" ht="6.75" customHeight="1" x14ac:dyDescent="0.2">
      <c r="A1459" s="115" t="s">
        <v>2081</v>
      </c>
      <c r="B1459" s="115" t="s">
        <v>2082</v>
      </c>
      <c r="C1459" s="115"/>
      <c r="D1459" s="115" t="s">
        <v>537</v>
      </c>
      <c r="E1459" s="126"/>
      <c r="F1459" s="115" t="s">
        <v>2075</v>
      </c>
      <c r="G1459" s="115" t="s">
        <v>276</v>
      </c>
      <c r="H1459" s="115" t="s">
        <v>384</v>
      </c>
      <c r="I1459" s="24">
        <v>2015</v>
      </c>
      <c r="J1459" s="25">
        <v>299778</v>
      </c>
      <c r="K1459" s="26"/>
      <c r="L1459" s="28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</row>
    <row r="1460" spans="1:26" ht="6.75" customHeight="1" x14ac:dyDescent="0.2">
      <c r="A1460" s="115" t="s">
        <v>2083</v>
      </c>
      <c r="B1460" s="115" t="s">
        <v>720</v>
      </c>
      <c r="C1460" s="115" t="s">
        <v>34</v>
      </c>
      <c r="D1460" s="115" t="s">
        <v>537</v>
      </c>
      <c r="E1460" s="126"/>
      <c r="F1460" s="115" t="s">
        <v>2075</v>
      </c>
      <c r="G1460" s="115" t="s">
        <v>276</v>
      </c>
      <c r="H1460" s="115" t="s">
        <v>384</v>
      </c>
      <c r="I1460" s="24">
        <v>2015</v>
      </c>
      <c r="J1460" s="25">
        <v>571444</v>
      </c>
      <c r="K1460" s="26"/>
      <c r="L1460" s="28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</row>
    <row r="1461" spans="1:26" ht="6.75" customHeight="1" x14ac:dyDescent="0.2">
      <c r="A1461" s="114" t="s">
        <v>2084</v>
      </c>
      <c r="B1461" s="114" t="s">
        <v>321</v>
      </c>
      <c r="C1461" s="114" t="s">
        <v>34</v>
      </c>
      <c r="D1461" s="114" t="s">
        <v>76</v>
      </c>
      <c r="E1461" s="124"/>
      <c r="F1461" s="114" t="s">
        <v>2085</v>
      </c>
      <c r="G1461" s="114" t="s">
        <v>78</v>
      </c>
      <c r="H1461" s="114" t="s">
        <v>314</v>
      </c>
      <c r="I1461" s="88">
        <v>2015</v>
      </c>
      <c r="J1461" s="89">
        <v>867175</v>
      </c>
      <c r="K1461" s="90"/>
      <c r="L1461" s="92">
        <f>J1474/SUM(J1461:J1474)</f>
        <v>2.746102270000193E-2</v>
      </c>
      <c r="M1461" s="19">
        <f>SUM(J1461:J1474)</f>
        <v>12034184</v>
      </c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</row>
    <row r="1462" spans="1:26" ht="6.75" customHeight="1" x14ac:dyDescent="0.2">
      <c r="A1462" s="114" t="s">
        <v>2086</v>
      </c>
      <c r="B1462" s="114" t="s">
        <v>372</v>
      </c>
      <c r="C1462" s="114" t="s">
        <v>34</v>
      </c>
      <c r="D1462" s="114" t="s">
        <v>76</v>
      </c>
      <c r="E1462" s="124"/>
      <c r="F1462" s="114" t="s">
        <v>2085</v>
      </c>
      <c r="G1462" s="114" t="s">
        <v>78</v>
      </c>
      <c r="H1462" s="114" t="s">
        <v>314</v>
      </c>
      <c r="I1462" s="88">
        <v>2015</v>
      </c>
      <c r="J1462" s="89">
        <v>791773</v>
      </c>
      <c r="K1462" s="90"/>
      <c r="L1462" s="9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</row>
    <row r="1463" spans="1:26" ht="6.75" customHeight="1" x14ac:dyDescent="0.2">
      <c r="A1463" s="114" t="s">
        <v>2087</v>
      </c>
      <c r="B1463" s="114" t="s">
        <v>903</v>
      </c>
      <c r="C1463" s="114" t="s">
        <v>34</v>
      </c>
      <c r="D1463" s="114" t="s">
        <v>76</v>
      </c>
      <c r="E1463" s="124"/>
      <c r="F1463" s="114" t="s">
        <v>2085</v>
      </c>
      <c r="G1463" s="114" t="s">
        <v>78</v>
      </c>
      <c r="H1463" s="114" t="s">
        <v>314</v>
      </c>
      <c r="I1463" s="88">
        <v>2015</v>
      </c>
      <c r="J1463" s="93">
        <v>1291620</v>
      </c>
      <c r="K1463" s="90"/>
      <c r="L1463" s="9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</row>
    <row r="1464" spans="1:26" ht="6.75" customHeight="1" x14ac:dyDescent="0.2">
      <c r="A1464" s="114" t="s">
        <v>2088</v>
      </c>
      <c r="B1464" s="114" t="s">
        <v>317</v>
      </c>
      <c r="C1464" s="114" t="s">
        <v>34</v>
      </c>
      <c r="D1464" s="114" t="s">
        <v>76</v>
      </c>
      <c r="E1464" s="124"/>
      <c r="F1464" s="114" t="s">
        <v>2085</v>
      </c>
      <c r="G1464" s="114" t="s">
        <v>78</v>
      </c>
      <c r="H1464" s="114" t="s">
        <v>314</v>
      </c>
      <c r="I1464" s="88">
        <v>2015</v>
      </c>
      <c r="J1464" s="89">
        <v>739103</v>
      </c>
      <c r="K1464" s="90"/>
      <c r="L1464" s="9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</row>
    <row r="1465" spans="1:26" ht="6.75" customHeight="1" x14ac:dyDescent="0.2">
      <c r="A1465" s="114" t="s">
        <v>2089</v>
      </c>
      <c r="B1465" s="114" t="s">
        <v>379</v>
      </c>
      <c r="C1465" s="114" t="s">
        <v>34</v>
      </c>
      <c r="D1465" s="114" t="s">
        <v>76</v>
      </c>
      <c r="E1465" s="124"/>
      <c r="F1465" s="114" t="s">
        <v>2085</v>
      </c>
      <c r="G1465" s="114" t="s">
        <v>78</v>
      </c>
      <c r="H1465" s="114" t="s">
        <v>314</v>
      </c>
      <c r="I1465" s="88">
        <v>2015</v>
      </c>
      <c r="J1465" s="93">
        <v>1294378</v>
      </c>
      <c r="K1465" s="90"/>
      <c r="L1465" s="9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</row>
    <row r="1466" spans="1:26" ht="6.75" customHeight="1" x14ac:dyDescent="0.2">
      <c r="A1466" s="114" t="s">
        <v>2090</v>
      </c>
      <c r="B1466" s="114" t="s">
        <v>83</v>
      </c>
      <c r="C1466" s="114" t="s">
        <v>34</v>
      </c>
      <c r="D1466" s="114" t="s">
        <v>76</v>
      </c>
      <c r="E1466" s="124"/>
      <c r="F1466" s="114" t="s">
        <v>2085</v>
      </c>
      <c r="G1466" s="114" t="s">
        <v>78</v>
      </c>
      <c r="H1466" s="114" t="s">
        <v>314</v>
      </c>
      <c r="I1466" s="88">
        <v>2015</v>
      </c>
      <c r="J1466" s="89">
        <v>716988</v>
      </c>
      <c r="K1466" s="90"/>
      <c r="L1466" s="9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</row>
    <row r="1467" spans="1:26" ht="6.75" customHeight="1" x14ac:dyDescent="0.2">
      <c r="A1467" s="114" t="s">
        <v>2091</v>
      </c>
      <c r="B1467" s="114" t="s">
        <v>1132</v>
      </c>
      <c r="C1467" s="114"/>
      <c r="D1467" s="114" t="s">
        <v>76</v>
      </c>
      <c r="E1467" s="124"/>
      <c r="F1467" s="114" t="s">
        <v>2085</v>
      </c>
      <c r="G1467" s="114" t="s">
        <v>78</v>
      </c>
      <c r="H1467" s="114" t="s">
        <v>314</v>
      </c>
      <c r="I1467" s="88">
        <v>2015</v>
      </c>
      <c r="J1467" s="89">
        <v>665506</v>
      </c>
      <c r="K1467" s="90"/>
      <c r="L1467" s="9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</row>
    <row r="1468" spans="1:26" ht="6.75" customHeight="1" x14ac:dyDescent="0.2">
      <c r="A1468" s="114" t="s">
        <v>2092</v>
      </c>
      <c r="B1468" s="114" t="s">
        <v>718</v>
      </c>
      <c r="C1468" s="114"/>
      <c r="D1468" s="114" t="s">
        <v>76</v>
      </c>
      <c r="E1468" s="124"/>
      <c r="F1468" s="114" t="s">
        <v>2085</v>
      </c>
      <c r="G1468" s="114" t="s">
        <v>78</v>
      </c>
      <c r="H1468" s="114" t="s">
        <v>314</v>
      </c>
      <c r="I1468" s="88">
        <v>2015</v>
      </c>
      <c r="J1468" s="93">
        <v>1338333</v>
      </c>
      <c r="K1468" s="90"/>
      <c r="L1468" s="9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</row>
    <row r="1469" spans="1:26" ht="6.75" customHeight="1" x14ac:dyDescent="0.2">
      <c r="A1469" s="114" t="s">
        <v>2093</v>
      </c>
      <c r="B1469" s="114" t="s">
        <v>151</v>
      </c>
      <c r="C1469" s="114"/>
      <c r="D1469" s="114" t="s">
        <v>76</v>
      </c>
      <c r="E1469" s="124"/>
      <c r="F1469" s="114" t="s">
        <v>2085</v>
      </c>
      <c r="G1469" s="114" t="s">
        <v>78</v>
      </c>
      <c r="H1469" s="114" t="s">
        <v>314</v>
      </c>
      <c r="I1469" s="88">
        <v>2015</v>
      </c>
      <c r="J1469" s="89">
        <v>861729</v>
      </c>
      <c r="K1469" s="90"/>
      <c r="L1469" s="9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</row>
    <row r="1470" spans="1:26" ht="6.75" customHeight="1" x14ac:dyDescent="0.2">
      <c r="A1470" s="114" t="s">
        <v>2094</v>
      </c>
      <c r="B1470" s="114" t="s">
        <v>710</v>
      </c>
      <c r="C1470" s="114"/>
      <c r="D1470" s="114" t="s">
        <v>76</v>
      </c>
      <c r="E1470" s="124"/>
      <c r="F1470" s="114" t="s">
        <v>2085</v>
      </c>
      <c r="G1470" s="114" t="s">
        <v>78</v>
      </c>
      <c r="H1470" s="114" t="s">
        <v>314</v>
      </c>
      <c r="I1470" s="88">
        <v>2015</v>
      </c>
      <c r="J1470" s="89">
        <v>476983</v>
      </c>
      <c r="K1470" s="90"/>
      <c r="L1470" s="9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</row>
    <row r="1471" spans="1:26" ht="6.75" customHeight="1" x14ac:dyDescent="0.2">
      <c r="A1471" s="114" t="s">
        <v>2095</v>
      </c>
      <c r="B1471" s="114" t="s">
        <v>2096</v>
      </c>
      <c r="C1471" s="114"/>
      <c r="D1471" s="114" t="s">
        <v>76</v>
      </c>
      <c r="E1471" s="124"/>
      <c r="F1471" s="114" t="s">
        <v>2085</v>
      </c>
      <c r="G1471" s="114" t="s">
        <v>78</v>
      </c>
      <c r="H1471" s="114" t="s">
        <v>314</v>
      </c>
      <c r="I1471" s="88">
        <v>2015</v>
      </c>
      <c r="J1471" s="93">
        <v>1329123</v>
      </c>
      <c r="K1471" s="90"/>
      <c r="L1471" s="9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</row>
    <row r="1472" spans="1:26" ht="6.75" customHeight="1" x14ac:dyDescent="0.2">
      <c r="A1472" s="114" t="s">
        <v>2097</v>
      </c>
      <c r="B1472" s="114" t="s">
        <v>103</v>
      </c>
      <c r="C1472" s="114" t="s">
        <v>12</v>
      </c>
      <c r="D1472" s="114" t="s">
        <v>76</v>
      </c>
      <c r="E1472" s="124"/>
      <c r="F1472" s="114" t="s">
        <v>2085</v>
      </c>
      <c r="G1472" s="114" t="s">
        <v>78</v>
      </c>
      <c r="H1472" s="114" t="s">
        <v>314</v>
      </c>
      <c r="I1472" s="88">
        <v>2015</v>
      </c>
      <c r="J1472" s="93">
        <v>1175078</v>
      </c>
      <c r="K1472" s="90"/>
      <c r="L1472" s="9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</row>
    <row r="1473" spans="1:26" ht="6.75" customHeight="1" x14ac:dyDescent="0.2">
      <c r="A1473" s="114" t="s">
        <v>2098</v>
      </c>
      <c r="B1473" s="114" t="s">
        <v>112</v>
      </c>
      <c r="C1473" s="114"/>
      <c r="D1473" s="114" t="s">
        <v>76</v>
      </c>
      <c r="E1473" s="124"/>
      <c r="F1473" s="114" t="s">
        <v>2085</v>
      </c>
      <c r="G1473" s="114" t="s">
        <v>78</v>
      </c>
      <c r="H1473" s="114" t="s">
        <v>314</v>
      </c>
      <c r="I1473" s="88">
        <v>2015</v>
      </c>
      <c r="J1473" s="89">
        <v>155924</v>
      </c>
      <c r="K1473" s="90"/>
      <c r="L1473" s="9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</row>
    <row r="1474" spans="1:26" ht="6.75" customHeight="1" x14ac:dyDescent="0.2">
      <c r="A1474" s="114" t="s">
        <v>91</v>
      </c>
      <c r="B1474" s="114" t="s">
        <v>92</v>
      </c>
      <c r="C1474" s="114" t="s">
        <v>70</v>
      </c>
      <c r="D1474" s="114" t="s">
        <v>93</v>
      </c>
      <c r="E1474" s="124"/>
      <c r="F1474" s="114" t="s">
        <v>2085</v>
      </c>
      <c r="G1474" s="114" t="s">
        <v>78</v>
      </c>
      <c r="H1474" s="114" t="s">
        <v>314</v>
      </c>
      <c r="I1474" s="88">
        <v>2015</v>
      </c>
      <c r="J1474" s="89">
        <v>330471</v>
      </c>
      <c r="K1474" s="90" t="s">
        <v>72</v>
      </c>
      <c r="L1474" s="9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</row>
    <row r="1475" spans="1:26" ht="6.75" customHeight="1" x14ac:dyDescent="0.2">
      <c r="A1475" s="115" t="s">
        <v>2099</v>
      </c>
      <c r="B1475" s="115" t="s">
        <v>2100</v>
      </c>
      <c r="C1475" s="115"/>
      <c r="D1475" s="115" t="s">
        <v>13</v>
      </c>
      <c r="E1475" s="126"/>
      <c r="F1475" s="115" t="s">
        <v>2101</v>
      </c>
      <c r="G1475" s="115" t="s">
        <v>16</v>
      </c>
      <c r="H1475" s="115" t="s">
        <v>149</v>
      </c>
      <c r="I1475" s="24">
        <v>2015</v>
      </c>
      <c r="J1475" s="25">
        <v>250000</v>
      </c>
      <c r="K1475" s="26"/>
      <c r="L1475" s="28">
        <f>J1484/SUM(J1475:J1484)</f>
        <v>2.4186641500712987E-2</v>
      </c>
      <c r="M1475" s="19">
        <f>SUM(J1475:J1484)</f>
        <v>20259117</v>
      </c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</row>
    <row r="1476" spans="1:26" ht="6.75" customHeight="1" x14ac:dyDescent="0.2">
      <c r="A1476" s="115" t="s">
        <v>2102</v>
      </c>
      <c r="B1476" s="115" t="s">
        <v>159</v>
      </c>
      <c r="C1476" s="115"/>
      <c r="D1476" s="115" t="s">
        <v>13</v>
      </c>
      <c r="E1476" s="126"/>
      <c r="F1476" s="115" t="s">
        <v>2101</v>
      </c>
      <c r="G1476" s="115" t="s">
        <v>16</v>
      </c>
      <c r="H1476" s="115" t="s">
        <v>149</v>
      </c>
      <c r="I1476" s="24">
        <v>2015</v>
      </c>
      <c r="J1476" s="29">
        <v>1398804</v>
      </c>
      <c r="K1476" s="26"/>
      <c r="L1476" s="28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</row>
    <row r="1477" spans="1:26" ht="6.75" customHeight="1" x14ac:dyDescent="0.2">
      <c r="A1477" s="115" t="s">
        <v>2103</v>
      </c>
      <c r="B1477" s="115" t="s">
        <v>114</v>
      </c>
      <c r="C1477" s="115" t="s">
        <v>115</v>
      </c>
      <c r="D1477" s="115" t="s">
        <v>13</v>
      </c>
      <c r="E1477" s="126"/>
      <c r="F1477" s="115" t="s">
        <v>2101</v>
      </c>
      <c r="G1477" s="115" t="s">
        <v>16</v>
      </c>
      <c r="H1477" s="115" t="s">
        <v>149</v>
      </c>
      <c r="I1477" s="24">
        <v>2015</v>
      </c>
      <c r="J1477" s="29">
        <v>1373706</v>
      </c>
      <c r="K1477" s="26"/>
      <c r="L1477" s="28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</row>
    <row r="1478" spans="1:26" ht="6.75" customHeight="1" x14ac:dyDescent="0.2">
      <c r="A1478" s="115" t="s">
        <v>2104</v>
      </c>
      <c r="B1478" s="115" t="s">
        <v>162</v>
      </c>
      <c r="C1478" s="115"/>
      <c r="D1478" s="115" t="s">
        <v>13</v>
      </c>
      <c r="E1478" s="126"/>
      <c r="F1478" s="115" t="s">
        <v>2101</v>
      </c>
      <c r="G1478" s="115" t="s">
        <v>16</v>
      </c>
      <c r="H1478" s="115" t="s">
        <v>149</v>
      </c>
      <c r="I1478" s="24">
        <v>2015</v>
      </c>
      <c r="J1478" s="29">
        <v>2364291</v>
      </c>
      <c r="K1478" s="26"/>
      <c r="L1478" s="28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</row>
    <row r="1479" spans="1:26" ht="6.75" customHeight="1" x14ac:dyDescent="0.2">
      <c r="A1479" s="115" t="s">
        <v>2105</v>
      </c>
      <c r="B1479" s="115" t="s">
        <v>151</v>
      </c>
      <c r="C1479" s="115"/>
      <c r="D1479" s="115" t="s">
        <v>13</v>
      </c>
      <c r="E1479" s="126"/>
      <c r="F1479" s="115" t="s">
        <v>2101</v>
      </c>
      <c r="G1479" s="115" t="s">
        <v>16</v>
      </c>
      <c r="H1479" s="115" t="s">
        <v>149</v>
      </c>
      <c r="I1479" s="24">
        <v>2015</v>
      </c>
      <c r="J1479" s="29">
        <v>3378979</v>
      </c>
      <c r="K1479" s="26"/>
      <c r="L1479" s="28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</row>
    <row r="1480" spans="1:26" ht="6.75" customHeight="1" x14ac:dyDescent="0.2">
      <c r="A1480" s="115" t="s">
        <v>2106</v>
      </c>
      <c r="B1480" s="115" t="s">
        <v>62</v>
      </c>
      <c r="C1480" s="115"/>
      <c r="D1480" s="115" t="s">
        <v>13</v>
      </c>
      <c r="E1480" s="126"/>
      <c r="F1480" s="115" t="s">
        <v>2101</v>
      </c>
      <c r="G1480" s="115" t="s">
        <v>16</v>
      </c>
      <c r="H1480" s="115" t="s">
        <v>149</v>
      </c>
      <c r="I1480" s="24">
        <v>2015</v>
      </c>
      <c r="J1480" s="29">
        <v>5390888</v>
      </c>
      <c r="K1480" s="26"/>
      <c r="L1480" s="28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</row>
    <row r="1481" spans="1:26" ht="6.75" customHeight="1" x14ac:dyDescent="0.2">
      <c r="A1481" s="115" t="s">
        <v>2107</v>
      </c>
      <c r="B1481" s="115" t="s">
        <v>103</v>
      </c>
      <c r="C1481" s="115" t="s">
        <v>12</v>
      </c>
      <c r="D1481" s="115" t="s">
        <v>13</v>
      </c>
      <c r="E1481" s="126"/>
      <c r="F1481" s="115" t="s">
        <v>2101</v>
      </c>
      <c r="G1481" s="115" t="s">
        <v>16</v>
      </c>
      <c r="H1481" s="115" t="s">
        <v>149</v>
      </c>
      <c r="I1481" s="24">
        <v>2015</v>
      </c>
      <c r="J1481" s="29">
        <v>1691941</v>
      </c>
      <c r="K1481" s="26"/>
      <c r="L1481" s="28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</row>
    <row r="1482" spans="1:26" ht="6.75" customHeight="1" x14ac:dyDescent="0.2">
      <c r="A1482" s="115" t="s">
        <v>2108</v>
      </c>
      <c r="B1482" s="115" t="s">
        <v>922</v>
      </c>
      <c r="C1482" s="115" t="s">
        <v>34</v>
      </c>
      <c r="D1482" s="115" t="s">
        <v>13</v>
      </c>
      <c r="E1482" s="126"/>
      <c r="F1482" s="115" t="s">
        <v>2101</v>
      </c>
      <c r="G1482" s="115" t="s">
        <v>16</v>
      </c>
      <c r="H1482" s="115" t="s">
        <v>149</v>
      </c>
      <c r="I1482" s="24">
        <v>2015</v>
      </c>
      <c r="J1482" s="29">
        <v>3396370</v>
      </c>
      <c r="K1482" s="26"/>
      <c r="L1482" s="28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</row>
    <row r="1483" spans="1:26" ht="6.75" customHeight="1" x14ac:dyDescent="0.2">
      <c r="A1483" s="115" t="s">
        <v>2109</v>
      </c>
      <c r="B1483" s="115" t="s">
        <v>2110</v>
      </c>
      <c r="C1483" s="115"/>
      <c r="D1483" s="115" t="s">
        <v>13</v>
      </c>
      <c r="E1483" s="126"/>
      <c r="F1483" s="115" t="s">
        <v>2101</v>
      </c>
      <c r="G1483" s="115" t="s">
        <v>16</v>
      </c>
      <c r="H1483" s="115" t="s">
        <v>149</v>
      </c>
      <c r="I1483" s="24">
        <v>2015</v>
      </c>
      <c r="J1483" s="25">
        <v>524138</v>
      </c>
      <c r="K1483" s="26"/>
      <c r="L1483" s="28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</row>
    <row r="1484" spans="1:26" ht="6.75" customHeight="1" x14ac:dyDescent="0.2">
      <c r="A1484" s="115" t="s">
        <v>141</v>
      </c>
      <c r="B1484" s="115" t="s">
        <v>142</v>
      </c>
      <c r="C1484" s="115" t="s">
        <v>70</v>
      </c>
      <c r="D1484" s="115" t="s">
        <v>143</v>
      </c>
      <c r="E1484" s="126"/>
      <c r="F1484" s="115" t="s">
        <v>2101</v>
      </c>
      <c r="G1484" s="115" t="s">
        <v>16</v>
      </c>
      <c r="H1484" s="115" t="s">
        <v>149</v>
      </c>
      <c r="I1484" s="24">
        <v>2015</v>
      </c>
      <c r="J1484" s="25">
        <v>490000</v>
      </c>
      <c r="K1484" s="26" t="s">
        <v>72</v>
      </c>
      <c r="L1484" s="28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</row>
    <row r="1485" spans="1:26" ht="6.75" customHeight="1" x14ac:dyDescent="0.2">
      <c r="A1485" s="118" t="s">
        <v>96</v>
      </c>
      <c r="B1485" s="118" t="s">
        <v>97</v>
      </c>
      <c r="C1485" s="118" t="s">
        <v>21</v>
      </c>
      <c r="D1485" s="118" t="s">
        <v>98</v>
      </c>
      <c r="E1485" s="131"/>
      <c r="F1485" s="118" t="s">
        <v>2111</v>
      </c>
      <c r="G1485" s="118" t="s">
        <v>117</v>
      </c>
      <c r="H1485" s="118" t="s">
        <v>283</v>
      </c>
      <c r="I1485" s="40">
        <v>2015</v>
      </c>
      <c r="J1485" s="44">
        <v>85000</v>
      </c>
      <c r="K1485" s="42"/>
      <c r="L1485" s="45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</row>
    <row r="1486" spans="1:26" ht="6.75" customHeight="1" x14ac:dyDescent="0.2">
      <c r="A1486" s="118" t="s">
        <v>2112</v>
      </c>
      <c r="B1486" s="118" t="s">
        <v>33</v>
      </c>
      <c r="C1486" s="118" t="s">
        <v>34</v>
      </c>
      <c r="D1486" s="118" t="s">
        <v>281</v>
      </c>
      <c r="E1486" s="131"/>
      <c r="F1486" s="118" t="s">
        <v>2111</v>
      </c>
      <c r="G1486" s="118" t="s">
        <v>117</v>
      </c>
      <c r="H1486" s="118" t="s">
        <v>283</v>
      </c>
      <c r="I1486" s="40">
        <v>2015</v>
      </c>
      <c r="J1486" s="44">
        <v>512715.83</v>
      </c>
      <c r="K1486" s="42"/>
      <c r="L1486" s="45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</row>
    <row r="1487" spans="1:26" ht="6.75" customHeight="1" x14ac:dyDescent="0.2">
      <c r="A1487" s="118" t="s">
        <v>1717</v>
      </c>
      <c r="B1487" s="118" t="s">
        <v>155</v>
      </c>
      <c r="C1487" s="118" t="s">
        <v>21</v>
      </c>
      <c r="D1487" s="118" t="s">
        <v>13</v>
      </c>
      <c r="E1487" s="131"/>
      <c r="F1487" s="118" t="s">
        <v>2111</v>
      </c>
      <c r="G1487" s="118" t="s">
        <v>117</v>
      </c>
      <c r="H1487" s="118" t="s">
        <v>283</v>
      </c>
      <c r="I1487" s="40">
        <v>2015</v>
      </c>
      <c r="J1487" s="44">
        <v>288918</v>
      </c>
      <c r="K1487" s="42"/>
      <c r="L1487" s="45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</row>
    <row r="1488" spans="1:26" ht="6.75" customHeight="1" x14ac:dyDescent="0.2">
      <c r="A1488" s="118" t="s">
        <v>2113</v>
      </c>
      <c r="B1488" s="118" t="s">
        <v>105</v>
      </c>
      <c r="C1488" s="118" t="s">
        <v>12</v>
      </c>
      <c r="D1488" s="118" t="s">
        <v>28</v>
      </c>
      <c r="E1488" s="131"/>
      <c r="F1488" s="118" t="s">
        <v>2111</v>
      </c>
      <c r="G1488" s="118" t="s">
        <v>117</v>
      </c>
      <c r="H1488" s="118" t="s">
        <v>283</v>
      </c>
      <c r="I1488" s="40">
        <v>2015</v>
      </c>
      <c r="J1488" s="44">
        <v>39853</v>
      </c>
      <c r="K1488" s="42"/>
      <c r="L1488" s="45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</row>
    <row r="1489" spans="1:26" ht="6.75" customHeight="1" x14ac:dyDescent="0.2">
      <c r="A1489" s="118" t="s">
        <v>2114</v>
      </c>
      <c r="B1489" s="118" t="s">
        <v>151</v>
      </c>
      <c r="C1489" s="118"/>
      <c r="D1489" s="118" t="s">
        <v>28</v>
      </c>
      <c r="E1489" s="131"/>
      <c r="F1489" s="118" t="s">
        <v>2111</v>
      </c>
      <c r="G1489" s="118" t="s">
        <v>117</v>
      </c>
      <c r="H1489" s="118" t="s">
        <v>283</v>
      </c>
      <c r="I1489" s="40">
        <v>2015</v>
      </c>
      <c r="J1489" s="44">
        <v>977021</v>
      </c>
      <c r="K1489" s="42"/>
      <c r="L1489" s="45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</row>
    <row r="1490" spans="1:26" ht="6.75" customHeight="1" x14ac:dyDescent="0.2">
      <c r="A1490" s="118" t="s">
        <v>2115</v>
      </c>
      <c r="B1490" s="118" t="s">
        <v>124</v>
      </c>
      <c r="C1490" s="118" t="s">
        <v>70</v>
      </c>
      <c r="D1490" s="118" t="s">
        <v>93</v>
      </c>
      <c r="E1490" s="131"/>
      <c r="F1490" s="118" t="s">
        <v>2111</v>
      </c>
      <c r="G1490" s="118" t="s">
        <v>117</v>
      </c>
      <c r="H1490" s="118" t="s">
        <v>283</v>
      </c>
      <c r="I1490" s="40">
        <v>2015</v>
      </c>
      <c r="J1490" s="44">
        <v>429205.24</v>
      </c>
      <c r="K1490" s="42"/>
      <c r="L1490" s="45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</row>
    <row r="1491" spans="1:26" ht="6.75" customHeight="1" x14ac:dyDescent="0.2">
      <c r="A1491" s="118" t="s">
        <v>2116</v>
      </c>
      <c r="B1491" s="118" t="s">
        <v>328</v>
      </c>
      <c r="C1491" s="118" t="s">
        <v>70</v>
      </c>
      <c r="D1491" s="118" t="s">
        <v>93</v>
      </c>
      <c r="E1491" s="131"/>
      <c r="F1491" s="118" t="s">
        <v>2111</v>
      </c>
      <c r="G1491" s="118" t="s">
        <v>117</v>
      </c>
      <c r="H1491" s="118" t="s">
        <v>283</v>
      </c>
      <c r="I1491" s="40">
        <v>2015</v>
      </c>
      <c r="J1491" s="44">
        <v>374969.73</v>
      </c>
      <c r="K1491" s="42"/>
      <c r="L1491" s="45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</row>
    <row r="1492" spans="1:26" ht="6.75" customHeight="1" x14ac:dyDescent="0.2">
      <c r="A1492" s="118" t="s">
        <v>2117</v>
      </c>
      <c r="B1492" s="118" t="s">
        <v>253</v>
      </c>
      <c r="C1492" s="118" t="s">
        <v>70</v>
      </c>
      <c r="D1492" s="118" t="s">
        <v>93</v>
      </c>
      <c r="E1492" s="131"/>
      <c r="F1492" s="118" t="s">
        <v>2111</v>
      </c>
      <c r="G1492" s="118" t="s">
        <v>117</v>
      </c>
      <c r="H1492" s="118" t="s">
        <v>283</v>
      </c>
      <c r="I1492" s="40">
        <v>2015</v>
      </c>
      <c r="J1492" s="44">
        <v>375000</v>
      </c>
      <c r="K1492" s="42" t="s">
        <v>72</v>
      </c>
      <c r="L1492" s="45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</row>
    <row r="1493" spans="1:26" ht="6.75" customHeight="1" x14ac:dyDescent="0.2">
      <c r="A1493" s="118" t="s">
        <v>2118</v>
      </c>
      <c r="B1493" s="118" t="s">
        <v>92</v>
      </c>
      <c r="C1493" s="118" t="s">
        <v>70</v>
      </c>
      <c r="D1493" s="118" t="s">
        <v>93</v>
      </c>
      <c r="E1493" s="131"/>
      <c r="F1493" s="118" t="s">
        <v>2111</v>
      </c>
      <c r="G1493" s="118" t="s">
        <v>117</v>
      </c>
      <c r="H1493" s="118" t="s">
        <v>283</v>
      </c>
      <c r="I1493" s="40">
        <v>2015</v>
      </c>
      <c r="J1493" s="44">
        <v>351677.58</v>
      </c>
      <c r="K1493" s="42"/>
      <c r="L1493" s="45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</row>
    <row r="1494" spans="1:26" ht="6.75" customHeight="1" x14ac:dyDescent="0.2">
      <c r="A1494" s="118" t="s">
        <v>2119</v>
      </c>
      <c r="B1494" s="118" t="s">
        <v>97</v>
      </c>
      <c r="C1494" s="118" t="s">
        <v>21</v>
      </c>
      <c r="D1494" s="118" t="s">
        <v>257</v>
      </c>
      <c r="E1494" s="131"/>
      <c r="F1494" s="118" t="s">
        <v>2111</v>
      </c>
      <c r="G1494" s="118" t="s">
        <v>117</v>
      </c>
      <c r="H1494" s="118" t="s">
        <v>283</v>
      </c>
      <c r="I1494" s="40">
        <v>2015</v>
      </c>
      <c r="J1494" s="44">
        <v>450000</v>
      </c>
      <c r="K1494" s="42"/>
      <c r="L1494" s="45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</row>
    <row r="1495" spans="1:26" ht="6.75" customHeight="1" x14ac:dyDescent="0.2">
      <c r="A1495" s="113" t="s">
        <v>2120</v>
      </c>
      <c r="B1495" s="113" t="s">
        <v>874</v>
      </c>
      <c r="C1495" s="113" t="s">
        <v>34</v>
      </c>
      <c r="D1495" s="113" t="s">
        <v>165</v>
      </c>
      <c r="E1495" s="130"/>
      <c r="F1495" s="113" t="s">
        <v>2121</v>
      </c>
      <c r="G1495" s="113" t="s">
        <v>276</v>
      </c>
      <c r="H1495" s="113" t="s">
        <v>1670</v>
      </c>
      <c r="I1495" s="15">
        <v>2015</v>
      </c>
      <c r="J1495" s="16">
        <v>434561</v>
      </c>
      <c r="K1495" s="17"/>
      <c r="L1495" s="20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</row>
    <row r="1496" spans="1:26" ht="6.75" customHeight="1" x14ac:dyDescent="0.2">
      <c r="A1496" s="113" t="s">
        <v>2122</v>
      </c>
      <c r="B1496" s="113" t="s">
        <v>1280</v>
      </c>
      <c r="C1496" s="113" t="s">
        <v>34</v>
      </c>
      <c r="D1496" s="113" t="s">
        <v>165</v>
      </c>
      <c r="E1496" s="130"/>
      <c r="F1496" s="113" t="s">
        <v>2121</v>
      </c>
      <c r="G1496" s="113" t="s">
        <v>276</v>
      </c>
      <c r="H1496" s="113" t="s">
        <v>1670</v>
      </c>
      <c r="I1496" s="15">
        <v>2015</v>
      </c>
      <c r="J1496" s="16">
        <v>254887</v>
      </c>
      <c r="K1496" s="17"/>
      <c r="L1496" s="20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</row>
    <row r="1497" spans="1:26" ht="6.75" customHeight="1" x14ac:dyDescent="0.2">
      <c r="A1497" s="113" t="s">
        <v>2123</v>
      </c>
      <c r="B1497" s="113" t="s">
        <v>53</v>
      </c>
      <c r="C1497" s="113" t="s">
        <v>34</v>
      </c>
      <c r="D1497" s="113" t="s">
        <v>165</v>
      </c>
      <c r="E1497" s="130"/>
      <c r="F1497" s="113" t="s">
        <v>2121</v>
      </c>
      <c r="G1497" s="113" t="s">
        <v>276</v>
      </c>
      <c r="H1497" s="113" t="s">
        <v>1670</v>
      </c>
      <c r="I1497" s="15">
        <v>2015</v>
      </c>
      <c r="J1497" s="16">
        <v>621469</v>
      </c>
      <c r="K1497" s="17"/>
      <c r="L1497" s="20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</row>
    <row r="1498" spans="1:26" ht="6.75" customHeight="1" x14ac:dyDescent="0.2">
      <c r="A1498" s="113" t="s">
        <v>2124</v>
      </c>
      <c r="B1498" s="113" t="s">
        <v>379</v>
      </c>
      <c r="C1498" s="113" t="s">
        <v>34</v>
      </c>
      <c r="D1498" s="113" t="s">
        <v>165</v>
      </c>
      <c r="E1498" s="130"/>
      <c r="F1498" s="113" t="s">
        <v>2121</v>
      </c>
      <c r="G1498" s="113" t="s">
        <v>276</v>
      </c>
      <c r="H1498" s="113" t="s">
        <v>1670</v>
      </c>
      <c r="I1498" s="15">
        <v>2015</v>
      </c>
      <c r="J1498" s="16">
        <v>332541</v>
      </c>
      <c r="K1498" s="17"/>
      <c r="L1498" s="20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</row>
    <row r="1499" spans="1:26" ht="6.75" customHeight="1" x14ac:dyDescent="0.2">
      <c r="A1499" s="113" t="s">
        <v>2125</v>
      </c>
      <c r="B1499" s="113" t="s">
        <v>192</v>
      </c>
      <c r="C1499" s="113" t="s">
        <v>34</v>
      </c>
      <c r="D1499" s="113" t="s">
        <v>165</v>
      </c>
      <c r="E1499" s="130"/>
      <c r="F1499" s="113" t="s">
        <v>2121</v>
      </c>
      <c r="G1499" s="113" t="s">
        <v>276</v>
      </c>
      <c r="H1499" s="113" t="s">
        <v>1670</v>
      </c>
      <c r="I1499" s="15">
        <v>2015</v>
      </c>
      <c r="J1499" s="16">
        <v>748922</v>
      </c>
      <c r="K1499" s="17"/>
      <c r="L1499" s="20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</row>
    <row r="1500" spans="1:26" ht="6.75" customHeight="1" x14ac:dyDescent="0.2">
      <c r="A1500" s="113" t="s">
        <v>2126</v>
      </c>
      <c r="B1500" s="113" t="s">
        <v>379</v>
      </c>
      <c r="C1500" s="113" t="s">
        <v>34</v>
      </c>
      <c r="D1500" s="113" t="s">
        <v>165</v>
      </c>
      <c r="E1500" s="130"/>
      <c r="F1500" s="113" t="s">
        <v>2121</v>
      </c>
      <c r="G1500" s="113" t="s">
        <v>276</v>
      </c>
      <c r="H1500" s="113" t="s">
        <v>1670</v>
      </c>
      <c r="I1500" s="15">
        <v>2015</v>
      </c>
      <c r="J1500" s="16">
        <v>285402</v>
      </c>
      <c r="K1500" s="17"/>
      <c r="L1500" s="20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</row>
    <row r="1501" spans="1:26" ht="6.75" customHeight="1" x14ac:dyDescent="0.2">
      <c r="A1501" s="113" t="s">
        <v>2127</v>
      </c>
      <c r="B1501" s="113" t="s">
        <v>1976</v>
      </c>
      <c r="C1501" s="113"/>
      <c r="D1501" s="113" t="s">
        <v>165</v>
      </c>
      <c r="E1501" s="130"/>
      <c r="F1501" s="113" t="s">
        <v>2121</v>
      </c>
      <c r="G1501" s="113" t="s">
        <v>276</v>
      </c>
      <c r="H1501" s="113" t="s">
        <v>1670</v>
      </c>
      <c r="I1501" s="15">
        <v>2015</v>
      </c>
      <c r="J1501" s="16">
        <v>244911</v>
      </c>
      <c r="K1501" s="17"/>
      <c r="L1501" s="20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</row>
    <row r="1502" spans="1:26" ht="6.75" customHeight="1" x14ac:dyDescent="0.2">
      <c r="A1502" s="113" t="s">
        <v>2128</v>
      </c>
      <c r="B1502" s="113" t="s">
        <v>179</v>
      </c>
      <c r="C1502" s="113" t="s">
        <v>34</v>
      </c>
      <c r="D1502" s="113" t="s">
        <v>165</v>
      </c>
      <c r="E1502" s="130"/>
      <c r="F1502" s="113" t="s">
        <v>2121</v>
      </c>
      <c r="G1502" s="113" t="s">
        <v>276</v>
      </c>
      <c r="H1502" s="113" t="s">
        <v>1670</v>
      </c>
      <c r="I1502" s="15">
        <v>2015</v>
      </c>
      <c r="J1502" s="16">
        <v>514082</v>
      </c>
      <c r="K1502" s="17"/>
      <c r="L1502" s="20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</row>
    <row r="1503" spans="1:26" ht="6.75" customHeight="1" x14ac:dyDescent="0.2">
      <c r="A1503" s="113" t="s">
        <v>2129</v>
      </c>
      <c r="B1503" s="113" t="s">
        <v>46</v>
      </c>
      <c r="C1503" s="113" t="s">
        <v>34</v>
      </c>
      <c r="D1503" s="113" t="s">
        <v>165</v>
      </c>
      <c r="E1503" s="130"/>
      <c r="F1503" s="113" t="s">
        <v>2121</v>
      </c>
      <c r="G1503" s="113" t="s">
        <v>276</v>
      </c>
      <c r="H1503" s="113" t="s">
        <v>1670</v>
      </c>
      <c r="I1503" s="15">
        <v>2015</v>
      </c>
      <c r="J1503" s="16">
        <v>900000</v>
      </c>
      <c r="K1503" s="17"/>
      <c r="L1503" s="20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</row>
    <row r="1504" spans="1:26" ht="6.75" customHeight="1" x14ac:dyDescent="0.2">
      <c r="A1504" s="113" t="s">
        <v>2130</v>
      </c>
      <c r="B1504" s="113" t="s">
        <v>508</v>
      </c>
      <c r="C1504" s="113" t="s">
        <v>34</v>
      </c>
      <c r="D1504" s="113" t="s">
        <v>165</v>
      </c>
      <c r="E1504" s="130"/>
      <c r="F1504" s="113" t="s">
        <v>2121</v>
      </c>
      <c r="G1504" s="113" t="s">
        <v>276</v>
      </c>
      <c r="H1504" s="113" t="s">
        <v>1670</v>
      </c>
      <c r="I1504" s="15">
        <v>2015</v>
      </c>
      <c r="J1504" s="16">
        <v>291365</v>
      </c>
      <c r="K1504" s="17"/>
      <c r="L1504" s="20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</row>
    <row r="1505" spans="1:26" ht="6.75" customHeight="1" x14ac:dyDescent="0.2">
      <c r="A1505" s="113" t="s">
        <v>2131</v>
      </c>
      <c r="B1505" s="113" t="s">
        <v>379</v>
      </c>
      <c r="C1505" s="113" t="s">
        <v>34</v>
      </c>
      <c r="D1505" s="113" t="s">
        <v>126</v>
      </c>
      <c r="E1505" s="130"/>
      <c r="F1505" s="113" t="s">
        <v>2121</v>
      </c>
      <c r="G1505" s="113" t="s">
        <v>276</v>
      </c>
      <c r="H1505" s="113" t="s">
        <v>1670</v>
      </c>
      <c r="I1505" s="15">
        <v>2015</v>
      </c>
      <c r="J1505" s="16">
        <v>200000</v>
      </c>
      <c r="K1505" s="17"/>
      <c r="L1505" s="20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</row>
    <row r="1506" spans="1:26" ht="6.75" customHeight="1" x14ac:dyDescent="0.2">
      <c r="A1506" s="113" t="s">
        <v>2132</v>
      </c>
      <c r="B1506" s="113" t="s">
        <v>364</v>
      </c>
      <c r="C1506" s="113" t="s">
        <v>34</v>
      </c>
      <c r="D1506" s="113" t="s">
        <v>126</v>
      </c>
      <c r="E1506" s="130"/>
      <c r="F1506" s="113" t="s">
        <v>2121</v>
      </c>
      <c r="G1506" s="113" t="s">
        <v>276</v>
      </c>
      <c r="H1506" s="113" t="s">
        <v>1670</v>
      </c>
      <c r="I1506" s="15">
        <v>2015</v>
      </c>
      <c r="J1506" s="16">
        <v>196678</v>
      </c>
      <c r="K1506" s="17"/>
      <c r="L1506" s="20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</row>
    <row r="1507" spans="1:26" ht="6.75" customHeight="1" x14ac:dyDescent="0.2">
      <c r="A1507" s="115" t="s">
        <v>2133</v>
      </c>
      <c r="B1507" s="115" t="s">
        <v>105</v>
      </c>
      <c r="C1507" s="115" t="s">
        <v>12</v>
      </c>
      <c r="D1507" s="115" t="s">
        <v>28</v>
      </c>
      <c r="E1507" s="126"/>
      <c r="F1507" s="115" t="s">
        <v>2134</v>
      </c>
      <c r="G1507" s="115" t="s">
        <v>117</v>
      </c>
      <c r="H1507" s="115" t="s">
        <v>879</v>
      </c>
      <c r="I1507" s="24">
        <v>2015</v>
      </c>
      <c r="J1507" s="29">
        <v>2263111</v>
      </c>
      <c r="K1507" s="26"/>
      <c r="L1507" s="28">
        <f>J1512/SUM(J1507:J1523)</f>
        <v>4.0420921602719023E-3</v>
      </c>
      <c r="M1507" s="19">
        <f>SUM(J1507:J1523)</f>
        <v>21028714</v>
      </c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</row>
    <row r="1508" spans="1:26" ht="6.75" customHeight="1" x14ac:dyDescent="0.2">
      <c r="A1508" s="115" t="s">
        <v>2135</v>
      </c>
      <c r="B1508" s="115" t="s">
        <v>155</v>
      </c>
      <c r="C1508" s="115" t="s">
        <v>21</v>
      </c>
      <c r="D1508" s="115" t="s">
        <v>28</v>
      </c>
      <c r="E1508" s="126"/>
      <c r="F1508" s="115" t="s">
        <v>2134</v>
      </c>
      <c r="G1508" s="115" t="s">
        <v>117</v>
      </c>
      <c r="H1508" s="115" t="s">
        <v>879</v>
      </c>
      <c r="I1508" s="24">
        <v>2015</v>
      </c>
      <c r="J1508" s="25">
        <v>440188</v>
      </c>
      <c r="K1508" s="26"/>
      <c r="L1508" s="28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</row>
    <row r="1509" spans="1:26" ht="6.75" customHeight="1" x14ac:dyDescent="0.2">
      <c r="A1509" s="115" t="s">
        <v>2136</v>
      </c>
      <c r="B1509" s="115" t="s">
        <v>2137</v>
      </c>
      <c r="C1509" s="115"/>
      <c r="D1509" s="115" t="s">
        <v>28</v>
      </c>
      <c r="E1509" s="126"/>
      <c r="F1509" s="115" t="s">
        <v>2134</v>
      </c>
      <c r="G1509" s="115" t="s">
        <v>117</v>
      </c>
      <c r="H1509" s="115" t="s">
        <v>879</v>
      </c>
      <c r="I1509" s="24">
        <v>2015</v>
      </c>
      <c r="J1509" s="29">
        <v>1591941</v>
      </c>
      <c r="K1509" s="26"/>
      <c r="L1509" s="28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</row>
    <row r="1510" spans="1:26" ht="6.75" customHeight="1" x14ac:dyDescent="0.2">
      <c r="A1510" s="115" t="s">
        <v>2138</v>
      </c>
      <c r="B1510" s="115" t="s">
        <v>105</v>
      </c>
      <c r="C1510" s="115" t="s">
        <v>12</v>
      </c>
      <c r="D1510" s="115" t="s">
        <v>28</v>
      </c>
      <c r="E1510" s="126"/>
      <c r="F1510" s="115" t="s">
        <v>2134</v>
      </c>
      <c r="G1510" s="115" t="s">
        <v>117</v>
      </c>
      <c r="H1510" s="115" t="s">
        <v>879</v>
      </c>
      <c r="I1510" s="24">
        <v>2015</v>
      </c>
      <c r="J1510" s="29">
        <v>1368986</v>
      </c>
      <c r="K1510" s="26"/>
      <c r="L1510" s="28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</row>
    <row r="1511" spans="1:26" ht="6.75" customHeight="1" x14ac:dyDescent="0.2">
      <c r="A1511" s="115" t="s">
        <v>2139</v>
      </c>
      <c r="B1511" s="115" t="s">
        <v>2140</v>
      </c>
      <c r="C1511" s="115"/>
      <c r="D1511" s="115" t="s">
        <v>28</v>
      </c>
      <c r="E1511" s="126"/>
      <c r="F1511" s="115" t="s">
        <v>2134</v>
      </c>
      <c r="G1511" s="115" t="s">
        <v>117</v>
      </c>
      <c r="H1511" s="115" t="s">
        <v>879</v>
      </c>
      <c r="I1511" s="24">
        <v>2015</v>
      </c>
      <c r="J1511" s="29">
        <v>1967483</v>
      </c>
      <c r="K1511" s="26"/>
      <c r="L1511" s="28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</row>
    <row r="1512" spans="1:26" ht="6.75" customHeight="1" x14ac:dyDescent="0.2">
      <c r="A1512" s="115" t="s">
        <v>217</v>
      </c>
      <c r="B1512" s="115" t="s">
        <v>142</v>
      </c>
      <c r="C1512" s="115" t="s">
        <v>70</v>
      </c>
      <c r="D1512" s="115" t="s">
        <v>143</v>
      </c>
      <c r="E1512" s="126"/>
      <c r="F1512" s="115" t="s">
        <v>2134</v>
      </c>
      <c r="G1512" s="115" t="s">
        <v>117</v>
      </c>
      <c r="H1512" s="115" t="s">
        <v>879</v>
      </c>
      <c r="I1512" s="24">
        <v>2015</v>
      </c>
      <c r="J1512" s="25">
        <v>85000</v>
      </c>
      <c r="K1512" s="26" t="s">
        <v>72</v>
      </c>
      <c r="L1512" s="28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</row>
    <row r="1513" spans="1:26" ht="6.75" customHeight="1" x14ac:dyDescent="0.2">
      <c r="A1513" s="115" t="s">
        <v>2141</v>
      </c>
      <c r="B1513" s="115" t="s">
        <v>2142</v>
      </c>
      <c r="C1513" s="115"/>
      <c r="D1513" s="115" t="s">
        <v>272</v>
      </c>
      <c r="E1513" s="126"/>
      <c r="F1513" s="115" t="s">
        <v>2134</v>
      </c>
      <c r="G1513" s="115" t="s">
        <v>117</v>
      </c>
      <c r="H1513" s="115" t="s">
        <v>879</v>
      </c>
      <c r="I1513" s="24">
        <v>2015</v>
      </c>
      <c r="J1513" s="25">
        <v>951620</v>
      </c>
      <c r="K1513" s="26"/>
      <c r="L1513" s="28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</row>
    <row r="1514" spans="1:26" ht="6.75" customHeight="1" x14ac:dyDescent="0.2">
      <c r="A1514" s="115" t="s">
        <v>2143</v>
      </c>
      <c r="B1514" s="115" t="s">
        <v>92</v>
      </c>
      <c r="C1514" s="115" t="s">
        <v>70</v>
      </c>
      <c r="D1514" s="115" t="s">
        <v>93</v>
      </c>
      <c r="E1514" s="126"/>
      <c r="F1514" s="115" t="s">
        <v>2134</v>
      </c>
      <c r="G1514" s="115" t="s">
        <v>117</v>
      </c>
      <c r="H1514" s="115" t="s">
        <v>879</v>
      </c>
      <c r="I1514" s="24">
        <v>2015</v>
      </c>
      <c r="J1514" s="25">
        <v>800000</v>
      </c>
      <c r="K1514" s="26"/>
      <c r="L1514" s="28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</row>
    <row r="1515" spans="1:26" ht="6.75" customHeight="1" x14ac:dyDescent="0.2">
      <c r="A1515" s="115" t="s">
        <v>2144</v>
      </c>
      <c r="B1515" s="115" t="s">
        <v>1623</v>
      </c>
      <c r="C1515" s="115"/>
      <c r="D1515" s="115" t="s">
        <v>537</v>
      </c>
      <c r="E1515" s="126"/>
      <c r="F1515" s="115" t="s">
        <v>2134</v>
      </c>
      <c r="G1515" s="115" t="s">
        <v>117</v>
      </c>
      <c r="H1515" s="115" t="s">
        <v>879</v>
      </c>
      <c r="I1515" s="24">
        <v>2015</v>
      </c>
      <c r="J1515" s="25">
        <v>854693</v>
      </c>
      <c r="K1515" s="26"/>
      <c r="L1515" s="28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</row>
    <row r="1516" spans="1:26" ht="6.75" customHeight="1" x14ac:dyDescent="0.2">
      <c r="A1516" s="115" t="s">
        <v>2145</v>
      </c>
      <c r="B1516" s="115" t="s">
        <v>588</v>
      </c>
      <c r="C1516" s="115"/>
      <c r="D1516" s="115" t="s">
        <v>537</v>
      </c>
      <c r="E1516" s="126"/>
      <c r="F1516" s="115" t="s">
        <v>2134</v>
      </c>
      <c r="G1516" s="115" t="s">
        <v>117</v>
      </c>
      <c r="H1516" s="115" t="s">
        <v>879</v>
      </c>
      <c r="I1516" s="24">
        <v>2015</v>
      </c>
      <c r="J1516" s="29">
        <v>1573760</v>
      </c>
      <c r="K1516" s="26"/>
      <c r="L1516" s="28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</row>
    <row r="1517" spans="1:26" ht="6.75" customHeight="1" x14ac:dyDescent="0.2">
      <c r="A1517" s="115" t="s">
        <v>2146</v>
      </c>
      <c r="B1517" s="115" t="s">
        <v>114</v>
      </c>
      <c r="C1517" s="115" t="s">
        <v>115</v>
      </c>
      <c r="D1517" s="115" t="s">
        <v>537</v>
      </c>
      <c r="E1517" s="126"/>
      <c r="F1517" s="115" t="s">
        <v>2134</v>
      </c>
      <c r="G1517" s="115" t="s">
        <v>117</v>
      </c>
      <c r="H1517" s="115" t="s">
        <v>879</v>
      </c>
      <c r="I1517" s="24">
        <v>2015</v>
      </c>
      <c r="J1517" s="25">
        <v>942376</v>
      </c>
      <c r="K1517" s="26"/>
      <c r="L1517" s="28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</row>
    <row r="1518" spans="1:26" ht="6.75" customHeight="1" x14ac:dyDescent="0.2">
      <c r="A1518" s="115" t="s">
        <v>2147</v>
      </c>
      <c r="B1518" s="115" t="s">
        <v>586</v>
      </c>
      <c r="C1518" s="115"/>
      <c r="D1518" s="115" t="s">
        <v>537</v>
      </c>
      <c r="E1518" s="126"/>
      <c r="F1518" s="115" t="s">
        <v>2134</v>
      </c>
      <c r="G1518" s="115" t="s">
        <v>117</v>
      </c>
      <c r="H1518" s="115" t="s">
        <v>879</v>
      </c>
      <c r="I1518" s="24">
        <v>2015</v>
      </c>
      <c r="J1518" s="29">
        <v>1965736</v>
      </c>
      <c r="K1518" s="26"/>
      <c r="L1518" s="28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</row>
    <row r="1519" spans="1:26" ht="6.75" customHeight="1" x14ac:dyDescent="0.2">
      <c r="A1519" s="115" t="s">
        <v>2148</v>
      </c>
      <c r="B1519" s="115" t="s">
        <v>460</v>
      </c>
      <c r="C1519" s="115" t="s">
        <v>34</v>
      </c>
      <c r="D1519" s="115" t="s">
        <v>537</v>
      </c>
      <c r="E1519" s="126"/>
      <c r="F1519" s="115" t="s">
        <v>2134</v>
      </c>
      <c r="G1519" s="115" t="s">
        <v>117</v>
      </c>
      <c r="H1519" s="115" t="s">
        <v>879</v>
      </c>
      <c r="I1519" s="24">
        <v>2015</v>
      </c>
      <c r="J1519" s="25">
        <v>200709</v>
      </c>
      <c r="K1519" s="26"/>
      <c r="L1519" s="28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</row>
    <row r="1520" spans="1:26" ht="9.75" customHeight="1" x14ac:dyDescent="0.2">
      <c r="A1520" s="115" t="s">
        <v>2149</v>
      </c>
      <c r="B1520" s="115" t="s">
        <v>801</v>
      </c>
      <c r="C1520" s="115" t="s">
        <v>34</v>
      </c>
      <c r="D1520" s="115" t="s">
        <v>537</v>
      </c>
      <c r="E1520" s="126"/>
      <c r="F1520" s="115" t="s">
        <v>2134</v>
      </c>
      <c r="G1520" s="115" t="s">
        <v>117</v>
      </c>
      <c r="H1520" s="115" t="s">
        <v>879</v>
      </c>
      <c r="I1520" s="24">
        <v>2015</v>
      </c>
      <c r="J1520" s="25">
        <v>996688</v>
      </c>
      <c r="K1520" s="26"/>
      <c r="L1520" s="28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</row>
    <row r="1521" spans="1:26" ht="6.75" customHeight="1" x14ac:dyDescent="0.2">
      <c r="A1521" s="115" t="s">
        <v>2150</v>
      </c>
      <c r="B1521" s="115" t="s">
        <v>27</v>
      </c>
      <c r="C1521" s="115" t="s">
        <v>12</v>
      </c>
      <c r="D1521" s="115" t="s">
        <v>537</v>
      </c>
      <c r="E1521" s="126"/>
      <c r="F1521" s="115" t="s">
        <v>2134</v>
      </c>
      <c r="G1521" s="115" t="s">
        <v>117</v>
      </c>
      <c r="H1521" s="115" t="s">
        <v>879</v>
      </c>
      <c r="I1521" s="24">
        <v>2015</v>
      </c>
      <c r="J1521" s="29">
        <v>1976875</v>
      </c>
      <c r="K1521" s="26"/>
      <c r="L1521" s="28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</row>
    <row r="1522" spans="1:26" ht="6.75" customHeight="1" x14ac:dyDescent="0.2">
      <c r="A1522" s="115" t="s">
        <v>2151</v>
      </c>
      <c r="B1522" s="115" t="s">
        <v>114</v>
      </c>
      <c r="C1522" s="115" t="s">
        <v>115</v>
      </c>
      <c r="D1522" s="115" t="s">
        <v>537</v>
      </c>
      <c r="E1522" s="126"/>
      <c r="F1522" s="115" t="s">
        <v>2134</v>
      </c>
      <c r="G1522" s="115" t="s">
        <v>117</v>
      </c>
      <c r="H1522" s="115" t="s">
        <v>879</v>
      </c>
      <c r="I1522" s="24">
        <v>2015</v>
      </c>
      <c r="J1522" s="29">
        <v>1573160</v>
      </c>
      <c r="K1522" s="26"/>
      <c r="L1522" s="28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</row>
    <row r="1523" spans="1:26" ht="6.75" customHeight="1" x14ac:dyDescent="0.2">
      <c r="A1523" s="115" t="s">
        <v>2152</v>
      </c>
      <c r="B1523" s="115" t="s">
        <v>2153</v>
      </c>
      <c r="C1523" s="115"/>
      <c r="D1523" s="115" t="s">
        <v>537</v>
      </c>
      <c r="E1523" s="126"/>
      <c r="F1523" s="115" t="s">
        <v>2134</v>
      </c>
      <c r="G1523" s="115" t="s">
        <v>117</v>
      </c>
      <c r="H1523" s="115" t="s">
        <v>879</v>
      </c>
      <c r="I1523" s="24">
        <v>2015</v>
      </c>
      <c r="J1523" s="29">
        <v>1476388</v>
      </c>
      <c r="K1523" s="26"/>
      <c r="L1523" s="28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</row>
    <row r="1524" spans="1:26" ht="6.75" customHeight="1" x14ac:dyDescent="0.2">
      <c r="A1524" s="113" t="s">
        <v>2143</v>
      </c>
      <c r="B1524" s="113" t="s">
        <v>92</v>
      </c>
      <c r="C1524" s="113" t="s">
        <v>70</v>
      </c>
      <c r="D1524" s="113" t="s">
        <v>93</v>
      </c>
      <c r="E1524" s="130"/>
      <c r="F1524" s="113" t="s">
        <v>2154</v>
      </c>
      <c r="G1524" s="113" t="s">
        <v>117</v>
      </c>
      <c r="H1524" s="113" t="s">
        <v>879</v>
      </c>
      <c r="I1524" s="15">
        <v>2015</v>
      </c>
      <c r="J1524" s="16">
        <v>80000</v>
      </c>
      <c r="K1524" s="17" t="s">
        <v>72</v>
      </c>
      <c r="L1524" s="20">
        <f>J1524/SUM(J1524:J1530)</f>
        <v>2.9174922257949345E-2</v>
      </c>
      <c r="M1524" s="19">
        <f>SUM(J1524:J1530)</f>
        <v>2742081</v>
      </c>
      <c r="N1524" s="19">
        <f>J1524</f>
        <v>80000</v>
      </c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</row>
    <row r="1525" spans="1:26" ht="6.75" customHeight="1" x14ac:dyDescent="0.2">
      <c r="A1525" s="113" t="s">
        <v>2155</v>
      </c>
      <c r="B1525" s="113" t="s">
        <v>107</v>
      </c>
      <c r="C1525" s="113" t="s">
        <v>12</v>
      </c>
      <c r="D1525" s="113" t="s">
        <v>537</v>
      </c>
      <c r="E1525" s="130"/>
      <c r="F1525" s="113" t="s">
        <v>2154</v>
      </c>
      <c r="G1525" s="113" t="s">
        <v>117</v>
      </c>
      <c r="H1525" s="113" t="s">
        <v>879</v>
      </c>
      <c r="I1525" s="15">
        <v>2015</v>
      </c>
      <c r="J1525" s="16">
        <v>637642</v>
      </c>
      <c r="K1525" s="17"/>
      <c r="L1525" s="20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</row>
    <row r="1526" spans="1:26" ht="6.75" customHeight="1" x14ac:dyDescent="0.2">
      <c r="A1526" s="113" t="s">
        <v>2156</v>
      </c>
      <c r="B1526" s="113" t="s">
        <v>103</v>
      </c>
      <c r="C1526" s="113" t="s">
        <v>12</v>
      </c>
      <c r="D1526" s="113" t="s">
        <v>537</v>
      </c>
      <c r="E1526" s="130"/>
      <c r="F1526" s="113" t="s">
        <v>2154</v>
      </c>
      <c r="G1526" s="113" t="s">
        <v>117</v>
      </c>
      <c r="H1526" s="113" t="s">
        <v>879</v>
      </c>
      <c r="I1526" s="15">
        <v>2015</v>
      </c>
      <c r="J1526" s="16">
        <v>488554</v>
      </c>
      <c r="K1526" s="17"/>
      <c r="L1526" s="20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</row>
    <row r="1527" spans="1:26" ht="6.75" customHeight="1" x14ac:dyDescent="0.2">
      <c r="A1527" s="113" t="s">
        <v>2157</v>
      </c>
      <c r="B1527" s="113" t="s">
        <v>151</v>
      </c>
      <c r="C1527" s="113"/>
      <c r="D1527" s="113" t="s">
        <v>537</v>
      </c>
      <c r="E1527" s="130"/>
      <c r="F1527" s="113" t="s">
        <v>2154</v>
      </c>
      <c r="G1527" s="113" t="s">
        <v>117</v>
      </c>
      <c r="H1527" s="113" t="s">
        <v>879</v>
      </c>
      <c r="I1527" s="15">
        <v>2015</v>
      </c>
      <c r="J1527" s="16">
        <v>631480</v>
      </c>
      <c r="K1527" s="17"/>
      <c r="L1527" s="20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</row>
    <row r="1528" spans="1:26" ht="6.75" customHeight="1" x14ac:dyDescent="0.2">
      <c r="A1528" s="113" t="s">
        <v>2158</v>
      </c>
      <c r="B1528" s="113" t="s">
        <v>105</v>
      </c>
      <c r="C1528" s="113" t="s">
        <v>12</v>
      </c>
      <c r="D1528" s="113" t="s">
        <v>537</v>
      </c>
      <c r="E1528" s="130"/>
      <c r="F1528" s="113" t="s">
        <v>2154</v>
      </c>
      <c r="G1528" s="113" t="s">
        <v>117</v>
      </c>
      <c r="H1528" s="113" t="s">
        <v>879</v>
      </c>
      <c r="I1528" s="15">
        <v>2015</v>
      </c>
      <c r="J1528" s="16">
        <v>304628</v>
      </c>
      <c r="K1528" s="17"/>
      <c r="L1528" s="20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</row>
    <row r="1529" spans="1:26" ht="6.75" customHeight="1" x14ac:dyDescent="0.2">
      <c r="A1529" s="113" t="s">
        <v>2159</v>
      </c>
      <c r="B1529" s="113" t="s">
        <v>370</v>
      </c>
      <c r="C1529" s="113"/>
      <c r="D1529" s="113" t="s">
        <v>537</v>
      </c>
      <c r="E1529" s="130"/>
      <c r="F1529" s="113" t="s">
        <v>2154</v>
      </c>
      <c r="G1529" s="113" t="s">
        <v>117</v>
      </c>
      <c r="H1529" s="113" t="s">
        <v>879</v>
      </c>
      <c r="I1529" s="15">
        <v>2015</v>
      </c>
      <c r="J1529" s="16">
        <v>221903</v>
      </c>
      <c r="K1529" s="17"/>
      <c r="L1529" s="20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</row>
    <row r="1530" spans="1:26" ht="6.75" customHeight="1" x14ac:dyDescent="0.2">
      <c r="A1530" s="113" t="s">
        <v>2160</v>
      </c>
      <c r="B1530" s="113" t="s">
        <v>155</v>
      </c>
      <c r="C1530" s="113" t="s">
        <v>21</v>
      </c>
      <c r="D1530" s="113" t="s">
        <v>537</v>
      </c>
      <c r="E1530" s="130"/>
      <c r="F1530" s="113" t="s">
        <v>2154</v>
      </c>
      <c r="G1530" s="113" t="s">
        <v>117</v>
      </c>
      <c r="H1530" s="113" t="s">
        <v>879</v>
      </c>
      <c r="I1530" s="15">
        <v>2015</v>
      </c>
      <c r="J1530" s="16">
        <v>377874</v>
      </c>
      <c r="K1530" s="17"/>
      <c r="L1530" s="20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</row>
    <row r="1531" spans="1:26" ht="6.75" customHeight="1" x14ac:dyDescent="0.2">
      <c r="A1531" s="129" t="s">
        <v>96</v>
      </c>
      <c r="B1531" s="129" t="s">
        <v>97</v>
      </c>
      <c r="C1531" s="129" t="s">
        <v>21</v>
      </c>
      <c r="D1531" s="129" t="s">
        <v>98</v>
      </c>
      <c r="E1531" s="141"/>
      <c r="F1531" s="129" t="s">
        <v>2161</v>
      </c>
      <c r="G1531" s="129" t="s">
        <v>16</v>
      </c>
      <c r="H1531" s="129" t="s">
        <v>220</v>
      </c>
      <c r="I1531" s="8">
        <v>2015</v>
      </c>
      <c r="J1531" s="12">
        <v>1672514</v>
      </c>
      <c r="K1531" s="10"/>
      <c r="L1531" s="11">
        <f>J1536/SUM(J1531:J1536)</f>
        <v>9.5532184511985072E-2</v>
      </c>
      <c r="M1531" s="19">
        <f>SUM(J1531:J1536)</f>
        <v>8897525</v>
      </c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</row>
    <row r="1532" spans="1:26" ht="6.75" customHeight="1" x14ac:dyDescent="0.2">
      <c r="A1532" s="129" t="s">
        <v>413</v>
      </c>
      <c r="B1532" s="129" t="s">
        <v>97</v>
      </c>
      <c r="C1532" s="129" t="s">
        <v>21</v>
      </c>
      <c r="D1532" s="129" t="s">
        <v>98</v>
      </c>
      <c r="E1532" s="141"/>
      <c r="F1532" s="129" t="s">
        <v>2161</v>
      </c>
      <c r="G1532" s="129" t="s">
        <v>16</v>
      </c>
      <c r="H1532" s="129" t="s">
        <v>220</v>
      </c>
      <c r="I1532" s="8">
        <v>2015</v>
      </c>
      <c r="J1532" s="9">
        <v>380000</v>
      </c>
      <c r="K1532" s="10"/>
      <c r="L1532" s="11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</row>
    <row r="1533" spans="1:26" ht="6.75" customHeight="1" x14ac:dyDescent="0.2">
      <c r="A1533" s="129" t="s">
        <v>2162</v>
      </c>
      <c r="B1533" s="129" t="s">
        <v>2163</v>
      </c>
      <c r="C1533" s="129"/>
      <c r="D1533" s="129" t="s">
        <v>961</v>
      </c>
      <c r="E1533" s="141"/>
      <c r="F1533" s="129" t="s">
        <v>2161</v>
      </c>
      <c r="G1533" s="129" t="s">
        <v>16</v>
      </c>
      <c r="H1533" s="129" t="s">
        <v>220</v>
      </c>
      <c r="I1533" s="8">
        <v>2015</v>
      </c>
      <c r="J1533" s="9">
        <v>192404</v>
      </c>
      <c r="K1533" s="10"/>
      <c r="L1533" s="11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</row>
    <row r="1534" spans="1:26" ht="6.75" customHeight="1" x14ac:dyDescent="0.2">
      <c r="A1534" s="129" t="s">
        <v>2164</v>
      </c>
      <c r="B1534" s="129" t="s">
        <v>64</v>
      </c>
      <c r="C1534" s="129"/>
      <c r="D1534" s="129" t="s">
        <v>28</v>
      </c>
      <c r="E1534" s="141"/>
      <c r="F1534" s="129" t="s">
        <v>2161</v>
      </c>
      <c r="G1534" s="129" t="s">
        <v>16</v>
      </c>
      <c r="H1534" s="129" t="s">
        <v>220</v>
      </c>
      <c r="I1534" s="8">
        <v>2015</v>
      </c>
      <c r="J1534" s="9">
        <v>450000</v>
      </c>
      <c r="K1534" s="10"/>
      <c r="L1534" s="11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</row>
    <row r="1535" spans="1:26" ht="6.75" customHeight="1" x14ac:dyDescent="0.2">
      <c r="A1535" s="129" t="s">
        <v>2165</v>
      </c>
      <c r="B1535" s="129" t="s">
        <v>114</v>
      </c>
      <c r="C1535" s="129" t="s">
        <v>115</v>
      </c>
      <c r="D1535" s="129" t="s">
        <v>28</v>
      </c>
      <c r="E1535" s="141"/>
      <c r="F1535" s="129" t="s">
        <v>2161</v>
      </c>
      <c r="G1535" s="129" t="s">
        <v>16</v>
      </c>
      <c r="H1535" s="129" t="s">
        <v>220</v>
      </c>
      <c r="I1535" s="8">
        <v>2015</v>
      </c>
      <c r="J1535" s="12">
        <v>5352607</v>
      </c>
      <c r="K1535" s="10"/>
      <c r="L1535" s="11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</row>
    <row r="1536" spans="1:26" ht="6.75" customHeight="1" x14ac:dyDescent="0.2">
      <c r="A1536" s="129" t="s">
        <v>252</v>
      </c>
      <c r="B1536" s="129" t="s">
        <v>253</v>
      </c>
      <c r="C1536" s="129" t="s">
        <v>70</v>
      </c>
      <c r="D1536" s="129" t="s">
        <v>143</v>
      </c>
      <c r="E1536" s="141"/>
      <c r="F1536" s="129" t="s">
        <v>2161</v>
      </c>
      <c r="G1536" s="129" t="s">
        <v>16</v>
      </c>
      <c r="H1536" s="129" t="s">
        <v>220</v>
      </c>
      <c r="I1536" s="8">
        <v>2015</v>
      </c>
      <c r="J1536" s="9">
        <v>850000</v>
      </c>
      <c r="K1536" s="10" t="s">
        <v>72</v>
      </c>
      <c r="L1536" s="11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</row>
    <row r="1537" spans="1:26" ht="6.75" customHeight="1" x14ac:dyDescent="0.2">
      <c r="A1537" s="114" t="s">
        <v>235</v>
      </c>
      <c r="B1537" s="114" t="s">
        <v>179</v>
      </c>
      <c r="C1537" s="114" t="s">
        <v>34</v>
      </c>
      <c r="D1537" s="114" t="s">
        <v>101</v>
      </c>
      <c r="E1537" s="124"/>
      <c r="F1537" s="114" t="s">
        <v>2166</v>
      </c>
      <c r="G1537" s="114" t="s">
        <v>117</v>
      </c>
      <c r="H1537" s="114" t="s">
        <v>1184</v>
      </c>
      <c r="I1537" s="88">
        <v>2015</v>
      </c>
      <c r="J1537" s="93">
        <v>8725009</v>
      </c>
      <c r="K1537" s="90"/>
      <c r="L1537" s="92">
        <f>J1538/SUM(J1537:J1538)</f>
        <v>2.1047744623621918E-2</v>
      </c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</row>
    <row r="1538" spans="1:26" ht="6.75" customHeight="1" x14ac:dyDescent="0.2">
      <c r="A1538" s="114" t="s">
        <v>1065</v>
      </c>
      <c r="B1538" s="114" t="s">
        <v>92</v>
      </c>
      <c r="C1538" s="114" t="s">
        <v>70</v>
      </c>
      <c r="D1538" s="114" t="s">
        <v>93</v>
      </c>
      <c r="E1538" s="124"/>
      <c r="F1538" s="114" t="s">
        <v>2166</v>
      </c>
      <c r="G1538" s="114" t="s">
        <v>117</v>
      </c>
      <c r="H1538" s="114" t="s">
        <v>1184</v>
      </c>
      <c r="I1538" s="88">
        <v>2015</v>
      </c>
      <c r="J1538" s="89">
        <v>187590.11</v>
      </c>
      <c r="K1538" s="90" t="s">
        <v>72</v>
      </c>
      <c r="L1538" s="9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</row>
    <row r="1539" spans="1:26" ht="6.75" customHeight="1" x14ac:dyDescent="0.2">
      <c r="A1539" s="119" t="s">
        <v>2167</v>
      </c>
      <c r="B1539" s="119" t="s">
        <v>425</v>
      </c>
      <c r="C1539" s="119" t="s">
        <v>34</v>
      </c>
      <c r="D1539" s="119" t="s">
        <v>13</v>
      </c>
      <c r="E1539" s="31" t="s">
        <v>166</v>
      </c>
      <c r="F1539" s="119" t="s">
        <v>2168</v>
      </c>
      <c r="G1539" s="119" t="s">
        <v>37</v>
      </c>
      <c r="H1539" s="119" t="s">
        <v>685</v>
      </c>
      <c r="I1539" s="32">
        <v>2015</v>
      </c>
      <c r="J1539" s="37">
        <v>166259</v>
      </c>
      <c r="K1539" s="34"/>
      <c r="L1539" s="36">
        <f>SUM(J1544:J1545)/SUM(J1539:J1551)</f>
        <v>3.7910723470816497E-2</v>
      </c>
      <c r="M1539" s="19">
        <f>SUM(J1539:J1551)</f>
        <v>22948652</v>
      </c>
      <c r="N1539" s="19">
        <f>J1544+J1545</f>
        <v>870000</v>
      </c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</row>
    <row r="1540" spans="1:26" ht="6.75" customHeight="1" x14ac:dyDescent="0.2">
      <c r="A1540" s="119" t="s">
        <v>2169</v>
      </c>
      <c r="B1540" s="119" t="s">
        <v>379</v>
      </c>
      <c r="C1540" s="119" t="s">
        <v>34</v>
      </c>
      <c r="D1540" s="119" t="s">
        <v>13</v>
      </c>
      <c r="E1540" s="31" t="s">
        <v>166</v>
      </c>
      <c r="F1540" s="119" t="s">
        <v>2168</v>
      </c>
      <c r="G1540" s="119" t="s">
        <v>37</v>
      </c>
      <c r="H1540" s="119" t="s">
        <v>685</v>
      </c>
      <c r="I1540" s="32">
        <v>2015</v>
      </c>
      <c r="J1540" s="37">
        <v>498324</v>
      </c>
      <c r="K1540" s="34"/>
      <c r="L1540" s="36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</row>
    <row r="1541" spans="1:26" ht="6.75" customHeight="1" x14ac:dyDescent="0.2">
      <c r="A1541" s="119" t="s">
        <v>2170</v>
      </c>
      <c r="B1541" s="119" t="s">
        <v>453</v>
      </c>
      <c r="C1541" s="119" t="s">
        <v>34</v>
      </c>
      <c r="D1541" s="119" t="s">
        <v>13</v>
      </c>
      <c r="E1541" s="31" t="s">
        <v>166</v>
      </c>
      <c r="F1541" s="119" t="s">
        <v>2168</v>
      </c>
      <c r="G1541" s="119" t="s">
        <v>37</v>
      </c>
      <c r="H1541" s="119" t="s">
        <v>685</v>
      </c>
      <c r="I1541" s="32">
        <v>2015</v>
      </c>
      <c r="J1541" s="37">
        <v>476712</v>
      </c>
      <c r="K1541" s="34"/>
      <c r="L1541" s="36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</row>
    <row r="1542" spans="1:26" ht="6.75" customHeight="1" x14ac:dyDescent="0.2">
      <c r="A1542" s="119" t="s">
        <v>2171</v>
      </c>
      <c r="B1542" s="119" t="s">
        <v>698</v>
      </c>
      <c r="C1542" s="119" t="s">
        <v>34</v>
      </c>
      <c r="D1542" s="119" t="s">
        <v>13</v>
      </c>
      <c r="E1542" s="31" t="s">
        <v>166</v>
      </c>
      <c r="F1542" s="119" t="s">
        <v>2168</v>
      </c>
      <c r="G1542" s="119" t="s">
        <v>37</v>
      </c>
      <c r="H1542" s="119" t="s">
        <v>685</v>
      </c>
      <c r="I1542" s="32">
        <v>2015</v>
      </c>
      <c r="J1542" s="37">
        <v>300000</v>
      </c>
      <c r="K1542" s="34"/>
      <c r="L1542" s="36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</row>
    <row r="1543" spans="1:26" ht="6.75" customHeight="1" x14ac:dyDescent="0.2">
      <c r="A1543" s="119" t="s">
        <v>2172</v>
      </c>
      <c r="B1543" s="119" t="s">
        <v>2173</v>
      </c>
      <c r="C1543" s="119"/>
      <c r="D1543" s="119" t="s">
        <v>28</v>
      </c>
      <c r="E1543" s="31" t="s">
        <v>166</v>
      </c>
      <c r="F1543" s="119" t="s">
        <v>2168</v>
      </c>
      <c r="G1543" s="119" t="s">
        <v>37</v>
      </c>
      <c r="H1543" s="119" t="s">
        <v>685</v>
      </c>
      <c r="I1543" s="32">
        <v>2015</v>
      </c>
      <c r="J1543" s="33">
        <v>19539753</v>
      </c>
      <c r="K1543" s="34"/>
      <c r="L1543" s="36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</row>
    <row r="1544" spans="1:26" ht="6.75" customHeight="1" x14ac:dyDescent="0.2">
      <c r="A1544" s="119" t="s">
        <v>929</v>
      </c>
      <c r="B1544" s="119" t="s">
        <v>142</v>
      </c>
      <c r="C1544" s="119" t="s">
        <v>70</v>
      </c>
      <c r="D1544" s="119" t="s">
        <v>143</v>
      </c>
      <c r="E1544" s="31" t="s">
        <v>166</v>
      </c>
      <c r="F1544" s="119" t="s">
        <v>2168</v>
      </c>
      <c r="G1544" s="119" t="s">
        <v>37</v>
      </c>
      <c r="H1544" s="119" t="s">
        <v>685</v>
      </c>
      <c r="I1544" s="32">
        <v>2015</v>
      </c>
      <c r="J1544" s="37">
        <v>500000</v>
      </c>
      <c r="K1544" s="34" t="s">
        <v>72</v>
      </c>
      <c r="L1544" s="36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</row>
    <row r="1545" spans="1:26" ht="6.75" customHeight="1" x14ac:dyDescent="0.2">
      <c r="A1545" s="119" t="s">
        <v>930</v>
      </c>
      <c r="B1545" s="119" t="s">
        <v>931</v>
      </c>
      <c r="C1545" s="119" t="s">
        <v>70</v>
      </c>
      <c r="D1545" s="119" t="s">
        <v>143</v>
      </c>
      <c r="E1545" s="31" t="s">
        <v>166</v>
      </c>
      <c r="F1545" s="119" t="s">
        <v>2168</v>
      </c>
      <c r="G1545" s="119" t="s">
        <v>37</v>
      </c>
      <c r="H1545" s="119" t="s">
        <v>685</v>
      </c>
      <c r="I1545" s="32">
        <v>2015</v>
      </c>
      <c r="J1545" s="37">
        <v>370000</v>
      </c>
      <c r="K1545" s="34" t="s">
        <v>72</v>
      </c>
      <c r="L1545" s="36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</row>
    <row r="1546" spans="1:26" ht="6.75" customHeight="1" x14ac:dyDescent="0.2">
      <c r="A1546" s="119" t="s">
        <v>68</v>
      </c>
      <c r="B1546" s="119" t="s">
        <v>69</v>
      </c>
      <c r="C1546" s="119" t="s">
        <v>70</v>
      </c>
      <c r="D1546" s="119" t="s">
        <v>71</v>
      </c>
      <c r="E1546" s="31" t="s">
        <v>166</v>
      </c>
      <c r="F1546" s="119" t="s">
        <v>2168</v>
      </c>
      <c r="G1546" s="119" t="s">
        <v>37</v>
      </c>
      <c r="H1546" s="119" t="s">
        <v>685</v>
      </c>
      <c r="I1546" s="32">
        <v>2015</v>
      </c>
      <c r="J1546" s="37">
        <v>44510</v>
      </c>
      <c r="K1546" s="34"/>
      <c r="L1546" s="36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</row>
    <row r="1547" spans="1:26" ht="6.75" customHeight="1" x14ac:dyDescent="0.2">
      <c r="A1547" s="119" t="s">
        <v>2174</v>
      </c>
      <c r="B1547" s="119" t="s">
        <v>2175</v>
      </c>
      <c r="C1547" s="119" t="s">
        <v>34</v>
      </c>
      <c r="D1547" s="119" t="s">
        <v>1230</v>
      </c>
      <c r="E1547" s="31" t="s">
        <v>166</v>
      </c>
      <c r="F1547" s="119" t="s">
        <v>2168</v>
      </c>
      <c r="G1547" s="119" t="s">
        <v>37</v>
      </c>
      <c r="H1547" s="119" t="s">
        <v>685</v>
      </c>
      <c r="I1547" s="32">
        <v>2015</v>
      </c>
      <c r="J1547" s="37">
        <v>300000</v>
      </c>
      <c r="K1547" s="34"/>
      <c r="L1547" s="36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</row>
    <row r="1548" spans="1:26" ht="6.75" customHeight="1" x14ac:dyDescent="0.2">
      <c r="A1548" s="119" t="s">
        <v>2176</v>
      </c>
      <c r="B1548" s="119" t="s">
        <v>2177</v>
      </c>
      <c r="C1548" s="119"/>
      <c r="D1548" s="119" t="s">
        <v>1230</v>
      </c>
      <c r="E1548" s="31" t="s">
        <v>166</v>
      </c>
      <c r="F1548" s="119" t="s">
        <v>2168</v>
      </c>
      <c r="G1548" s="119" t="s">
        <v>37</v>
      </c>
      <c r="H1548" s="119" t="s">
        <v>685</v>
      </c>
      <c r="I1548" s="32">
        <v>2015</v>
      </c>
      <c r="J1548" s="37">
        <v>149999</v>
      </c>
      <c r="K1548" s="34"/>
      <c r="L1548" s="36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</row>
    <row r="1549" spans="1:26" ht="6.75" customHeight="1" x14ac:dyDescent="0.2">
      <c r="A1549" s="119" t="s">
        <v>2178</v>
      </c>
      <c r="B1549" s="119" t="s">
        <v>2179</v>
      </c>
      <c r="C1549" s="119" t="s">
        <v>34</v>
      </c>
      <c r="D1549" s="119" t="s">
        <v>1230</v>
      </c>
      <c r="E1549" s="31" t="s">
        <v>166</v>
      </c>
      <c r="F1549" s="119" t="s">
        <v>2168</v>
      </c>
      <c r="G1549" s="119" t="s">
        <v>37</v>
      </c>
      <c r="H1549" s="119" t="s">
        <v>685</v>
      </c>
      <c r="I1549" s="32">
        <v>2015</v>
      </c>
      <c r="J1549" s="37">
        <v>203095</v>
      </c>
      <c r="K1549" s="34"/>
      <c r="L1549" s="36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</row>
    <row r="1550" spans="1:26" ht="6.75" customHeight="1" x14ac:dyDescent="0.2">
      <c r="A1550" s="119" t="s">
        <v>2180</v>
      </c>
      <c r="B1550" s="119" t="s">
        <v>2177</v>
      </c>
      <c r="C1550" s="119"/>
      <c r="D1550" s="119" t="s">
        <v>1230</v>
      </c>
      <c r="E1550" s="31" t="s">
        <v>166</v>
      </c>
      <c r="F1550" s="119" t="s">
        <v>2168</v>
      </c>
      <c r="G1550" s="119" t="s">
        <v>37</v>
      </c>
      <c r="H1550" s="119" t="s">
        <v>685</v>
      </c>
      <c r="I1550" s="32">
        <v>2015</v>
      </c>
      <c r="J1550" s="37">
        <v>300000</v>
      </c>
      <c r="K1550" s="34"/>
      <c r="L1550" s="36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</row>
    <row r="1551" spans="1:26" ht="6.75" customHeight="1" x14ac:dyDescent="0.2">
      <c r="A1551" s="119" t="s">
        <v>1488</v>
      </c>
      <c r="B1551" s="119" t="s">
        <v>233</v>
      </c>
      <c r="C1551" s="119"/>
      <c r="D1551" s="119" t="s">
        <v>257</v>
      </c>
      <c r="E1551" s="31" t="s">
        <v>166</v>
      </c>
      <c r="F1551" s="119" t="s">
        <v>2168</v>
      </c>
      <c r="G1551" s="119" t="s">
        <v>37</v>
      </c>
      <c r="H1551" s="119" t="s">
        <v>685</v>
      </c>
      <c r="I1551" s="32">
        <v>2015</v>
      </c>
      <c r="J1551" s="37">
        <v>100000</v>
      </c>
      <c r="K1551" s="34"/>
      <c r="L1551" s="36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</row>
    <row r="1552" spans="1:26" ht="6.75" customHeight="1" x14ac:dyDescent="0.2">
      <c r="A1552" s="118" t="s">
        <v>96</v>
      </c>
      <c r="B1552" s="118" t="s">
        <v>97</v>
      </c>
      <c r="C1552" s="118" t="s">
        <v>21</v>
      </c>
      <c r="D1552" s="118" t="s">
        <v>98</v>
      </c>
      <c r="E1552" s="131"/>
      <c r="F1552" s="118" t="s">
        <v>2181</v>
      </c>
      <c r="G1552" s="118" t="s">
        <v>16</v>
      </c>
      <c r="H1552" s="118" t="s">
        <v>2182</v>
      </c>
      <c r="I1552" s="40">
        <v>2015</v>
      </c>
      <c r="J1552" s="44">
        <v>775500</v>
      </c>
      <c r="K1552" s="42"/>
      <c r="L1552" s="45">
        <f>SUM(J1561:J1563)/SUM(J1552:J1566)</f>
        <v>0.29832877481096087</v>
      </c>
      <c r="M1552" s="19">
        <f>SUM(J1552:J1566)</f>
        <v>9155379</v>
      </c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</row>
    <row r="1553" spans="1:26" ht="6.75" customHeight="1" x14ac:dyDescent="0.2">
      <c r="A1553" s="118" t="s">
        <v>413</v>
      </c>
      <c r="B1553" s="118" t="s">
        <v>97</v>
      </c>
      <c r="C1553" s="118" t="s">
        <v>21</v>
      </c>
      <c r="D1553" s="118" t="s">
        <v>98</v>
      </c>
      <c r="E1553" s="131"/>
      <c r="F1553" s="118" t="s">
        <v>2181</v>
      </c>
      <c r="G1553" s="118" t="s">
        <v>16</v>
      </c>
      <c r="H1553" s="118" t="s">
        <v>2182</v>
      </c>
      <c r="I1553" s="40">
        <v>2015</v>
      </c>
      <c r="J1553" s="44">
        <v>400500</v>
      </c>
      <c r="K1553" s="42"/>
      <c r="L1553" s="45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</row>
    <row r="1554" spans="1:26" ht="6.75" customHeight="1" x14ac:dyDescent="0.2">
      <c r="A1554" s="118" t="s">
        <v>413</v>
      </c>
      <c r="B1554" s="118" t="s">
        <v>97</v>
      </c>
      <c r="C1554" s="118" t="s">
        <v>21</v>
      </c>
      <c r="D1554" s="118" t="s">
        <v>98</v>
      </c>
      <c r="E1554" s="131"/>
      <c r="F1554" s="118" t="s">
        <v>2181</v>
      </c>
      <c r="G1554" s="118" t="s">
        <v>16</v>
      </c>
      <c r="H1554" s="118" t="s">
        <v>2182</v>
      </c>
      <c r="I1554" s="40">
        <v>2015</v>
      </c>
      <c r="J1554" s="44">
        <v>73200</v>
      </c>
      <c r="K1554" s="42"/>
      <c r="L1554" s="45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</row>
    <row r="1555" spans="1:26" ht="6.75" customHeight="1" x14ac:dyDescent="0.2">
      <c r="A1555" s="118" t="s">
        <v>235</v>
      </c>
      <c r="B1555" s="118" t="s">
        <v>179</v>
      </c>
      <c r="C1555" s="118" t="s">
        <v>34</v>
      </c>
      <c r="D1555" s="118" t="s">
        <v>101</v>
      </c>
      <c r="E1555" s="131"/>
      <c r="F1555" s="118" t="s">
        <v>2181</v>
      </c>
      <c r="G1555" s="118" t="s">
        <v>16</v>
      </c>
      <c r="H1555" s="118" t="s">
        <v>2182</v>
      </c>
      <c r="I1555" s="40">
        <v>2015</v>
      </c>
      <c r="J1555" s="44">
        <v>497500</v>
      </c>
      <c r="K1555" s="42"/>
      <c r="L1555" s="45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</row>
    <row r="1556" spans="1:26" ht="6.75" customHeight="1" x14ac:dyDescent="0.2">
      <c r="A1556" s="118" t="s">
        <v>504</v>
      </c>
      <c r="B1556" s="118" t="s">
        <v>179</v>
      </c>
      <c r="C1556" s="118" t="s">
        <v>34</v>
      </c>
      <c r="D1556" s="118" t="s">
        <v>101</v>
      </c>
      <c r="E1556" s="131"/>
      <c r="F1556" s="118" t="s">
        <v>2181</v>
      </c>
      <c r="G1556" s="118" t="s">
        <v>16</v>
      </c>
      <c r="H1556" s="118" t="s">
        <v>2182</v>
      </c>
      <c r="I1556" s="40">
        <v>2015</v>
      </c>
      <c r="J1556" s="44">
        <v>500000</v>
      </c>
      <c r="K1556" s="42"/>
      <c r="L1556" s="45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</row>
    <row r="1557" spans="1:26" ht="6.75" customHeight="1" x14ac:dyDescent="0.2">
      <c r="A1557" s="118" t="s">
        <v>483</v>
      </c>
      <c r="B1557" s="118" t="s">
        <v>179</v>
      </c>
      <c r="C1557" s="118" t="s">
        <v>34</v>
      </c>
      <c r="D1557" s="118" t="s">
        <v>101</v>
      </c>
      <c r="E1557" s="131"/>
      <c r="F1557" s="118" t="s">
        <v>2181</v>
      </c>
      <c r="G1557" s="118" t="s">
        <v>16</v>
      </c>
      <c r="H1557" s="118" t="s">
        <v>2182</v>
      </c>
      <c r="I1557" s="40">
        <v>2015</v>
      </c>
      <c r="J1557" s="44">
        <v>976000</v>
      </c>
      <c r="K1557" s="42"/>
      <c r="L1557" s="45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</row>
    <row r="1558" spans="1:26" ht="6.75" customHeight="1" x14ac:dyDescent="0.2">
      <c r="A1558" s="118" t="s">
        <v>2183</v>
      </c>
      <c r="B1558" s="118" t="s">
        <v>851</v>
      </c>
      <c r="C1558" s="118"/>
      <c r="D1558" s="118" t="s">
        <v>852</v>
      </c>
      <c r="E1558" s="131"/>
      <c r="F1558" s="118" t="s">
        <v>2181</v>
      </c>
      <c r="G1558" s="118" t="s">
        <v>16</v>
      </c>
      <c r="H1558" s="118" t="s">
        <v>2182</v>
      </c>
      <c r="I1558" s="40">
        <v>2015</v>
      </c>
      <c r="J1558" s="44">
        <v>777580</v>
      </c>
      <c r="K1558" s="42"/>
      <c r="L1558" s="45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</row>
    <row r="1559" spans="1:26" ht="6.75" customHeight="1" x14ac:dyDescent="0.2">
      <c r="A1559" s="118" t="s">
        <v>2184</v>
      </c>
      <c r="B1559" s="118" t="s">
        <v>2185</v>
      </c>
      <c r="C1559" s="118"/>
      <c r="D1559" s="118" t="s">
        <v>13</v>
      </c>
      <c r="E1559" s="131"/>
      <c r="F1559" s="118" t="s">
        <v>2181</v>
      </c>
      <c r="G1559" s="118" t="s">
        <v>16</v>
      </c>
      <c r="H1559" s="118" t="s">
        <v>2182</v>
      </c>
      <c r="I1559" s="40">
        <v>2015</v>
      </c>
      <c r="J1559" s="44">
        <v>714912</v>
      </c>
      <c r="K1559" s="42"/>
      <c r="L1559" s="45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</row>
    <row r="1560" spans="1:26" ht="10.5" customHeight="1" x14ac:dyDescent="0.2">
      <c r="A1560" s="118" t="s">
        <v>2186</v>
      </c>
      <c r="B1560" s="118" t="s">
        <v>50</v>
      </c>
      <c r="C1560" s="118" t="s">
        <v>34</v>
      </c>
      <c r="D1560" s="118" t="s">
        <v>28</v>
      </c>
      <c r="E1560" s="131"/>
      <c r="F1560" s="118" t="s">
        <v>2181</v>
      </c>
      <c r="G1560" s="118" t="s">
        <v>16</v>
      </c>
      <c r="H1560" s="118" t="s">
        <v>2182</v>
      </c>
      <c r="I1560" s="40">
        <v>2015</v>
      </c>
      <c r="J1560" s="44">
        <v>490393</v>
      </c>
      <c r="K1560" s="42"/>
      <c r="L1560" s="45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</row>
    <row r="1561" spans="1:26" ht="6.75" customHeight="1" x14ac:dyDescent="0.2">
      <c r="A1561" s="118" t="s">
        <v>2187</v>
      </c>
      <c r="B1561" s="118" t="s">
        <v>124</v>
      </c>
      <c r="C1561" s="118" t="s">
        <v>70</v>
      </c>
      <c r="D1561" s="118" t="s">
        <v>143</v>
      </c>
      <c r="E1561" s="131"/>
      <c r="F1561" s="118" t="s">
        <v>2181</v>
      </c>
      <c r="G1561" s="118" t="s">
        <v>16</v>
      </c>
      <c r="H1561" s="118" t="s">
        <v>2182</v>
      </c>
      <c r="I1561" s="40">
        <v>2015</v>
      </c>
      <c r="J1561" s="41">
        <v>2283334</v>
      </c>
      <c r="K1561" s="42" t="s">
        <v>72</v>
      </c>
      <c r="L1561" s="45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</row>
    <row r="1562" spans="1:26" ht="6.75" customHeight="1" x14ac:dyDescent="0.2">
      <c r="A1562" s="118" t="s">
        <v>141</v>
      </c>
      <c r="B1562" s="118" t="s">
        <v>142</v>
      </c>
      <c r="C1562" s="118" t="s">
        <v>70</v>
      </c>
      <c r="D1562" s="118" t="s">
        <v>143</v>
      </c>
      <c r="E1562" s="131"/>
      <c r="F1562" s="118" t="s">
        <v>2181</v>
      </c>
      <c r="G1562" s="118" t="s">
        <v>16</v>
      </c>
      <c r="H1562" s="118" t="s">
        <v>2182</v>
      </c>
      <c r="I1562" s="40">
        <v>2015</v>
      </c>
      <c r="J1562" s="44">
        <v>408479</v>
      </c>
      <c r="K1562" s="42" t="s">
        <v>72</v>
      </c>
      <c r="L1562" s="45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</row>
    <row r="1563" spans="1:26" ht="6.75" customHeight="1" x14ac:dyDescent="0.2">
      <c r="A1563" s="118" t="s">
        <v>252</v>
      </c>
      <c r="B1563" s="118" t="s">
        <v>253</v>
      </c>
      <c r="C1563" s="118" t="s">
        <v>70</v>
      </c>
      <c r="D1563" s="118" t="s">
        <v>143</v>
      </c>
      <c r="E1563" s="131"/>
      <c r="F1563" s="118" t="s">
        <v>2181</v>
      </c>
      <c r="G1563" s="118" t="s">
        <v>16</v>
      </c>
      <c r="H1563" s="118" t="s">
        <v>2182</v>
      </c>
      <c r="I1563" s="40">
        <v>2015</v>
      </c>
      <c r="J1563" s="44">
        <v>39500</v>
      </c>
      <c r="K1563" s="42" t="s">
        <v>72</v>
      </c>
      <c r="L1563" s="45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</row>
    <row r="1564" spans="1:26" ht="6.75" customHeight="1" x14ac:dyDescent="0.2">
      <c r="A1564" s="118" t="s">
        <v>2188</v>
      </c>
      <c r="B1564" s="118" t="s">
        <v>2189</v>
      </c>
      <c r="C1564" s="118"/>
      <c r="D1564" s="118" t="s">
        <v>951</v>
      </c>
      <c r="E1564" s="131"/>
      <c r="F1564" s="118" t="s">
        <v>2181</v>
      </c>
      <c r="G1564" s="118" t="s">
        <v>16</v>
      </c>
      <c r="H1564" s="118" t="s">
        <v>2182</v>
      </c>
      <c r="I1564" s="40">
        <v>2015</v>
      </c>
      <c r="J1564" s="44">
        <v>249500</v>
      </c>
      <c r="K1564" s="42"/>
      <c r="L1564" s="45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</row>
    <row r="1565" spans="1:26" ht="6.75" customHeight="1" x14ac:dyDescent="0.2">
      <c r="A1565" s="118" t="s">
        <v>2190</v>
      </c>
      <c r="B1565" s="118" t="s">
        <v>857</v>
      </c>
      <c r="C1565" s="118"/>
      <c r="D1565" s="118" t="s">
        <v>93</v>
      </c>
      <c r="E1565" s="131"/>
      <c r="F1565" s="118" t="s">
        <v>2181</v>
      </c>
      <c r="G1565" s="118" t="s">
        <v>16</v>
      </c>
      <c r="H1565" s="118" t="s">
        <v>2182</v>
      </c>
      <c r="I1565" s="40">
        <v>2015</v>
      </c>
      <c r="J1565" s="44">
        <v>668981</v>
      </c>
      <c r="K1565" s="42"/>
      <c r="L1565" s="45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</row>
    <row r="1566" spans="1:26" ht="6.75" customHeight="1" x14ac:dyDescent="0.2">
      <c r="A1566" s="118" t="s">
        <v>1488</v>
      </c>
      <c r="B1566" s="118" t="s">
        <v>233</v>
      </c>
      <c r="C1566" s="118"/>
      <c r="D1566" s="118" t="s">
        <v>257</v>
      </c>
      <c r="E1566" s="131"/>
      <c r="F1566" s="118" t="s">
        <v>2181</v>
      </c>
      <c r="G1566" s="118" t="s">
        <v>16</v>
      </c>
      <c r="H1566" s="118" t="s">
        <v>2182</v>
      </c>
      <c r="I1566" s="40">
        <v>2015</v>
      </c>
      <c r="J1566" s="44">
        <v>300000</v>
      </c>
      <c r="K1566" s="42"/>
      <c r="L1566" s="45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</row>
    <row r="1567" spans="1:26" ht="6.75" customHeight="1" x14ac:dyDescent="0.2">
      <c r="A1567" s="129" t="s">
        <v>96</v>
      </c>
      <c r="B1567" s="129" t="s">
        <v>97</v>
      </c>
      <c r="C1567" s="129" t="s">
        <v>21</v>
      </c>
      <c r="D1567" s="129" t="s">
        <v>98</v>
      </c>
      <c r="E1567" s="141"/>
      <c r="F1567" s="129" t="s">
        <v>2191</v>
      </c>
      <c r="G1567" s="129" t="s">
        <v>16</v>
      </c>
      <c r="H1567" s="129" t="s">
        <v>2182</v>
      </c>
      <c r="I1567" s="8">
        <v>2015</v>
      </c>
      <c r="J1567" s="9">
        <v>111900</v>
      </c>
      <c r="K1567" s="10" t="s">
        <v>72</v>
      </c>
      <c r="L1567" s="11">
        <f>SUM(J1567:J1568)/SUM(J1567:J1580)</f>
        <v>4.409804439460567E-2</v>
      </c>
      <c r="M1567" s="19">
        <f>SUM(J1567:J1580)</f>
        <v>6474210</v>
      </c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</row>
    <row r="1568" spans="1:26" ht="6.75" customHeight="1" x14ac:dyDescent="0.2">
      <c r="A1568" s="129" t="s">
        <v>413</v>
      </c>
      <c r="B1568" s="129" t="s">
        <v>97</v>
      </c>
      <c r="C1568" s="129" t="s">
        <v>21</v>
      </c>
      <c r="D1568" s="129" t="s">
        <v>98</v>
      </c>
      <c r="E1568" s="141"/>
      <c r="F1568" s="129" t="s">
        <v>2191</v>
      </c>
      <c r="G1568" s="129" t="s">
        <v>16</v>
      </c>
      <c r="H1568" s="129" t="s">
        <v>2182</v>
      </c>
      <c r="I1568" s="8">
        <v>2015</v>
      </c>
      <c r="J1568" s="9">
        <v>173600</v>
      </c>
      <c r="K1568" s="10" t="s">
        <v>72</v>
      </c>
      <c r="L1568" s="11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</row>
    <row r="1569" spans="1:26" ht="6.75" customHeight="1" x14ac:dyDescent="0.2">
      <c r="A1569" s="129" t="s">
        <v>504</v>
      </c>
      <c r="B1569" s="129" t="s">
        <v>179</v>
      </c>
      <c r="C1569" s="129" t="s">
        <v>34</v>
      </c>
      <c r="D1569" s="129" t="s">
        <v>101</v>
      </c>
      <c r="E1569" s="141"/>
      <c r="F1569" s="129" t="s">
        <v>2191</v>
      </c>
      <c r="G1569" s="129" t="s">
        <v>16</v>
      </c>
      <c r="H1569" s="129" t="s">
        <v>2182</v>
      </c>
      <c r="I1569" s="8">
        <v>2015</v>
      </c>
      <c r="J1569" s="9">
        <v>132000</v>
      </c>
      <c r="K1569" s="10"/>
      <c r="L1569" s="11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</row>
    <row r="1570" spans="1:26" ht="6.75" customHeight="1" x14ac:dyDescent="0.2">
      <c r="A1570" s="129" t="s">
        <v>2192</v>
      </c>
      <c r="B1570" s="129" t="s">
        <v>50</v>
      </c>
      <c r="C1570" s="129" t="s">
        <v>34</v>
      </c>
      <c r="D1570" s="129" t="s">
        <v>28</v>
      </c>
      <c r="E1570" s="141"/>
      <c r="F1570" s="129" t="s">
        <v>2191</v>
      </c>
      <c r="G1570" s="129" t="s">
        <v>16</v>
      </c>
      <c r="H1570" s="129" t="s">
        <v>2182</v>
      </c>
      <c r="I1570" s="8">
        <v>2015</v>
      </c>
      <c r="J1570" s="9">
        <v>840453</v>
      </c>
      <c r="K1570" s="10"/>
      <c r="L1570" s="11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</row>
    <row r="1571" spans="1:26" ht="6.75" customHeight="1" x14ac:dyDescent="0.2">
      <c r="A1571" s="129" t="s">
        <v>2193</v>
      </c>
      <c r="B1571" s="129" t="s">
        <v>476</v>
      </c>
      <c r="C1571" s="129"/>
      <c r="D1571" s="129" t="s">
        <v>28</v>
      </c>
      <c r="E1571" s="141"/>
      <c r="F1571" s="129" t="s">
        <v>2191</v>
      </c>
      <c r="G1571" s="129" t="s">
        <v>16</v>
      </c>
      <c r="H1571" s="129" t="s">
        <v>2182</v>
      </c>
      <c r="I1571" s="8">
        <v>2015</v>
      </c>
      <c r="J1571" s="9">
        <v>499682</v>
      </c>
      <c r="K1571" s="10"/>
      <c r="L1571" s="11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</row>
    <row r="1572" spans="1:26" ht="6.75" customHeight="1" x14ac:dyDescent="0.2">
      <c r="A1572" s="129" t="s">
        <v>2194</v>
      </c>
      <c r="B1572" s="129" t="s">
        <v>114</v>
      </c>
      <c r="C1572" s="129" t="s">
        <v>115</v>
      </c>
      <c r="D1572" s="129" t="s">
        <v>28</v>
      </c>
      <c r="E1572" s="141"/>
      <c r="F1572" s="129" t="s">
        <v>2191</v>
      </c>
      <c r="G1572" s="129" t="s">
        <v>16</v>
      </c>
      <c r="H1572" s="129" t="s">
        <v>2182</v>
      </c>
      <c r="I1572" s="8">
        <v>2015</v>
      </c>
      <c r="J1572" s="9">
        <v>646353</v>
      </c>
      <c r="K1572" s="10"/>
      <c r="L1572" s="11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</row>
    <row r="1573" spans="1:26" ht="6.75" customHeight="1" x14ac:dyDescent="0.2">
      <c r="A1573" s="129" t="s">
        <v>2195</v>
      </c>
      <c r="B1573" s="129" t="s">
        <v>57</v>
      </c>
      <c r="C1573" s="129" t="s">
        <v>12</v>
      </c>
      <c r="D1573" s="129" t="s">
        <v>28</v>
      </c>
      <c r="E1573" s="141"/>
      <c r="F1573" s="129" t="s">
        <v>2191</v>
      </c>
      <c r="G1573" s="129" t="s">
        <v>16</v>
      </c>
      <c r="H1573" s="129" t="s">
        <v>2182</v>
      </c>
      <c r="I1573" s="8">
        <v>2015</v>
      </c>
      <c r="J1573" s="9">
        <v>983071</v>
      </c>
      <c r="K1573" s="10"/>
      <c r="L1573" s="11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</row>
    <row r="1574" spans="1:26" ht="6.75" customHeight="1" x14ac:dyDescent="0.2">
      <c r="A1574" s="129" t="s">
        <v>2196</v>
      </c>
      <c r="B1574" s="129" t="s">
        <v>2197</v>
      </c>
      <c r="C1574" s="129"/>
      <c r="D1574" s="129" t="s">
        <v>28</v>
      </c>
      <c r="E1574" s="141"/>
      <c r="F1574" s="129" t="s">
        <v>2191</v>
      </c>
      <c r="G1574" s="129" t="s">
        <v>16</v>
      </c>
      <c r="H1574" s="129" t="s">
        <v>2182</v>
      </c>
      <c r="I1574" s="8">
        <v>2015</v>
      </c>
      <c r="J1574" s="9">
        <v>379205</v>
      </c>
      <c r="K1574" s="10"/>
      <c r="L1574" s="11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</row>
    <row r="1575" spans="1:26" ht="6.75" customHeight="1" x14ac:dyDescent="0.2">
      <c r="A1575" s="129" t="s">
        <v>2198</v>
      </c>
      <c r="B1575" s="129" t="s">
        <v>23</v>
      </c>
      <c r="C1575" s="129"/>
      <c r="D1575" s="129" t="s">
        <v>28</v>
      </c>
      <c r="E1575" s="141"/>
      <c r="F1575" s="129" t="s">
        <v>2191</v>
      </c>
      <c r="G1575" s="129" t="s">
        <v>16</v>
      </c>
      <c r="H1575" s="129" t="s">
        <v>2182</v>
      </c>
      <c r="I1575" s="8">
        <v>2015</v>
      </c>
      <c r="J1575" s="9">
        <v>401706</v>
      </c>
      <c r="K1575" s="10"/>
      <c r="L1575" s="11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</row>
    <row r="1576" spans="1:26" ht="6.75" customHeight="1" x14ac:dyDescent="0.2">
      <c r="A1576" s="129" t="s">
        <v>2199</v>
      </c>
      <c r="B1576" s="129" t="s">
        <v>2200</v>
      </c>
      <c r="C1576" s="129"/>
      <c r="D1576" s="129" t="s">
        <v>28</v>
      </c>
      <c r="E1576" s="141"/>
      <c r="F1576" s="129" t="s">
        <v>2191</v>
      </c>
      <c r="G1576" s="129" t="s">
        <v>16</v>
      </c>
      <c r="H1576" s="129" t="s">
        <v>2182</v>
      </c>
      <c r="I1576" s="8">
        <v>2015</v>
      </c>
      <c r="J1576" s="9">
        <v>455710</v>
      </c>
      <c r="K1576" s="10"/>
      <c r="L1576" s="11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</row>
    <row r="1577" spans="1:26" ht="6.75" customHeight="1" x14ac:dyDescent="0.2">
      <c r="A1577" s="129" t="s">
        <v>2201</v>
      </c>
      <c r="B1577" s="129" t="s">
        <v>2202</v>
      </c>
      <c r="C1577" s="129"/>
      <c r="D1577" s="129" t="s">
        <v>28</v>
      </c>
      <c r="E1577" s="141"/>
      <c r="F1577" s="129" t="s">
        <v>2191</v>
      </c>
      <c r="G1577" s="129" t="s">
        <v>16</v>
      </c>
      <c r="H1577" s="129" t="s">
        <v>2182</v>
      </c>
      <c r="I1577" s="8">
        <v>2015</v>
      </c>
      <c r="J1577" s="9">
        <v>391117</v>
      </c>
      <c r="K1577" s="10"/>
      <c r="L1577" s="11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</row>
    <row r="1578" spans="1:26" ht="6.75" customHeight="1" x14ac:dyDescent="0.2">
      <c r="A1578" s="129" t="s">
        <v>2203</v>
      </c>
      <c r="B1578" s="129" t="s">
        <v>2200</v>
      </c>
      <c r="C1578" s="129"/>
      <c r="D1578" s="129" t="s">
        <v>28</v>
      </c>
      <c r="E1578" s="141"/>
      <c r="F1578" s="129" t="s">
        <v>2191</v>
      </c>
      <c r="G1578" s="129" t="s">
        <v>16</v>
      </c>
      <c r="H1578" s="129" t="s">
        <v>2182</v>
      </c>
      <c r="I1578" s="8">
        <v>2015</v>
      </c>
      <c r="J1578" s="9">
        <v>497572</v>
      </c>
      <c r="K1578" s="10"/>
      <c r="L1578" s="11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</row>
    <row r="1579" spans="1:26" ht="6.75" customHeight="1" x14ac:dyDescent="0.2">
      <c r="A1579" s="129" t="s">
        <v>2204</v>
      </c>
      <c r="B1579" s="129" t="s">
        <v>204</v>
      </c>
      <c r="C1579" s="129" t="s">
        <v>34</v>
      </c>
      <c r="D1579" s="129" t="s">
        <v>467</v>
      </c>
      <c r="E1579" s="141"/>
      <c r="F1579" s="129" t="s">
        <v>2191</v>
      </c>
      <c r="G1579" s="129" t="s">
        <v>16</v>
      </c>
      <c r="H1579" s="129" t="s">
        <v>2182</v>
      </c>
      <c r="I1579" s="8">
        <v>2015</v>
      </c>
      <c r="J1579" s="9">
        <v>499976</v>
      </c>
      <c r="K1579" s="10"/>
      <c r="L1579" s="11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</row>
    <row r="1580" spans="1:26" ht="6.75" customHeight="1" x14ac:dyDescent="0.2">
      <c r="A1580" s="129" t="s">
        <v>2205</v>
      </c>
      <c r="B1580" s="129" t="s">
        <v>155</v>
      </c>
      <c r="C1580" s="129" t="s">
        <v>21</v>
      </c>
      <c r="D1580" s="129" t="s">
        <v>73</v>
      </c>
      <c r="E1580" s="141"/>
      <c r="F1580" s="129" t="s">
        <v>2191</v>
      </c>
      <c r="G1580" s="129" t="s">
        <v>16</v>
      </c>
      <c r="H1580" s="129" t="s">
        <v>2182</v>
      </c>
      <c r="I1580" s="8">
        <v>2015</v>
      </c>
      <c r="J1580" s="9">
        <v>461865</v>
      </c>
      <c r="K1580" s="10"/>
      <c r="L1580" s="11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</row>
    <row r="1581" spans="1:26" ht="6.75" customHeight="1" x14ac:dyDescent="0.2">
      <c r="A1581" s="115" t="s">
        <v>235</v>
      </c>
      <c r="B1581" s="115" t="s">
        <v>179</v>
      </c>
      <c r="C1581" s="115" t="s">
        <v>34</v>
      </c>
      <c r="D1581" s="115" t="s">
        <v>101</v>
      </c>
      <c r="E1581" s="126"/>
      <c r="F1581" s="115" t="s">
        <v>2206</v>
      </c>
      <c r="G1581" s="115" t="s">
        <v>16</v>
      </c>
      <c r="H1581" s="115" t="s">
        <v>2182</v>
      </c>
      <c r="I1581" s="24">
        <v>2015</v>
      </c>
      <c r="J1581" s="25">
        <v>480000</v>
      </c>
      <c r="K1581" s="26"/>
      <c r="L1581" s="28">
        <f>SUM(J1585:J1586)/SUM(J1581:J1587)</f>
        <v>0.2993468252273539</v>
      </c>
      <c r="M1581" s="19">
        <f>SUM(J1581:J1587)</f>
        <v>3507637</v>
      </c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</row>
    <row r="1582" spans="1:26" ht="6.75" customHeight="1" x14ac:dyDescent="0.2">
      <c r="A1582" s="115" t="s">
        <v>2207</v>
      </c>
      <c r="B1582" s="115" t="s">
        <v>2208</v>
      </c>
      <c r="C1582" s="115"/>
      <c r="D1582" s="115" t="s">
        <v>13</v>
      </c>
      <c r="E1582" s="126"/>
      <c r="F1582" s="115" t="s">
        <v>2206</v>
      </c>
      <c r="G1582" s="115" t="s">
        <v>16</v>
      </c>
      <c r="H1582" s="115" t="s">
        <v>2182</v>
      </c>
      <c r="I1582" s="24">
        <v>2015</v>
      </c>
      <c r="J1582" s="25">
        <v>737951</v>
      </c>
      <c r="K1582" s="26"/>
      <c r="L1582" s="28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</row>
    <row r="1583" spans="1:26" ht="6.75" customHeight="1" x14ac:dyDescent="0.2">
      <c r="A1583" s="115" t="s">
        <v>2209</v>
      </c>
      <c r="B1583" s="115" t="s">
        <v>239</v>
      </c>
      <c r="C1583" s="115" t="s">
        <v>70</v>
      </c>
      <c r="D1583" s="115" t="s">
        <v>28</v>
      </c>
      <c r="E1583" s="126"/>
      <c r="F1583" s="115" t="s">
        <v>2206</v>
      </c>
      <c r="G1583" s="115" t="s">
        <v>16</v>
      </c>
      <c r="H1583" s="115" t="s">
        <v>2182</v>
      </c>
      <c r="I1583" s="24">
        <v>2015</v>
      </c>
      <c r="J1583" s="25">
        <v>493336</v>
      </c>
      <c r="K1583" s="26"/>
      <c r="L1583" s="28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</row>
    <row r="1584" spans="1:26" ht="6.75" customHeight="1" x14ac:dyDescent="0.2">
      <c r="A1584" s="115" t="s">
        <v>2210</v>
      </c>
      <c r="B1584" s="115" t="s">
        <v>2211</v>
      </c>
      <c r="C1584" s="115"/>
      <c r="D1584" s="115" t="s">
        <v>28</v>
      </c>
      <c r="E1584" s="126"/>
      <c r="F1584" s="115" t="s">
        <v>2206</v>
      </c>
      <c r="G1584" s="115" t="s">
        <v>16</v>
      </c>
      <c r="H1584" s="115" t="s">
        <v>2182</v>
      </c>
      <c r="I1584" s="24">
        <v>2015</v>
      </c>
      <c r="J1584" s="25">
        <v>246350</v>
      </c>
      <c r="K1584" s="26"/>
      <c r="L1584" s="28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</row>
    <row r="1585" spans="1:26" ht="6.75" customHeight="1" x14ac:dyDescent="0.2">
      <c r="A1585" s="115" t="s">
        <v>2187</v>
      </c>
      <c r="B1585" s="115" t="s">
        <v>124</v>
      </c>
      <c r="C1585" s="115" t="s">
        <v>70</v>
      </c>
      <c r="D1585" s="115" t="s">
        <v>143</v>
      </c>
      <c r="E1585" s="126"/>
      <c r="F1585" s="115" t="s">
        <v>2206</v>
      </c>
      <c r="G1585" s="115" t="s">
        <v>16</v>
      </c>
      <c r="H1585" s="115" t="s">
        <v>2182</v>
      </c>
      <c r="I1585" s="24">
        <v>2015</v>
      </c>
      <c r="J1585" s="25">
        <v>550000</v>
      </c>
      <c r="K1585" s="26" t="s">
        <v>72</v>
      </c>
      <c r="L1585" s="28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</row>
    <row r="1586" spans="1:26" ht="9.75" customHeight="1" x14ac:dyDescent="0.2">
      <c r="A1586" s="115" t="s">
        <v>252</v>
      </c>
      <c r="B1586" s="115" t="s">
        <v>253</v>
      </c>
      <c r="C1586" s="115" t="s">
        <v>70</v>
      </c>
      <c r="D1586" s="115" t="s">
        <v>143</v>
      </c>
      <c r="E1586" s="126"/>
      <c r="F1586" s="115" t="s">
        <v>2206</v>
      </c>
      <c r="G1586" s="115" t="s">
        <v>16</v>
      </c>
      <c r="H1586" s="115" t="s">
        <v>2182</v>
      </c>
      <c r="I1586" s="24">
        <v>2015</v>
      </c>
      <c r="J1586" s="25">
        <v>500000</v>
      </c>
      <c r="K1586" s="26" t="s">
        <v>72</v>
      </c>
      <c r="L1586" s="28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</row>
    <row r="1587" spans="1:26" ht="6.75" customHeight="1" x14ac:dyDescent="0.2">
      <c r="A1587" s="115" t="s">
        <v>255</v>
      </c>
      <c r="B1587" s="115" t="s">
        <v>256</v>
      </c>
      <c r="C1587" s="115" t="s">
        <v>21</v>
      </c>
      <c r="D1587" s="115" t="s">
        <v>257</v>
      </c>
      <c r="E1587" s="126"/>
      <c r="F1587" s="115" t="s">
        <v>2206</v>
      </c>
      <c r="G1587" s="115" t="s">
        <v>16</v>
      </c>
      <c r="H1587" s="115" t="s">
        <v>2182</v>
      </c>
      <c r="I1587" s="24">
        <v>2015</v>
      </c>
      <c r="J1587" s="25">
        <v>500000</v>
      </c>
      <c r="K1587" s="26"/>
      <c r="L1587" s="28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</row>
    <row r="1588" spans="1:26" ht="6.75" customHeight="1" x14ac:dyDescent="0.2">
      <c r="A1588" s="142" t="s">
        <v>2212</v>
      </c>
      <c r="B1588" s="142" t="s">
        <v>44</v>
      </c>
      <c r="C1588" s="142" t="s">
        <v>34</v>
      </c>
      <c r="D1588" s="142" t="s">
        <v>243</v>
      </c>
      <c r="E1588" s="143"/>
      <c r="F1588" s="142" t="s">
        <v>2213</v>
      </c>
      <c r="G1588" s="142" t="s">
        <v>16</v>
      </c>
      <c r="H1588" s="142" t="s">
        <v>2182</v>
      </c>
      <c r="I1588" s="144">
        <v>2015</v>
      </c>
      <c r="J1588" s="145">
        <v>300000</v>
      </c>
      <c r="K1588" s="146"/>
      <c r="L1588" s="147"/>
      <c r="M1588" s="19">
        <f>SUM(J1588:J1596)</f>
        <v>6082603</v>
      </c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</row>
    <row r="1589" spans="1:26" ht="6.75" customHeight="1" x14ac:dyDescent="0.2">
      <c r="A1589" s="142" t="s">
        <v>2214</v>
      </c>
      <c r="B1589" s="142" t="s">
        <v>997</v>
      </c>
      <c r="C1589" s="142" t="s">
        <v>34</v>
      </c>
      <c r="D1589" s="142" t="s">
        <v>28</v>
      </c>
      <c r="E1589" s="143"/>
      <c r="F1589" s="142" t="s">
        <v>2213</v>
      </c>
      <c r="G1589" s="142" t="s">
        <v>16</v>
      </c>
      <c r="H1589" s="142" t="s">
        <v>2182</v>
      </c>
      <c r="I1589" s="144">
        <v>2015</v>
      </c>
      <c r="J1589" s="145">
        <v>104515</v>
      </c>
      <c r="K1589" s="146"/>
      <c r="L1589" s="147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</row>
    <row r="1590" spans="1:26" ht="6.75" customHeight="1" x14ac:dyDescent="0.2">
      <c r="A1590" s="142" t="s">
        <v>1756</v>
      </c>
      <c r="B1590" s="142" t="s">
        <v>103</v>
      </c>
      <c r="C1590" s="142" t="s">
        <v>12</v>
      </c>
      <c r="D1590" s="142" t="s">
        <v>28</v>
      </c>
      <c r="E1590" s="143"/>
      <c r="F1590" s="142" t="s">
        <v>2213</v>
      </c>
      <c r="G1590" s="142" t="s">
        <v>16</v>
      </c>
      <c r="H1590" s="142" t="s">
        <v>2182</v>
      </c>
      <c r="I1590" s="144">
        <v>2015</v>
      </c>
      <c r="J1590" s="145">
        <v>673181</v>
      </c>
      <c r="K1590" s="146"/>
      <c r="L1590" s="147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</row>
    <row r="1591" spans="1:26" ht="6.75" customHeight="1" x14ac:dyDescent="0.2">
      <c r="A1591" s="142" t="s">
        <v>2215</v>
      </c>
      <c r="B1591" s="142" t="s">
        <v>1089</v>
      </c>
      <c r="C1591" s="142" t="s">
        <v>34</v>
      </c>
      <c r="D1591" s="142" t="s">
        <v>28</v>
      </c>
      <c r="E1591" s="143"/>
      <c r="F1591" s="142" t="s">
        <v>2213</v>
      </c>
      <c r="G1591" s="142" t="s">
        <v>16</v>
      </c>
      <c r="H1591" s="142" t="s">
        <v>2182</v>
      </c>
      <c r="I1591" s="144">
        <v>2015</v>
      </c>
      <c r="J1591" s="145">
        <v>454000</v>
      </c>
      <c r="K1591" s="146"/>
      <c r="L1591" s="147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</row>
    <row r="1592" spans="1:26" ht="6.75" customHeight="1" x14ac:dyDescent="0.2">
      <c r="A1592" s="142" t="s">
        <v>2216</v>
      </c>
      <c r="B1592" s="142" t="s">
        <v>2200</v>
      </c>
      <c r="C1592" s="142"/>
      <c r="D1592" s="142" t="s">
        <v>28</v>
      </c>
      <c r="E1592" s="143"/>
      <c r="F1592" s="142" t="s">
        <v>2213</v>
      </c>
      <c r="G1592" s="142" t="s">
        <v>16</v>
      </c>
      <c r="H1592" s="142" t="s">
        <v>2182</v>
      </c>
      <c r="I1592" s="144">
        <v>2015</v>
      </c>
      <c r="J1592" s="145">
        <v>82893</v>
      </c>
      <c r="K1592" s="146"/>
      <c r="L1592" s="147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</row>
    <row r="1593" spans="1:26" ht="6.75" customHeight="1" x14ac:dyDescent="0.2">
      <c r="A1593" s="142" t="s">
        <v>2217</v>
      </c>
      <c r="B1593" s="142" t="s">
        <v>339</v>
      </c>
      <c r="C1593" s="142" t="s">
        <v>34</v>
      </c>
      <c r="D1593" s="142" t="s">
        <v>28</v>
      </c>
      <c r="E1593" s="143"/>
      <c r="F1593" s="142" t="s">
        <v>2213</v>
      </c>
      <c r="G1593" s="142" t="s">
        <v>16</v>
      </c>
      <c r="H1593" s="142" t="s">
        <v>2182</v>
      </c>
      <c r="I1593" s="144">
        <v>2015</v>
      </c>
      <c r="J1593" s="145">
        <v>346268</v>
      </c>
      <c r="K1593" s="146"/>
      <c r="L1593" s="147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</row>
    <row r="1594" spans="1:26" ht="6.75" customHeight="1" x14ac:dyDescent="0.2">
      <c r="A1594" s="142" t="s">
        <v>2187</v>
      </c>
      <c r="B1594" s="142" t="s">
        <v>124</v>
      </c>
      <c r="C1594" s="142" t="s">
        <v>70</v>
      </c>
      <c r="D1594" s="142" t="s">
        <v>143</v>
      </c>
      <c r="E1594" s="143"/>
      <c r="F1594" s="142" t="s">
        <v>2213</v>
      </c>
      <c r="G1594" s="142" t="s">
        <v>16</v>
      </c>
      <c r="H1594" s="142" t="s">
        <v>2182</v>
      </c>
      <c r="I1594" s="144">
        <v>2015</v>
      </c>
      <c r="J1594" s="148">
        <v>1500000</v>
      </c>
      <c r="K1594" s="146" t="s">
        <v>72</v>
      </c>
      <c r="L1594" s="147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</row>
    <row r="1595" spans="1:26" ht="6.75" customHeight="1" x14ac:dyDescent="0.2">
      <c r="A1595" s="142" t="s">
        <v>2216</v>
      </c>
      <c r="B1595" s="142" t="s">
        <v>2200</v>
      </c>
      <c r="C1595" s="142"/>
      <c r="D1595" s="142" t="s">
        <v>28</v>
      </c>
      <c r="E1595" s="143"/>
      <c r="F1595" s="142" t="s">
        <v>2218</v>
      </c>
      <c r="G1595" s="142" t="s">
        <v>16</v>
      </c>
      <c r="H1595" s="142" t="s">
        <v>2182</v>
      </c>
      <c r="I1595" s="144">
        <v>2015</v>
      </c>
      <c r="J1595" s="145">
        <v>455080</v>
      </c>
      <c r="K1595" s="146"/>
      <c r="L1595" s="147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</row>
    <row r="1596" spans="1:26" ht="6.75" customHeight="1" x14ac:dyDescent="0.2">
      <c r="A1596" s="142" t="s">
        <v>2187</v>
      </c>
      <c r="B1596" s="142" t="s">
        <v>124</v>
      </c>
      <c r="C1596" s="142" t="s">
        <v>70</v>
      </c>
      <c r="D1596" s="142" t="s">
        <v>143</v>
      </c>
      <c r="E1596" s="143"/>
      <c r="F1596" s="142" t="s">
        <v>2218</v>
      </c>
      <c r="G1596" s="142" t="s">
        <v>16</v>
      </c>
      <c r="H1596" s="142" t="s">
        <v>2182</v>
      </c>
      <c r="I1596" s="144">
        <v>2015</v>
      </c>
      <c r="J1596" s="148">
        <v>2166666</v>
      </c>
      <c r="K1596" s="146" t="s">
        <v>72</v>
      </c>
      <c r="L1596" s="147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</row>
    <row r="1597" spans="1:26" ht="6.75" customHeight="1" x14ac:dyDescent="0.2">
      <c r="A1597" s="121" t="s">
        <v>252</v>
      </c>
      <c r="B1597" s="121" t="s">
        <v>253</v>
      </c>
      <c r="C1597" s="121" t="s">
        <v>70</v>
      </c>
      <c r="D1597" s="121" t="s">
        <v>143</v>
      </c>
      <c r="E1597" s="127"/>
      <c r="F1597" s="121" t="s">
        <v>2219</v>
      </c>
      <c r="G1597" s="121" t="s">
        <v>16</v>
      </c>
      <c r="H1597" s="121" t="s">
        <v>1096</v>
      </c>
      <c r="I1597" s="80">
        <v>2015</v>
      </c>
      <c r="J1597" s="85">
        <v>68362</v>
      </c>
      <c r="K1597" s="82" t="s">
        <v>72</v>
      </c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</row>
    <row r="1598" spans="1:26" ht="6.75" customHeight="1" x14ac:dyDescent="0.2">
      <c r="A1598" s="121" t="s">
        <v>2220</v>
      </c>
      <c r="B1598" s="121" t="s">
        <v>239</v>
      </c>
      <c r="C1598" s="121" t="s">
        <v>70</v>
      </c>
      <c r="D1598" s="121" t="s">
        <v>165</v>
      </c>
      <c r="E1598" s="127"/>
      <c r="F1598" s="121" t="s">
        <v>2221</v>
      </c>
      <c r="G1598" s="121" t="s">
        <v>1773</v>
      </c>
      <c r="H1598" s="121" t="s">
        <v>1774</v>
      </c>
      <c r="I1598" s="80">
        <v>2015</v>
      </c>
      <c r="J1598" s="85">
        <v>192720</v>
      </c>
      <c r="K1598" s="8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</row>
    <row r="1599" spans="1:26" ht="6.75" customHeight="1" x14ac:dyDescent="0.2">
      <c r="A1599" s="121" t="s">
        <v>2222</v>
      </c>
      <c r="B1599" s="121" t="s">
        <v>2223</v>
      </c>
      <c r="C1599" s="121"/>
      <c r="D1599" s="121" t="s">
        <v>165</v>
      </c>
      <c r="E1599" s="127"/>
      <c r="F1599" s="121" t="s">
        <v>2221</v>
      </c>
      <c r="G1599" s="121" t="s">
        <v>1773</v>
      </c>
      <c r="H1599" s="121" t="s">
        <v>1774</v>
      </c>
      <c r="I1599" s="80">
        <v>2015</v>
      </c>
      <c r="J1599" s="85">
        <v>371978</v>
      </c>
      <c r="K1599" s="8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</row>
    <row r="1600" spans="1:26" ht="6.75" customHeight="1" x14ac:dyDescent="0.2">
      <c r="A1600" s="121" t="s">
        <v>2224</v>
      </c>
      <c r="B1600" s="121" t="s">
        <v>2225</v>
      </c>
      <c r="C1600" s="121"/>
      <c r="D1600" s="121" t="s">
        <v>165</v>
      </c>
      <c r="E1600" s="127"/>
      <c r="F1600" s="121" t="s">
        <v>2221</v>
      </c>
      <c r="G1600" s="121" t="s">
        <v>1773</v>
      </c>
      <c r="H1600" s="121" t="s">
        <v>1774</v>
      </c>
      <c r="I1600" s="80">
        <v>2015</v>
      </c>
      <c r="J1600" s="85">
        <v>49818</v>
      </c>
      <c r="K1600" s="8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</row>
    <row r="1601" spans="1:26" ht="6.75" customHeight="1" x14ac:dyDescent="0.2">
      <c r="A1601" s="121" t="s">
        <v>2226</v>
      </c>
      <c r="B1601" s="121" t="s">
        <v>588</v>
      </c>
      <c r="C1601" s="121"/>
      <c r="D1601" s="121" t="s">
        <v>165</v>
      </c>
      <c r="E1601" s="127"/>
      <c r="F1601" s="121" t="s">
        <v>2221</v>
      </c>
      <c r="G1601" s="121" t="s">
        <v>1773</v>
      </c>
      <c r="H1601" s="121" t="s">
        <v>1774</v>
      </c>
      <c r="I1601" s="80">
        <v>2015</v>
      </c>
      <c r="J1601" s="85">
        <v>36883.410000000003</v>
      </c>
      <c r="K1601" s="8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</row>
    <row r="1602" spans="1:26" ht="6.75" customHeight="1" x14ac:dyDescent="0.2">
      <c r="A1602" s="121" t="s">
        <v>2227</v>
      </c>
      <c r="B1602" s="121" t="s">
        <v>2228</v>
      </c>
      <c r="C1602" s="121" t="s">
        <v>70</v>
      </c>
      <c r="D1602" s="121" t="s">
        <v>143</v>
      </c>
      <c r="E1602" s="127"/>
      <c r="F1602" s="121" t="s">
        <v>2221</v>
      </c>
      <c r="G1602" s="121" t="s">
        <v>1773</v>
      </c>
      <c r="H1602" s="121" t="s">
        <v>1774</v>
      </c>
      <c r="I1602" s="80">
        <v>2015</v>
      </c>
      <c r="J1602" s="85">
        <v>182248.27</v>
      </c>
      <c r="K1602" s="149" t="s">
        <v>72</v>
      </c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</row>
    <row r="1603" spans="1:26" ht="6.75" customHeight="1" x14ac:dyDescent="0.2">
      <c r="A1603" s="121" t="s">
        <v>2229</v>
      </c>
      <c r="B1603" s="121" t="s">
        <v>239</v>
      </c>
      <c r="C1603" s="121" t="s">
        <v>70</v>
      </c>
      <c r="D1603" s="121" t="s">
        <v>143</v>
      </c>
      <c r="E1603" s="127"/>
      <c r="F1603" s="121" t="s">
        <v>2221</v>
      </c>
      <c r="G1603" s="121" t="s">
        <v>1773</v>
      </c>
      <c r="H1603" s="121" t="s">
        <v>1774</v>
      </c>
      <c r="I1603" s="80">
        <v>2015</v>
      </c>
      <c r="J1603" s="85">
        <v>699662.06</v>
      </c>
      <c r="K1603" s="149" t="s">
        <v>72</v>
      </c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</row>
    <row r="1604" spans="1:26" ht="6.75" customHeight="1" x14ac:dyDescent="0.2">
      <c r="A1604" s="121" t="s">
        <v>2230</v>
      </c>
      <c r="B1604" s="121" t="s">
        <v>1914</v>
      </c>
      <c r="C1604" s="121" t="s">
        <v>70</v>
      </c>
      <c r="D1604" s="121" t="s">
        <v>143</v>
      </c>
      <c r="E1604" s="127"/>
      <c r="F1604" s="121" t="s">
        <v>2221</v>
      </c>
      <c r="G1604" s="121" t="s">
        <v>1773</v>
      </c>
      <c r="H1604" s="121" t="s">
        <v>1774</v>
      </c>
      <c r="I1604" s="80">
        <v>2015</v>
      </c>
      <c r="J1604" s="85">
        <v>500000</v>
      </c>
      <c r="K1604" s="149" t="s">
        <v>72</v>
      </c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</row>
    <row r="1605" spans="1:26" ht="6.75" customHeight="1" x14ac:dyDescent="0.2">
      <c r="A1605" s="121" t="s">
        <v>2231</v>
      </c>
      <c r="B1605" s="121" t="s">
        <v>1883</v>
      </c>
      <c r="C1605" s="121" t="s">
        <v>70</v>
      </c>
      <c r="D1605" s="121" t="s">
        <v>143</v>
      </c>
      <c r="E1605" s="127"/>
      <c r="F1605" s="121" t="s">
        <v>2221</v>
      </c>
      <c r="G1605" s="121" t="s">
        <v>1773</v>
      </c>
      <c r="H1605" s="121" t="s">
        <v>1774</v>
      </c>
      <c r="I1605" s="80">
        <v>2015</v>
      </c>
      <c r="J1605" s="85">
        <v>499999.43</v>
      </c>
      <c r="K1605" s="149" t="s">
        <v>72</v>
      </c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</row>
    <row r="1606" spans="1:26" ht="6.75" customHeight="1" x14ac:dyDescent="0.2">
      <c r="A1606" s="121" t="s">
        <v>2232</v>
      </c>
      <c r="B1606" s="121" t="s">
        <v>2233</v>
      </c>
      <c r="C1606" s="121" t="s">
        <v>70</v>
      </c>
      <c r="D1606" s="121" t="s">
        <v>143</v>
      </c>
      <c r="E1606" s="127"/>
      <c r="F1606" s="121" t="s">
        <v>2221</v>
      </c>
      <c r="G1606" s="121" t="s">
        <v>1773</v>
      </c>
      <c r="H1606" s="121" t="s">
        <v>1774</v>
      </c>
      <c r="I1606" s="80">
        <v>2015</v>
      </c>
      <c r="J1606" s="85">
        <v>499808</v>
      </c>
      <c r="K1606" s="149" t="s">
        <v>72</v>
      </c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</row>
    <row r="1607" spans="1:26" ht="6.75" customHeight="1" x14ac:dyDescent="0.2">
      <c r="A1607" s="121" t="s">
        <v>2234</v>
      </c>
      <c r="B1607" s="121" t="s">
        <v>2235</v>
      </c>
      <c r="C1607" s="121" t="s">
        <v>70</v>
      </c>
      <c r="D1607" s="121" t="s">
        <v>143</v>
      </c>
      <c r="E1607" s="127"/>
      <c r="F1607" s="121" t="s">
        <v>2221</v>
      </c>
      <c r="G1607" s="121" t="s">
        <v>1773</v>
      </c>
      <c r="H1607" s="121" t="s">
        <v>1774</v>
      </c>
      <c r="I1607" s="80">
        <v>2015</v>
      </c>
      <c r="J1607" s="85">
        <v>565927.15</v>
      </c>
      <c r="K1607" s="149" t="s">
        <v>72</v>
      </c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</row>
    <row r="1608" spans="1:26" ht="6.75" customHeight="1" x14ac:dyDescent="0.2">
      <c r="A1608" s="121" t="s">
        <v>2236</v>
      </c>
      <c r="B1608" s="121" t="s">
        <v>2237</v>
      </c>
      <c r="C1608" s="121" t="s">
        <v>70</v>
      </c>
      <c r="D1608" s="121" t="s">
        <v>143</v>
      </c>
      <c r="E1608" s="127"/>
      <c r="F1608" s="121" t="s">
        <v>2221</v>
      </c>
      <c r="G1608" s="121" t="s">
        <v>1773</v>
      </c>
      <c r="H1608" s="121" t="s">
        <v>1774</v>
      </c>
      <c r="I1608" s="80">
        <v>2015</v>
      </c>
      <c r="J1608" s="85">
        <v>390439</v>
      </c>
      <c r="K1608" s="149" t="s">
        <v>72</v>
      </c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</row>
    <row r="1609" spans="1:26" ht="6.75" customHeight="1" x14ac:dyDescent="0.2">
      <c r="A1609" s="121" t="s">
        <v>2238</v>
      </c>
      <c r="B1609" s="121" t="s">
        <v>2239</v>
      </c>
      <c r="C1609" s="121" t="s">
        <v>70</v>
      </c>
      <c r="D1609" s="121" t="s">
        <v>143</v>
      </c>
      <c r="E1609" s="127"/>
      <c r="F1609" s="121" t="s">
        <v>2221</v>
      </c>
      <c r="G1609" s="121" t="s">
        <v>1773</v>
      </c>
      <c r="H1609" s="121" t="s">
        <v>1774</v>
      </c>
      <c r="I1609" s="80">
        <v>2015</v>
      </c>
      <c r="J1609" s="85">
        <v>49965</v>
      </c>
      <c r="K1609" s="149" t="s">
        <v>72</v>
      </c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</row>
    <row r="1610" spans="1:26" ht="6.75" customHeight="1" x14ac:dyDescent="0.2">
      <c r="A1610" s="121" t="s">
        <v>2240</v>
      </c>
      <c r="B1610" s="121" t="s">
        <v>1781</v>
      </c>
      <c r="C1610" s="121" t="s">
        <v>70</v>
      </c>
      <c r="D1610" s="121" t="s">
        <v>143</v>
      </c>
      <c r="E1610" s="127"/>
      <c r="F1610" s="121" t="s">
        <v>2221</v>
      </c>
      <c r="G1610" s="121" t="s">
        <v>1773</v>
      </c>
      <c r="H1610" s="121" t="s">
        <v>1774</v>
      </c>
      <c r="I1610" s="80">
        <v>2015</v>
      </c>
      <c r="J1610" s="85">
        <v>188830</v>
      </c>
      <c r="K1610" s="149" t="s">
        <v>72</v>
      </c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</row>
    <row r="1611" spans="1:26" ht="6.75" customHeight="1" x14ac:dyDescent="0.2">
      <c r="A1611" s="121" t="s">
        <v>2241</v>
      </c>
      <c r="B1611" s="121" t="s">
        <v>2242</v>
      </c>
      <c r="C1611" s="121"/>
      <c r="D1611" s="121" t="s">
        <v>537</v>
      </c>
      <c r="E1611" s="127"/>
      <c r="F1611" s="121" t="s">
        <v>2221</v>
      </c>
      <c r="G1611" s="121" t="s">
        <v>1773</v>
      </c>
      <c r="H1611" s="121" t="s">
        <v>1774</v>
      </c>
      <c r="I1611" s="80">
        <v>2015</v>
      </c>
      <c r="J1611" s="85">
        <v>472685.88</v>
      </c>
      <c r="K1611" s="8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</row>
    <row r="1612" spans="1:26" ht="6.75" customHeight="1" x14ac:dyDescent="0.2">
      <c r="A1612" s="121" t="s">
        <v>2243</v>
      </c>
      <c r="B1612" s="121" t="s">
        <v>2244</v>
      </c>
      <c r="C1612" s="121"/>
      <c r="D1612" s="121" t="s">
        <v>537</v>
      </c>
      <c r="E1612" s="127"/>
      <c r="F1612" s="121" t="s">
        <v>2221</v>
      </c>
      <c r="G1612" s="121" t="s">
        <v>1773</v>
      </c>
      <c r="H1612" s="121" t="s">
        <v>1774</v>
      </c>
      <c r="I1612" s="80">
        <v>2015</v>
      </c>
      <c r="J1612" s="85">
        <v>399139</v>
      </c>
      <c r="K1612" s="8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</row>
    <row r="1613" spans="1:26" ht="6.75" customHeight="1" x14ac:dyDescent="0.2">
      <c r="A1613" s="121" t="s">
        <v>2245</v>
      </c>
      <c r="B1613" s="121" t="s">
        <v>2246</v>
      </c>
      <c r="C1613" s="121"/>
      <c r="D1613" s="121" t="s">
        <v>537</v>
      </c>
      <c r="E1613" s="127"/>
      <c r="F1613" s="121" t="s">
        <v>2221</v>
      </c>
      <c r="G1613" s="121" t="s">
        <v>1773</v>
      </c>
      <c r="H1613" s="121" t="s">
        <v>1774</v>
      </c>
      <c r="I1613" s="80">
        <v>2015</v>
      </c>
      <c r="J1613" s="85">
        <v>630996</v>
      </c>
      <c r="K1613" s="8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</row>
    <row r="1614" spans="1:26" ht="6.75" customHeight="1" x14ac:dyDescent="0.2">
      <c r="A1614" s="121" t="s">
        <v>2247</v>
      </c>
      <c r="B1614" s="121" t="s">
        <v>2248</v>
      </c>
      <c r="C1614" s="121"/>
      <c r="D1614" s="121" t="s">
        <v>537</v>
      </c>
      <c r="E1614" s="127"/>
      <c r="F1614" s="121" t="s">
        <v>2221</v>
      </c>
      <c r="G1614" s="121" t="s">
        <v>1773</v>
      </c>
      <c r="H1614" s="121" t="s">
        <v>1774</v>
      </c>
      <c r="I1614" s="80">
        <v>2015</v>
      </c>
      <c r="J1614" s="85">
        <v>478257</v>
      </c>
      <c r="K1614" s="8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</row>
    <row r="1615" spans="1:26" ht="6.75" customHeight="1" x14ac:dyDescent="0.2">
      <c r="A1615" s="121" t="s">
        <v>2249</v>
      </c>
      <c r="B1615" s="121" t="s">
        <v>2250</v>
      </c>
      <c r="C1615" s="121"/>
      <c r="D1615" s="121" t="s">
        <v>537</v>
      </c>
      <c r="E1615" s="127"/>
      <c r="F1615" s="121" t="s">
        <v>2221</v>
      </c>
      <c r="G1615" s="121" t="s">
        <v>1773</v>
      </c>
      <c r="H1615" s="121" t="s">
        <v>1774</v>
      </c>
      <c r="I1615" s="80">
        <v>2015</v>
      </c>
      <c r="J1615" s="85">
        <v>474474</v>
      </c>
      <c r="K1615" s="8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</row>
    <row r="1616" spans="1:26" ht="6.75" customHeight="1" x14ac:dyDescent="0.2">
      <c r="A1616" s="121" t="s">
        <v>2251</v>
      </c>
      <c r="B1616" s="121" t="s">
        <v>2252</v>
      </c>
      <c r="C1616" s="121"/>
      <c r="D1616" s="121" t="s">
        <v>537</v>
      </c>
      <c r="E1616" s="127"/>
      <c r="F1616" s="121" t="s">
        <v>2221</v>
      </c>
      <c r="G1616" s="121" t="s">
        <v>1773</v>
      </c>
      <c r="H1616" s="121" t="s">
        <v>1774</v>
      </c>
      <c r="I1616" s="80">
        <v>2015</v>
      </c>
      <c r="J1616" s="85">
        <v>491123.84</v>
      </c>
      <c r="K1616" s="8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</row>
    <row r="1617" spans="1:26" ht="6.75" customHeight="1" x14ac:dyDescent="0.2">
      <c r="A1617" s="121" t="s">
        <v>2253</v>
      </c>
      <c r="B1617" s="121" t="s">
        <v>2254</v>
      </c>
      <c r="C1617" s="121"/>
      <c r="D1617" s="121" t="s">
        <v>537</v>
      </c>
      <c r="E1617" s="127"/>
      <c r="F1617" s="121" t="s">
        <v>2221</v>
      </c>
      <c r="G1617" s="121" t="s">
        <v>1773</v>
      </c>
      <c r="H1617" s="121" t="s">
        <v>1774</v>
      </c>
      <c r="I1617" s="80">
        <v>2015</v>
      </c>
      <c r="J1617" s="85">
        <v>488914.8</v>
      </c>
      <c r="K1617" s="8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</row>
    <row r="1618" spans="1:26" ht="6.75" customHeight="1" x14ac:dyDescent="0.2">
      <c r="A1618" s="121" t="s">
        <v>2255</v>
      </c>
      <c r="B1618" s="121" t="s">
        <v>1063</v>
      </c>
      <c r="C1618" s="121"/>
      <c r="D1618" s="121" t="s">
        <v>537</v>
      </c>
      <c r="E1618" s="127"/>
      <c r="F1618" s="121" t="s">
        <v>2221</v>
      </c>
      <c r="G1618" s="121" t="s">
        <v>1773</v>
      </c>
      <c r="H1618" s="121" t="s">
        <v>1774</v>
      </c>
      <c r="I1618" s="80">
        <v>2015</v>
      </c>
      <c r="J1618" s="85">
        <v>503050</v>
      </c>
      <c r="K1618" s="8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</row>
    <row r="1619" spans="1:26" ht="6.75" customHeight="1" x14ac:dyDescent="0.2">
      <c r="A1619" s="121" t="s">
        <v>2256</v>
      </c>
      <c r="B1619" s="121" t="s">
        <v>2257</v>
      </c>
      <c r="C1619" s="121"/>
      <c r="D1619" s="121" t="s">
        <v>537</v>
      </c>
      <c r="E1619" s="127"/>
      <c r="F1619" s="121" t="s">
        <v>2221</v>
      </c>
      <c r="G1619" s="121" t="s">
        <v>1773</v>
      </c>
      <c r="H1619" s="121" t="s">
        <v>1774</v>
      </c>
      <c r="I1619" s="80">
        <v>2015</v>
      </c>
      <c r="J1619" s="85">
        <v>499955.32</v>
      </c>
      <c r="K1619" s="8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</row>
    <row r="1620" spans="1:26" ht="6.75" customHeight="1" x14ac:dyDescent="0.2">
      <c r="A1620" s="121" t="s">
        <v>2258</v>
      </c>
      <c r="B1620" s="121" t="s">
        <v>2259</v>
      </c>
      <c r="C1620" s="121"/>
      <c r="D1620" s="121" t="s">
        <v>537</v>
      </c>
      <c r="E1620" s="127"/>
      <c r="F1620" s="121" t="s">
        <v>2221</v>
      </c>
      <c r="G1620" s="121" t="s">
        <v>1773</v>
      </c>
      <c r="H1620" s="121" t="s">
        <v>1774</v>
      </c>
      <c r="I1620" s="80">
        <v>2015</v>
      </c>
      <c r="J1620" s="85">
        <v>374995.69</v>
      </c>
      <c r="K1620" s="8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</row>
    <row r="1621" spans="1:26" ht="6.75" customHeight="1" x14ac:dyDescent="0.2">
      <c r="A1621" s="121" t="s">
        <v>2220</v>
      </c>
      <c r="B1621" s="121" t="s">
        <v>239</v>
      </c>
      <c r="C1621" s="121" t="s">
        <v>70</v>
      </c>
      <c r="D1621" s="121" t="s">
        <v>165</v>
      </c>
      <c r="E1621" s="127"/>
      <c r="F1621" s="121" t="s">
        <v>2260</v>
      </c>
      <c r="G1621" s="121" t="s">
        <v>1773</v>
      </c>
      <c r="H1621" s="121" t="s">
        <v>1774</v>
      </c>
      <c r="I1621" s="80">
        <v>2015</v>
      </c>
      <c r="J1621" s="85">
        <v>200000</v>
      </c>
      <c r="K1621" s="8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</row>
    <row r="1622" spans="1:26" ht="6.75" customHeight="1" x14ac:dyDescent="0.2">
      <c r="A1622" s="121" t="s">
        <v>2229</v>
      </c>
      <c r="B1622" s="121" t="s">
        <v>239</v>
      </c>
      <c r="C1622" s="121" t="s">
        <v>70</v>
      </c>
      <c r="D1622" s="121" t="s">
        <v>143</v>
      </c>
      <c r="E1622" s="127"/>
      <c r="F1622" s="121" t="s">
        <v>2260</v>
      </c>
      <c r="G1622" s="121" t="s">
        <v>1773</v>
      </c>
      <c r="H1622" s="121" t="s">
        <v>1774</v>
      </c>
      <c r="I1622" s="80">
        <v>2015</v>
      </c>
      <c r="J1622" s="85">
        <v>200000</v>
      </c>
      <c r="K1622" s="149" t="s">
        <v>72</v>
      </c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</row>
    <row r="1623" spans="1:26" ht="6.75" customHeight="1" x14ac:dyDescent="0.2">
      <c r="A1623" s="121" t="s">
        <v>2224</v>
      </c>
      <c r="B1623" s="121" t="s">
        <v>2225</v>
      </c>
      <c r="C1623" s="121"/>
      <c r="D1623" s="121" t="s">
        <v>165</v>
      </c>
      <c r="E1623" s="127"/>
      <c r="F1623" s="121" t="s">
        <v>2261</v>
      </c>
      <c r="G1623" s="121" t="s">
        <v>1773</v>
      </c>
      <c r="H1623" s="121" t="s">
        <v>1774</v>
      </c>
      <c r="I1623" s="80">
        <v>2015</v>
      </c>
      <c r="J1623" s="85">
        <v>99947</v>
      </c>
      <c r="K1623" s="8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</row>
    <row r="1624" spans="1:26" ht="6.75" customHeight="1" x14ac:dyDescent="0.2">
      <c r="A1624" s="121" t="s">
        <v>2226</v>
      </c>
      <c r="B1624" s="121" t="s">
        <v>588</v>
      </c>
      <c r="C1624" s="121"/>
      <c r="D1624" s="121" t="s">
        <v>165</v>
      </c>
      <c r="E1624" s="127"/>
      <c r="F1624" s="121" t="s">
        <v>2261</v>
      </c>
      <c r="G1624" s="121" t="s">
        <v>1773</v>
      </c>
      <c r="H1624" s="121" t="s">
        <v>1774</v>
      </c>
      <c r="I1624" s="80">
        <v>2015</v>
      </c>
      <c r="J1624" s="85">
        <v>99929</v>
      </c>
      <c r="K1624" s="8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</row>
    <row r="1625" spans="1:26" ht="6.75" customHeight="1" x14ac:dyDescent="0.2">
      <c r="A1625" s="121" t="s">
        <v>2262</v>
      </c>
      <c r="B1625" s="121" t="s">
        <v>2263</v>
      </c>
      <c r="C1625" s="121"/>
      <c r="D1625" s="121" t="s">
        <v>165</v>
      </c>
      <c r="E1625" s="127"/>
      <c r="F1625" s="121" t="s">
        <v>2261</v>
      </c>
      <c r="G1625" s="121" t="s">
        <v>1773</v>
      </c>
      <c r="H1625" s="121" t="s">
        <v>1774</v>
      </c>
      <c r="I1625" s="80">
        <v>2015</v>
      </c>
      <c r="J1625" s="85">
        <v>99999</v>
      </c>
      <c r="K1625" s="8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</row>
    <row r="1626" spans="1:26" ht="6.75" customHeight="1" x14ac:dyDescent="0.2">
      <c r="A1626" s="121" t="s">
        <v>2264</v>
      </c>
      <c r="B1626" s="121" t="s">
        <v>1892</v>
      </c>
      <c r="C1626" s="121" t="s">
        <v>70</v>
      </c>
      <c r="D1626" s="121" t="s">
        <v>143</v>
      </c>
      <c r="E1626" s="127"/>
      <c r="F1626" s="121" t="s">
        <v>2261</v>
      </c>
      <c r="G1626" s="121" t="s">
        <v>1773</v>
      </c>
      <c r="H1626" s="121" t="s">
        <v>1774</v>
      </c>
      <c r="I1626" s="80">
        <v>2015</v>
      </c>
      <c r="J1626" s="85">
        <v>99847</v>
      </c>
      <c r="K1626" s="149" t="s">
        <v>72</v>
      </c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</row>
    <row r="1627" spans="1:26" ht="6.75" customHeight="1" x14ac:dyDescent="0.2">
      <c r="A1627" s="121" t="s">
        <v>2265</v>
      </c>
      <c r="B1627" s="121" t="s">
        <v>2266</v>
      </c>
      <c r="C1627" s="121" t="s">
        <v>70</v>
      </c>
      <c r="D1627" s="121" t="s">
        <v>143</v>
      </c>
      <c r="E1627" s="127"/>
      <c r="F1627" s="121" t="s">
        <v>2261</v>
      </c>
      <c r="G1627" s="121" t="s">
        <v>1773</v>
      </c>
      <c r="H1627" s="121" t="s">
        <v>1774</v>
      </c>
      <c r="I1627" s="80">
        <v>2015</v>
      </c>
      <c r="J1627" s="85">
        <v>100000</v>
      </c>
      <c r="K1627" s="149" t="s">
        <v>72</v>
      </c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</row>
    <row r="1628" spans="1:26" ht="6.75" customHeight="1" x14ac:dyDescent="0.2">
      <c r="A1628" s="121" t="s">
        <v>2238</v>
      </c>
      <c r="B1628" s="121" t="s">
        <v>2239</v>
      </c>
      <c r="C1628" s="121" t="s">
        <v>70</v>
      </c>
      <c r="D1628" s="121" t="s">
        <v>143</v>
      </c>
      <c r="E1628" s="127"/>
      <c r="F1628" s="121" t="s">
        <v>2261</v>
      </c>
      <c r="G1628" s="121" t="s">
        <v>1773</v>
      </c>
      <c r="H1628" s="121" t="s">
        <v>1774</v>
      </c>
      <c r="I1628" s="80">
        <v>2015</v>
      </c>
      <c r="J1628" s="85">
        <v>104992</v>
      </c>
      <c r="K1628" s="149" t="s">
        <v>72</v>
      </c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</row>
    <row r="1629" spans="1:26" ht="6.75" customHeight="1" x14ac:dyDescent="0.2">
      <c r="A1629" s="121" t="s">
        <v>2267</v>
      </c>
      <c r="B1629" s="121" t="s">
        <v>967</v>
      </c>
      <c r="C1629" s="121" t="s">
        <v>70</v>
      </c>
      <c r="D1629" s="121" t="s">
        <v>143</v>
      </c>
      <c r="E1629" s="127"/>
      <c r="F1629" s="121" t="s">
        <v>2268</v>
      </c>
      <c r="G1629" s="121" t="s">
        <v>1773</v>
      </c>
      <c r="H1629" s="121" t="s">
        <v>1774</v>
      </c>
      <c r="I1629" s="80">
        <v>2015</v>
      </c>
      <c r="J1629" s="85">
        <v>200098</v>
      </c>
      <c r="K1629" s="149" t="s">
        <v>72</v>
      </c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</row>
    <row r="1630" spans="1:26" ht="6.75" customHeight="1" x14ac:dyDescent="0.2">
      <c r="A1630" s="115" t="s">
        <v>96</v>
      </c>
      <c r="B1630" s="115" t="s">
        <v>97</v>
      </c>
      <c r="C1630" s="115" t="s">
        <v>21</v>
      </c>
      <c r="D1630" s="115" t="s">
        <v>98</v>
      </c>
      <c r="E1630" s="126"/>
      <c r="F1630" s="115" t="s">
        <v>2269</v>
      </c>
      <c r="G1630" s="115" t="s">
        <v>16</v>
      </c>
      <c r="H1630" s="115" t="s">
        <v>2270</v>
      </c>
      <c r="I1630" s="24">
        <v>2015</v>
      </c>
      <c r="J1630" s="25">
        <v>358500</v>
      </c>
      <c r="K1630" s="26"/>
      <c r="L1630" s="28">
        <f>J1642/SUM(J1630:J1643)</f>
        <v>8.8381729890118374E-2</v>
      </c>
      <c r="M1630" s="19">
        <f>SUM(J1630:J1643)</f>
        <v>16567191</v>
      </c>
      <c r="N1630" s="19">
        <f>J1642</f>
        <v>1464237</v>
      </c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</row>
    <row r="1631" spans="1:26" ht="6.75" customHeight="1" x14ac:dyDescent="0.2">
      <c r="A1631" s="115" t="s">
        <v>413</v>
      </c>
      <c r="B1631" s="115" t="s">
        <v>97</v>
      </c>
      <c r="C1631" s="115" t="s">
        <v>21</v>
      </c>
      <c r="D1631" s="115" t="s">
        <v>98</v>
      </c>
      <c r="E1631" s="126"/>
      <c r="F1631" s="115" t="s">
        <v>2269</v>
      </c>
      <c r="G1631" s="115" t="s">
        <v>16</v>
      </c>
      <c r="H1631" s="115" t="s">
        <v>2270</v>
      </c>
      <c r="I1631" s="24">
        <v>2015</v>
      </c>
      <c r="J1631" s="25">
        <v>91250</v>
      </c>
      <c r="K1631" s="26"/>
      <c r="L1631" s="28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</row>
    <row r="1632" spans="1:26" ht="6.75" customHeight="1" x14ac:dyDescent="0.2">
      <c r="A1632" s="115" t="s">
        <v>235</v>
      </c>
      <c r="B1632" s="115" t="s">
        <v>179</v>
      </c>
      <c r="C1632" s="115" t="s">
        <v>34</v>
      </c>
      <c r="D1632" s="115" t="s">
        <v>101</v>
      </c>
      <c r="E1632" s="126"/>
      <c r="F1632" s="115" t="s">
        <v>2269</v>
      </c>
      <c r="G1632" s="115" t="s">
        <v>16</v>
      </c>
      <c r="H1632" s="115" t="s">
        <v>2270</v>
      </c>
      <c r="I1632" s="24">
        <v>2015</v>
      </c>
      <c r="J1632" s="29">
        <v>2048897</v>
      </c>
      <c r="K1632" s="26"/>
      <c r="L1632" s="28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</row>
    <row r="1633" spans="1:26" ht="6.75" customHeight="1" x14ac:dyDescent="0.2">
      <c r="A1633" s="115" t="s">
        <v>2271</v>
      </c>
      <c r="B1633" s="115" t="s">
        <v>2272</v>
      </c>
      <c r="C1633" s="115"/>
      <c r="D1633" s="115" t="s">
        <v>852</v>
      </c>
      <c r="E1633" s="126"/>
      <c r="F1633" s="115" t="s">
        <v>2269</v>
      </c>
      <c r="G1633" s="115" t="s">
        <v>16</v>
      </c>
      <c r="H1633" s="115" t="s">
        <v>2270</v>
      </c>
      <c r="I1633" s="24">
        <v>2015</v>
      </c>
      <c r="J1633" s="25">
        <v>181615</v>
      </c>
      <c r="K1633" s="26"/>
      <c r="L1633" s="28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</row>
    <row r="1634" spans="1:26" ht="6.75" customHeight="1" x14ac:dyDescent="0.2">
      <c r="A1634" s="115" t="s">
        <v>1164</v>
      </c>
      <c r="B1634" s="115" t="s">
        <v>1165</v>
      </c>
      <c r="C1634" s="115"/>
      <c r="D1634" s="115" t="s">
        <v>13</v>
      </c>
      <c r="E1634" s="126"/>
      <c r="F1634" s="115" t="s">
        <v>2269</v>
      </c>
      <c r="G1634" s="115" t="s">
        <v>16</v>
      </c>
      <c r="H1634" s="115" t="s">
        <v>2270</v>
      </c>
      <c r="I1634" s="24">
        <v>2015</v>
      </c>
      <c r="J1634" s="25">
        <v>160763</v>
      </c>
      <c r="K1634" s="26"/>
      <c r="L1634" s="28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</row>
    <row r="1635" spans="1:26" ht="6.75" customHeight="1" x14ac:dyDescent="0.2">
      <c r="A1635" s="115" t="s">
        <v>2273</v>
      </c>
      <c r="B1635" s="115" t="s">
        <v>57</v>
      </c>
      <c r="C1635" s="115" t="s">
        <v>12</v>
      </c>
      <c r="D1635" s="115" t="s">
        <v>13</v>
      </c>
      <c r="E1635" s="126"/>
      <c r="F1635" s="115" t="s">
        <v>2269</v>
      </c>
      <c r="G1635" s="115" t="s">
        <v>16</v>
      </c>
      <c r="H1635" s="115" t="s">
        <v>2270</v>
      </c>
      <c r="I1635" s="24">
        <v>2015</v>
      </c>
      <c r="J1635" s="29">
        <v>1812415</v>
      </c>
      <c r="K1635" s="26"/>
      <c r="L1635" s="28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</row>
    <row r="1636" spans="1:26" ht="6.75" customHeight="1" x14ac:dyDescent="0.2">
      <c r="A1636" s="115" t="s">
        <v>2274</v>
      </c>
      <c r="B1636" s="115" t="s">
        <v>11</v>
      </c>
      <c r="C1636" s="115" t="s">
        <v>12</v>
      </c>
      <c r="D1636" s="115" t="s">
        <v>13</v>
      </c>
      <c r="E1636" s="126"/>
      <c r="F1636" s="115" t="s">
        <v>2269</v>
      </c>
      <c r="G1636" s="115" t="s">
        <v>16</v>
      </c>
      <c r="H1636" s="115" t="s">
        <v>2270</v>
      </c>
      <c r="I1636" s="24">
        <v>2015</v>
      </c>
      <c r="J1636" s="29">
        <v>1995645</v>
      </c>
      <c r="K1636" s="26"/>
      <c r="L1636" s="28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</row>
    <row r="1637" spans="1:26" ht="6.75" customHeight="1" x14ac:dyDescent="0.2">
      <c r="A1637" s="115" t="s">
        <v>2275</v>
      </c>
      <c r="B1637" s="115" t="s">
        <v>105</v>
      </c>
      <c r="C1637" s="115" t="s">
        <v>12</v>
      </c>
      <c r="D1637" s="115" t="s">
        <v>13</v>
      </c>
      <c r="E1637" s="126"/>
      <c r="F1637" s="115" t="s">
        <v>2269</v>
      </c>
      <c r="G1637" s="115" t="s">
        <v>16</v>
      </c>
      <c r="H1637" s="115" t="s">
        <v>2270</v>
      </c>
      <c r="I1637" s="24">
        <v>2015</v>
      </c>
      <c r="J1637" s="29">
        <v>2224218</v>
      </c>
      <c r="K1637" s="26"/>
      <c r="L1637" s="28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</row>
    <row r="1638" spans="1:26" ht="6.75" customHeight="1" x14ac:dyDescent="0.2">
      <c r="A1638" s="115" t="s">
        <v>2276</v>
      </c>
      <c r="B1638" s="115" t="s">
        <v>42</v>
      </c>
      <c r="C1638" s="115" t="s">
        <v>12</v>
      </c>
      <c r="D1638" s="115" t="s">
        <v>13</v>
      </c>
      <c r="E1638" s="126"/>
      <c r="F1638" s="115" t="s">
        <v>2269</v>
      </c>
      <c r="G1638" s="115" t="s">
        <v>16</v>
      </c>
      <c r="H1638" s="115" t="s">
        <v>2270</v>
      </c>
      <c r="I1638" s="24">
        <v>2015</v>
      </c>
      <c r="J1638" s="29">
        <v>1523963</v>
      </c>
      <c r="K1638" s="26"/>
      <c r="L1638" s="28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</row>
    <row r="1639" spans="1:26" ht="6.75" customHeight="1" x14ac:dyDescent="0.2">
      <c r="A1639" s="115" t="s">
        <v>2277</v>
      </c>
      <c r="B1639" s="115" t="s">
        <v>107</v>
      </c>
      <c r="C1639" s="115" t="s">
        <v>12</v>
      </c>
      <c r="D1639" s="115" t="s">
        <v>13</v>
      </c>
      <c r="E1639" s="126"/>
      <c r="F1639" s="115" t="s">
        <v>2269</v>
      </c>
      <c r="G1639" s="115" t="s">
        <v>16</v>
      </c>
      <c r="H1639" s="115" t="s">
        <v>2270</v>
      </c>
      <c r="I1639" s="24">
        <v>2015</v>
      </c>
      <c r="J1639" s="25">
        <v>902228</v>
      </c>
      <c r="K1639" s="26"/>
      <c r="L1639" s="28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</row>
    <row r="1640" spans="1:26" ht="6.75" customHeight="1" x14ac:dyDescent="0.2">
      <c r="A1640" s="115" t="s">
        <v>2278</v>
      </c>
      <c r="B1640" s="115" t="s">
        <v>62</v>
      </c>
      <c r="C1640" s="115"/>
      <c r="D1640" s="115" t="s">
        <v>13</v>
      </c>
      <c r="E1640" s="126"/>
      <c r="F1640" s="115" t="s">
        <v>2269</v>
      </c>
      <c r="G1640" s="115" t="s">
        <v>16</v>
      </c>
      <c r="H1640" s="115" t="s">
        <v>2270</v>
      </c>
      <c r="I1640" s="24">
        <v>2015</v>
      </c>
      <c r="J1640" s="29">
        <v>1192398</v>
      </c>
      <c r="K1640" s="26"/>
      <c r="L1640" s="28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</row>
    <row r="1641" spans="1:26" ht="6.75" customHeight="1" x14ac:dyDescent="0.2">
      <c r="A1641" s="115" t="s">
        <v>2279</v>
      </c>
      <c r="B1641" s="115" t="s">
        <v>710</v>
      </c>
      <c r="C1641" s="115"/>
      <c r="D1641" s="115" t="s">
        <v>13</v>
      </c>
      <c r="E1641" s="126"/>
      <c r="F1641" s="115" t="s">
        <v>2269</v>
      </c>
      <c r="G1641" s="115" t="s">
        <v>16</v>
      </c>
      <c r="H1641" s="115" t="s">
        <v>2270</v>
      </c>
      <c r="I1641" s="24">
        <v>2015</v>
      </c>
      <c r="J1641" s="29">
        <v>1861062</v>
      </c>
      <c r="K1641" s="26"/>
      <c r="L1641" s="28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</row>
    <row r="1642" spans="1:26" ht="6.75" customHeight="1" x14ac:dyDescent="0.2">
      <c r="A1642" s="115" t="s">
        <v>252</v>
      </c>
      <c r="B1642" s="115" t="s">
        <v>253</v>
      </c>
      <c r="C1642" s="115" t="s">
        <v>70</v>
      </c>
      <c r="D1642" s="115" t="s">
        <v>143</v>
      </c>
      <c r="E1642" s="126"/>
      <c r="F1642" s="115" t="s">
        <v>2269</v>
      </c>
      <c r="G1642" s="115" t="s">
        <v>16</v>
      </c>
      <c r="H1642" s="115" t="s">
        <v>2270</v>
      </c>
      <c r="I1642" s="24">
        <v>2015</v>
      </c>
      <c r="J1642" s="29">
        <v>1464237</v>
      </c>
      <c r="K1642" s="26" t="s">
        <v>72</v>
      </c>
      <c r="L1642" s="28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</row>
    <row r="1643" spans="1:26" ht="6.75" customHeight="1" x14ac:dyDescent="0.2">
      <c r="A1643" s="115" t="s">
        <v>255</v>
      </c>
      <c r="B1643" s="115" t="s">
        <v>256</v>
      </c>
      <c r="C1643" s="115" t="s">
        <v>21</v>
      </c>
      <c r="D1643" s="115" t="s">
        <v>257</v>
      </c>
      <c r="E1643" s="126"/>
      <c r="F1643" s="115" t="s">
        <v>2269</v>
      </c>
      <c r="G1643" s="115" t="s">
        <v>16</v>
      </c>
      <c r="H1643" s="115" t="s">
        <v>2270</v>
      </c>
      <c r="I1643" s="24">
        <v>2015</v>
      </c>
      <c r="J1643" s="25">
        <v>750000</v>
      </c>
      <c r="K1643" s="26"/>
      <c r="L1643" s="28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</row>
    <row r="1644" spans="1:26" ht="6.75" customHeight="1" x14ac:dyDescent="0.2">
      <c r="A1644" s="113" t="s">
        <v>2280</v>
      </c>
      <c r="B1644" s="113" t="s">
        <v>2281</v>
      </c>
      <c r="C1644" s="113" t="s">
        <v>34</v>
      </c>
      <c r="D1644" s="113" t="s">
        <v>126</v>
      </c>
      <c r="E1644" s="130"/>
      <c r="F1644" s="113" t="s">
        <v>2282</v>
      </c>
      <c r="G1644" s="113" t="s">
        <v>168</v>
      </c>
      <c r="H1644" s="113" t="s">
        <v>1520</v>
      </c>
      <c r="I1644" s="15">
        <v>2015</v>
      </c>
      <c r="J1644" s="21">
        <v>4682656</v>
      </c>
      <c r="K1644" s="17"/>
      <c r="L1644" s="20">
        <f>SUM(J1648:J1649)/SUM(J1644:J1650)</f>
        <v>2.2473023080825001E-2</v>
      </c>
      <c r="M1644" s="19">
        <f>SUM(J1644:J1650)</f>
        <v>13356325</v>
      </c>
      <c r="N1644" s="19">
        <f>SUM(J1648:J1649)</f>
        <v>300157</v>
      </c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</row>
    <row r="1645" spans="1:26" ht="6.75" customHeight="1" x14ac:dyDescent="0.2">
      <c r="A1645" s="113" t="s">
        <v>2283</v>
      </c>
      <c r="B1645" s="113" t="s">
        <v>171</v>
      </c>
      <c r="C1645" s="113" t="s">
        <v>172</v>
      </c>
      <c r="D1645" s="113" t="s">
        <v>126</v>
      </c>
      <c r="E1645" s="130"/>
      <c r="F1645" s="113" t="s">
        <v>2282</v>
      </c>
      <c r="G1645" s="113" t="s">
        <v>168</v>
      </c>
      <c r="H1645" s="113" t="s">
        <v>1520</v>
      </c>
      <c r="I1645" s="15">
        <v>2015</v>
      </c>
      <c r="J1645" s="21">
        <v>6817166</v>
      </c>
      <c r="K1645" s="17"/>
      <c r="L1645" s="20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</row>
    <row r="1646" spans="1:26" ht="6.75" customHeight="1" x14ac:dyDescent="0.2">
      <c r="A1646" s="113" t="s">
        <v>2284</v>
      </c>
      <c r="B1646" s="113" t="s">
        <v>425</v>
      </c>
      <c r="C1646" s="113" t="s">
        <v>34</v>
      </c>
      <c r="D1646" s="113" t="s">
        <v>126</v>
      </c>
      <c r="E1646" s="130"/>
      <c r="F1646" s="113" t="s">
        <v>2282</v>
      </c>
      <c r="G1646" s="113" t="s">
        <v>168</v>
      </c>
      <c r="H1646" s="113" t="s">
        <v>1520</v>
      </c>
      <c r="I1646" s="15">
        <v>2015</v>
      </c>
      <c r="J1646" s="16">
        <v>249952</v>
      </c>
      <c r="K1646" s="17"/>
      <c r="L1646" s="20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</row>
    <row r="1647" spans="1:26" ht="6.75" customHeight="1" x14ac:dyDescent="0.2">
      <c r="A1647" s="113" t="s">
        <v>2285</v>
      </c>
      <c r="B1647" s="113" t="s">
        <v>2281</v>
      </c>
      <c r="C1647" s="113" t="s">
        <v>34</v>
      </c>
      <c r="D1647" s="113" t="s">
        <v>126</v>
      </c>
      <c r="E1647" s="130"/>
      <c r="F1647" s="113" t="s">
        <v>2282</v>
      </c>
      <c r="G1647" s="113" t="s">
        <v>168</v>
      </c>
      <c r="H1647" s="113" t="s">
        <v>1520</v>
      </c>
      <c r="I1647" s="15">
        <v>2015</v>
      </c>
      <c r="J1647" s="21">
        <v>1150788</v>
      </c>
      <c r="K1647" s="17"/>
      <c r="L1647" s="20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</row>
    <row r="1648" spans="1:26" ht="6.75" customHeight="1" x14ac:dyDescent="0.2">
      <c r="A1648" s="113" t="s">
        <v>213</v>
      </c>
      <c r="B1648" s="113" t="s">
        <v>214</v>
      </c>
      <c r="C1648" s="113" t="s">
        <v>70</v>
      </c>
      <c r="D1648" s="113" t="s">
        <v>143</v>
      </c>
      <c r="E1648" s="130"/>
      <c r="F1648" s="113" t="s">
        <v>2282</v>
      </c>
      <c r="G1648" s="113" t="s">
        <v>168</v>
      </c>
      <c r="H1648" s="113" t="s">
        <v>1520</v>
      </c>
      <c r="I1648" s="15">
        <v>2015</v>
      </c>
      <c r="J1648" s="16">
        <v>263928</v>
      </c>
      <c r="K1648" s="17" t="s">
        <v>72</v>
      </c>
      <c r="L1648" s="20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</row>
    <row r="1649" spans="1:26" ht="6.75" customHeight="1" x14ac:dyDescent="0.2">
      <c r="A1649" s="113" t="s">
        <v>216</v>
      </c>
      <c r="B1649" s="113" t="s">
        <v>124</v>
      </c>
      <c r="C1649" s="113" t="s">
        <v>70</v>
      </c>
      <c r="D1649" s="113" t="s">
        <v>143</v>
      </c>
      <c r="E1649" s="130"/>
      <c r="F1649" s="113" t="s">
        <v>2282</v>
      </c>
      <c r="G1649" s="113" t="s">
        <v>168</v>
      </c>
      <c r="H1649" s="113" t="s">
        <v>1520</v>
      </c>
      <c r="I1649" s="15">
        <v>2015</v>
      </c>
      <c r="J1649" s="16">
        <v>36229</v>
      </c>
      <c r="K1649" s="17" t="s">
        <v>72</v>
      </c>
      <c r="L1649" s="20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</row>
    <row r="1650" spans="1:26" ht="6.75" customHeight="1" x14ac:dyDescent="0.2">
      <c r="A1650" s="113" t="s">
        <v>2286</v>
      </c>
      <c r="B1650" s="113" t="s">
        <v>2287</v>
      </c>
      <c r="C1650" s="113" t="s">
        <v>34</v>
      </c>
      <c r="D1650" s="113" t="s">
        <v>368</v>
      </c>
      <c r="E1650" s="130"/>
      <c r="F1650" s="113" t="s">
        <v>2282</v>
      </c>
      <c r="G1650" s="113" t="s">
        <v>168</v>
      </c>
      <c r="H1650" s="113" t="s">
        <v>1520</v>
      </c>
      <c r="I1650" s="15">
        <v>2015</v>
      </c>
      <c r="J1650" s="16">
        <v>155606</v>
      </c>
      <c r="K1650" s="17"/>
      <c r="L1650" s="20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</row>
    <row r="1651" spans="1:26" ht="6.75" customHeight="1" x14ac:dyDescent="0.2">
      <c r="A1651" s="119" t="s">
        <v>141</v>
      </c>
      <c r="B1651" s="119" t="s">
        <v>142</v>
      </c>
      <c r="C1651" s="119" t="s">
        <v>70</v>
      </c>
      <c r="D1651" s="119" t="s">
        <v>143</v>
      </c>
      <c r="E1651" s="125"/>
      <c r="F1651" s="119" t="s">
        <v>2288</v>
      </c>
      <c r="G1651" s="119" t="s">
        <v>16</v>
      </c>
      <c r="H1651" s="119" t="s">
        <v>377</v>
      </c>
      <c r="I1651" s="32">
        <v>2015</v>
      </c>
      <c r="J1651" s="37">
        <v>312335</v>
      </c>
      <c r="K1651" s="34" t="s">
        <v>72</v>
      </c>
      <c r="L1651" s="36">
        <f>J1651/SUM(J1651:J1664)</f>
        <v>3.2217074394432256E-2</v>
      </c>
      <c r="M1651" s="19">
        <f>SUM(J1651:J1664)</f>
        <v>9694704</v>
      </c>
      <c r="N1651" s="19">
        <f>J1651</f>
        <v>312335</v>
      </c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</row>
    <row r="1652" spans="1:26" ht="9.75" customHeight="1" x14ac:dyDescent="0.2">
      <c r="A1652" s="119" t="s">
        <v>2289</v>
      </c>
      <c r="B1652" s="119" t="s">
        <v>204</v>
      </c>
      <c r="C1652" s="119" t="s">
        <v>34</v>
      </c>
      <c r="D1652" s="119" t="s">
        <v>467</v>
      </c>
      <c r="E1652" s="125"/>
      <c r="F1652" s="119" t="s">
        <v>2288</v>
      </c>
      <c r="G1652" s="119" t="s">
        <v>16</v>
      </c>
      <c r="H1652" s="119" t="s">
        <v>377</v>
      </c>
      <c r="I1652" s="32">
        <v>2015</v>
      </c>
      <c r="J1652" s="37">
        <v>179925</v>
      </c>
      <c r="K1652" s="34"/>
      <c r="L1652" s="36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</row>
    <row r="1653" spans="1:26" ht="6.75" customHeight="1" x14ac:dyDescent="0.2">
      <c r="A1653" s="119" t="s">
        <v>2290</v>
      </c>
      <c r="B1653" s="119" t="s">
        <v>466</v>
      </c>
      <c r="C1653" s="119" t="s">
        <v>34</v>
      </c>
      <c r="D1653" s="119" t="s">
        <v>467</v>
      </c>
      <c r="E1653" s="125"/>
      <c r="F1653" s="119" t="s">
        <v>2288</v>
      </c>
      <c r="G1653" s="119" t="s">
        <v>16</v>
      </c>
      <c r="H1653" s="119" t="s">
        <v>377</v>
      </c>
      <c r="I1653" s="32">
        <v>2015</v>
      </c>
      <c r="J1653" s="37">
        <v>209375</v>
      </c>
      <c r="K1653" s="34"/>
      <c r="L1653" s="36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</row>
    <row r="1654" spans="1:26" ht="6.75" customHeight="1" x14ac:dyDescent="0.2">
      <c r="A1654" s="119" t="s">
        <v>2291</v>
      </c>
      <c r="B1654" s="119" t="s">
        <v>1107</v>
      </c>
      <c r="C1654" s="119"/>
      <c r="D1654" s="119" t="s">
        <v>368</v>
      </c>
      <c r="E1654" s="125"/>
      <c r="F1654" s="119" t="s">
        <v>2288</v>
      </c>
      <c r="G1654" s="119" t="s">
        <v>16</v>
      </c>
      <c r="H1654" s="119" t="s">
        <v>377</v>
      </c>
      <c r="I1654" s="32">
        <v>2015</v>
      </c>
      <c r="J1654" s="37">
        <v>531752</v>
      </c>
      <c r="K1654" s="34"/>
      <c r="L1654" s="36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</row>
    <row r="1655" spans="1:26" ht="6.75" customHeight="1" x14ac:dyDescent="0.2">
      <c r="A1655" s="119" t="s">
        <v>2292</v>
      </c>
      <c r="B1655" s="119" t="s">
        <v>103</v>
      </c>
      <c r="C1655" s="119" t="s">
        <v>12</v>
      </c>
      <c r="D1655" s="119" t="s">
        <v>368</v>
      </c>
      <c r="E1655" s="125"/>
      <c r="F1655" s="119" t="s">
        <v>2288</v>
      </c>
      <c r="G1655" s="119" t="s">
        <v>16</v>
      </c>
      <c r="H1655" s="119" t="s">
        <v>377</v>
      </c>
      <c r="I1655" s="32">
        <v>2015</v>
      </c>
      <c r="J1655" s="33">
        <v>1196278</v>
      </c>
      <c r="K1655" s="34"/>
      <c r="L1655" s="36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</row>
    <row r="1656" spans="1:26" ht="6.75" customHeight="1" x14ac:dyDescent="0.2">
      <c r="A1656" s="119" t="s">
        <v>2293</v>
      </c>
      <c r="B1656" s="119" t="s">
        <v>67</v>
      </c>
      <c r="C1656" s="119" t="s">
        <v>12</v>
      </c>
      <c r="D1656" s="119" t="s">
        <v>368</v>
      </c>
      <c r="E1656" s="125"/>
      <c r="F1656" s="119" t="s">
        <v>2288</v>
      </c>
      <c r="G1656" s="119" t="s">
        <v>16</v>
      </c>
      <c r="H1656" s="119" t="s">
        <v>377</v>
      </c>
      <c r="I1656" s="32">
        <v>2015</v>
      </c>
      <c r="J1656" s="33">
        <v>1218914</v>
      </c>
      <c r="K1656" s="34"/>
      <c r="L1656" s="36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</row>
    <row r="1657" spans="1:26" ht="6.75" customHeight="1" x14ac:dyDescent="0.2">
      <c r="A1657" s="119" t="s">
        <v>2294</v>
      </c>
      <c r="B1657" s="119" t="s">
        <v>151</v>
      </c>
      <c r="C1657" s="119"/>
      <c r="D1657" s="119" t="s">
        <v>368</v>
      </c>
      <c r="E1657" s="125"/>
      <c r="F1657" s="119" t="s">
        <v>2288</v>
      </c>
      <c r="G1657" s="119" t="s">
        <v>16</v>
      </c>
      <c r="H1657" s="119" t="s">
        <v>377</v>
      </c>
      <c r="I1657" s="32">
        <v>2015</v>
      </c>
      <c r="J1657" s="37">
        <v>314481</v>
      </c>
      <c r="K1657" s="34"/>
      <c r="L1657" s="36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</row>
    <row r="1658" spans="1:26" ht="6.75" customHeight="1" x14ac:dyDescent="0.2">
      <c r="A1658" s="119" t="s">
        <v>2295</v>
      </c>
      <c r="B1658" s="119" t="s">
        <v>2296</v>
      </c>
      <c r="C1658" s="119"/>
      <c r="D1658" s="119" t="s">
        <v>368</v>
      </c>
      <c r="E1658" s="125"/>
      <c r="F1658" s="119" t="s">
        <v>2288</v>
      </c>
      <c r="G1658" s="119" t="s">
        <v>16</v>
      </c>
      <c r="H1658" s="119" t="s">
        <v>377</v>
      </c>
      <c r="I1658" s="32">
        <v>2015</v>
      </c>
      <c r="J1658" s="33">
        <v>1452131</v>
      </c>
      <c r="K1658" s="34"/>
      <c r="L1658" s="36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</row>
    <row r="1659" spans="1:26" ht="6.75" customHeight="1" x14ac:dyDescent="0.2">
      <c r="A1659" s="119" t="s">
        <v>2297</v>
      </c>
      <c r="B1659" s="119" t="s">
        <v>110</v>
      </c>
      <c r="C1659" s="119"/>
      <c r="D1659" s="119" t="s">
        <v>368</v>
      </c>
      <c r="E1659" s="125"/>
      <c r="F1659" s="119" t="s">
        <v>2288</v>
      </c>
      <c r="G1659" s="119" t="s">
        <v>16</v>
      </c>
      <c r="H1659" s="119" t="s">
        <v>377</v>
      </c>
      <c r="I1659" s="32">
        <v>2015</v>
      </c>
      <c r="J1659" s="33">
        <v>1362316</v>
      </c>
      <c r="K1659" s="34"/>
      <c r="L1659" s="36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</row>
    <row r="1660" spans="1:26" ht="6.75" customHeight="1" x14ac:dyDescent="0.2">
      <c r="A1660" s="119" t="s">
        <v>2298</v>
      </c>
      <c r="B1660" s="119" t="s">
        <v>204</v>
      </c>
      <c r="C1660" s="119" t="s">
        <v>34</v>
      </c>
      <c r="D1660" s="119" t="s">
        <v>368</v>
      </c>
      <c r="E1660" s="125"/>
      <c r="F1660" s="119" t="s">
        <v>2288</v>
      </c>
      <c r="G1660" s="119" t="s">
        <v>16</v>
      </c>
      <c r="H1660" s="119" t="s">
        <v>377</v>
      </c>
      <c r="I1660" s="32">
        <v>2015</v>
      </c>
      <c r="J1660" s="37">
        <v>571744</v>
      </c>
      <c r="K1660" s="34"/>
      <c r="L1660" s="36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</row>
    <row r="1661" spans="1:26" ht="6.75" customHeight="1" x14ac:dyDescent="0.2">
      <c r="A1661" s="119" t="s">
        <v>2299</v>
      </c>
      <c r="B1661" s="119" t="s">
        <v>1107</v>
      </c>
      <c r="C1661" s="119"/>
      <c r="D1661" s="119" t="s">
        <v>368</v>
      </c>
      <c r="E1661" s="125"/>
      <c r="F1661" s="119" t="s">
        <v>2288</v>
      </c>
      <c r="G1661" s="119" t="s">
        <v>16</v>
      </c>
      <c r="H1661" s="119" t="s">
        <v>377</v>
      </c>
      <c r="I1661" s="32">
        <v>2015</v>
      </c>
      <c r="J1661" s="37">
        <v>424749</v>
      </c>
      <c r="K1661" s="34"/>
      <c r="L1661" s="36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</row>
    <row r="1662" spans="1:26" ht="6.75" customHeight="1" x14ac:dyDescent="0.2">
      <c r="A1662" s="119" t="s">
        <v>2300</v>
      </c>
      <c r="B1662" s="119" t="s">
        <v>103</v>
      </c>
      <c r="C1662" s="119" t="s">
        <v>12</v>
      </c>
      <c r="D1662" s="119" t="s">
        <v>368</v>
      </c>
      <c r="E1662" s="125"/>
      <c r="F1662" s="119" t="s">
        <v>2288</v>
      </c>
      <c r="G1662" s="119" t="s">
        <v>16</v>
      </c>
      <c r="H1662" s="119" t="s">
        <v>377</v>
      </c>
      <c r="I1662" s="32">
        <v>2015</v>
      </c>
      <c r="J1662" s="37">
        <v>726013</v>
      </c>
      <c r="K1662" s="34"/>
      <c r="L1662" s="36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</row>
    <row r="1663" spans="1:26" ht="6.75" customHeight="1" x14ac:dyDescent="0.2">
      <c r="A1663" s="119" t="s">
        <v>2301</v>
      </c>
      <c r="B1663" s="119" t="s">
        <v>2302</v>
      </c>
      <c r="C1663" s="119" t="s">
        <v>12</v>
      </c>
      <c r="D1663" s="119" t="s">
        <v>368</v>
      </c>
      <c r="E1663" s="125"/>
      <c r="F1663" s="119" t="s">
        <v>2288</v>
      </c>
      <c r="G1663" s="119" t="s">
        <v>16</v>
      </c>
      <c r="H1663" s="119" t="s">
        <v>377</v>
      </c>
      <c r="I1663" s="32">
        <v>2015</v>
      </c>
      <c r="J1663" s="37">
        <v>425269</v>
      </c>
      <c r="K1663" s="34"/>
      <c r="L1663" s="36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</row>
    <row r="1664" spans="1:26" ht="6.75" customHeight="1" x14ac:dyDescent="0.2">
      <c r="A1664" s="119" t="s">
        <v>2303</v>
      </c>
      <c r="B1664" s="119" t="s">
        <v>2304</v>
      </c>
      <c r="C1664" s="119"/>
      <c r="D1664" s="119" t="s">
        <v>368</v>
      </c>
      <c r="E1664" s="125"/>
      <c r="F1664" s="119" t="s">
        <v>2288</v>
      </c>
      <c r="G1664" s="119" t="s">
        <v>16</v>
      </c>
      <c r="H1664" s="119" t="s">
        <v>377</v>
      </c>
      <c r="I1664" s="32">
        <v>2015</v>
      </c>
      <c r="J1664" s="37">
        <v>769422</v>
      </c>
      <c r="K1664" s="34"/>
      <c r="L1664" s="36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</row>
    <row r="1665" spans="1:26" ht="6.75" customHeight="1" x14ac:dyDescent="0.2">
      <c r="A1665" s="121" t="s">
        <v>2305</v>
      </c>
      <c r="B1665" s="121" t="s">
        <v>50</v>
      </c>
      <c r="C1665" s="121" t="s">
        <v>34</v>
      </c>
      <c r="D1665" s="121" t="s">
        <v>852</v>
      </c>
      <c r="E1665" s="127"/>
      <c r="F1665" s="121" t="s">
        <v>2306</v>
      </c>
      <c r="G1665" s="121" t="s">
        <v>259</v>
      </c>
      <c r="H1665" s="121" t="s">
        <v>260</v>
      </c>
      <c r="I1665" s="80">
        <v>2015</v>
      </c>
      <c r="J1665" s="85">
        <v>49358</v>
      </c>
      <c r="K1665" s="8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</row>
    <row r="1666" spans="1:26" ht="6.75" customHeight="1" x14ac:dyDescent="0.2">
      <c r="A1666" s="121" t="s">
        <v>2307</v>
      </c>
      <c r="B1666" s="121" t="s">
        <v>50</v>
      </c>
      <c r="C1666" s="121" t="s">
        <v>34</v>
      </c>
      <c r="D1666" s="121" t="s">
        <v>76</v>
      </c>
      <c r="E1666" s="127"/>
      <c r="F1666" s="121" t="s">
        <v>2306</v>
      </c>
      <c r="G1666" s="121" t="s">
        <v>259</v>
      </c>
      <c r="H1666" s="121" t="s">
        <v>260</v>
      </c>
      <c r="I1666" s="80">
        <v>2015</v>
      </c>
      <c r="J1666" s="85">
        <v>264281</v>
      </c>
      <c r="K1666" s="8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</row>
    <row r="1667" spans="1:26" ht="6.75" customHeight="1" x14ac:dyDescent="0.2">
      <c r="A1667" s="121" t="s">
        <v>2308</v>
      </c>
      <c r="B1667" s="121" t="s">
        <v>2309</v>
      </c>
      <c r="C1667" s="121"/>
      <c r="D1667" s="121" t="s">
        <v>272</v>
      </c>
      <c r="E1667" s="127"/>
      <c r="F1667" s="121" t="s">
        <v>2306</v>
      </c>
      <c r="G1667" s="121" t="s">
        <v>259</v>
      </c>
      <c r="H1667" s="121" t="s">
        <v>260</v>
      </c>
      <c r="I1667" s="80">
        <v>2015</v>
      </c>
      <c r="J1667" s="85">
        <v>210357</v>
      </c>
      <c r="K1667" s="8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</row>
    <row r="1668" spans="1:26" ht="6.75" customHeight="1" x14ac:dyDescent="0.2">
      <c r="A1668" s="115" t="s">
        <v>1164</v>
      </c>
      <c r="B1668" s="115" t="s">
        <v>1165</v>
      </c>
      <c r="C1668" s="115"/>
      <c r="D1668" s="115" t="s">
        <v>13</v>
      </c>
      <c r="E1668" s="126"/>
      <c r="F1668" s="115" t="s">
        <v>2310</v>
      </c>
      <c r="G1668" s="115" t="s">
        <v>16</v>
      </c>
      <c r="H1668" s="115" t="s">
        <v>2311</v>
      </c>
      <c r="I1668" s="24">
        <v>2015</v>
      </c>
      <c r="J1668" s="25">
        <v>545700</v>
      </c>
      <c r="K1668" s="26"/>
      <c r="L1668" s="28">
        <f>J1675/SUM(J1668:J1675)</f>
        <v>9.1628316914116784E-2</v>
      </c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</row>
    <row r="1669" spans="1:26" ht="6.75" customHeight="1" x14ac:dyDescent="0.2">
      <c r="A1669" s="115" t="s">
        <v>1166</v>
      </c>
      <c r="B1669" s="115" t="s">
        <v>783</v>
      </c>
      <c r="C1669" s="115"/>
      <c r="D1669" s="115" t="s">
        <v>13</v>
      </c>
      <c r="E1669" s="126"/>
      <c r="F1669" s="115" t="s">
        <v>2310</v>
      </c>
      <c r="G1669" s="115" t="s">
        <v>16</v>
      </c>
      <c r="H1669" s="115" t="s">
        <v>2311</v>
      </c>
      <c r="I1669" s="24">
        <v>2015</v>
      </c>
      <c r="J1669" s="25">
        <v>254866</v>
      </c>
      <c r="K1669" s="26"/>
      <c r="L1669" s="28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</row>
    <row r="1670" spans="1:26" ht="6.75" customHeight="1" x14ac:dyDescent="0.2">
      <c r="A1670" s="115" t="s">
        <v>2312</v>
      </c>
      <c r="B1670" s="115" t="s">
        <v>48</v>
      </c>
      <c r="C1670" s="115"/>
      <c r="D1670" s="115" t="s">
        <v>13</v>
      </c>
      <c r="E1670" s="126"/>
      <c r="F1670" s="115" t="s">
        <v>2310</v>
      </c>
      <c r="G1670" s="115" t="s">
        <v>16</v>
      </c>
      <c r="H1670" s="115" t="s">
        <v>2311</v>
      </c>
      <c r="I1670" s="24">
        <v>2015</v>
      </c>
      <c r="J1670" s="25">
        <v>201546</v>
      </c>
      <c r="K1670" s="26"/>
      <c r="L1670" s="28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</row>
    <row r="1671" spans="1:26" ht="6.75" customHeight="1" x14ac:dyDescent="0.2">
      <c r="A1671" s="115" t="s">
        <v>2313</v>
      </c>
      <c r="B1671" s="115" t="s">
        <v>2314</v>
      </c>
      <c r="C1671" s="115"/>
      <c r="D1671" s="115" t="s">
        <v>13</v>
      </c>
      <c r="E1671" s="126"/>
      <c r="F1671" s="115" t="s">
        <v>2310</v>
      </c>
      <c r="G1671" s="115" t="s">
        <v>16</v>
      </c>
      <c r="H1671" s="115" t="s">
        <v>2311</v>
      </c>
      <c r="I1671" s="24">
        <v>2015</v>
      </c>
      <c r="J1671" s="29">
        <v>1763296</v>
      </c>
      <c r="K1671" s="26"/>
      <c r="L1671" s="28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</row>
    <row r="1672" spans="1:26" ht="6.75" customHeight="1" x14ac:dyDescent="0.2">
      <c r="A1672" s="115" t="s">
        <v>2315</v>
      </c>
      <c r="B1672" s="115" t="s">
        <v>114</v>
      </c>
      <c r="C1672" s="115" t="s">
        <v>115</v>
      </c>
      <c r="D1672" s="115" t="s">
        <v>13</v>
      </c>
      <c r="E1672" s="126"/>
      <c r="F1672" s="115" t="s">
        <v>2310</v>
      </c>
      <c r="G1672" s="115" t="s">
        <v>16</v>
      </c>
      <c r="H1672" s="115" t="s">
        <v>2311</v>
      </c>
      <c r="I1672" s="24">
        <v>2015</v>
      </c>
      <c r="J1672" s="29">
        <v>1644983</v>
      </c>
      <c r="K1672" s="26"/>
      <c r="L1672" s="28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</row>
    <row r="1673" spans="1:26" ht="6.75" customHeight="1" x14ac:dyDescent="0.2">
      <c r="A1673" s="115" t="s">
        <v>2316</v>
      </c>
      <c r="B1673" s="115" t="s">
        <v>239</v>
      </c>
      <c r="C1673" s="115" t="s">
        <v>70</v>
      </c>
      <c r="D1673" s="115" t="s">
        <v>13</v>
      </c>
      <c r="E1673" s="126"/>
      <c r="F1673" s="115" t="s">
        <v>2310</v>
      </c>
      <c r="G1673" s="115" t="s">
        <v>16</v>
      </c>
      <c r="H1673" s="115" t="s">
        <v>2311</v>
      </c>
      <c r="I1673" s="24">
        <v>2015</v>
      </c>
      <c r="J1673" s="29">
        <v>1846413</v>
      </c>
      <c r="K1673" s="26"/>
      <c r="L1673" s="28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</row>
    <row r="1674" spans="1:26" ht="6.75" customHeight="1" x14ac:dyDescent="0.2">
      <c r="A1674" s="115" t="s">
        <v>2317</v>
      </c>
      <c r="B1674" s="115" t="s">
        <v>242</v>
      </c>
      <c r="C1674" s="115"/>
      <c r="D1674" s="115" t="s">
        <v>13</v>
      </c>
      <c r="E1674" s="126"/>
      <c r="F1674" s="115" t="s">
        <v>2310</v>
      </c>
      <c r="G1674" s="115" t="s">
        <v>16</v>
      </c>
      <c r="H1674" s="115" t="s">
        <v>2311</v>
      </c>
      <c r="I1674" s="24">
        <v>2015</v>
      </c>
      <c r="J1674" s="29">
        <v>1079302</v>
      </c>
      <c r="K1674" s="26"/>
      <c r="L1674" s="28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</row>
    <row r="1675" spans="1:26" ht="6.75" customHeight="1" x14ac:dyDescent="0.2">
      <c r="A1675" s="115" t="s">
        <v>252</v>
      </c>
      <c r="B1675" s="115" t="s">
        <v>253</v>
      </c>
      <c r="C1675" s="115" t="s">
        <v>70</v>
      </c>
      <c r="D1675" s="115" t="s">
        <v>143</v>
      </c>
      <c r="E1675" s="126"/>
      <c r="F1675" s="115" t="s">
        <v>2310</v>
      </c>
      <c r="G1675" s="115" t="s">
        <v>16</v>
      </c>
      <c r="H1675" s="115" t="s">
        <v>2311</v>
      </c>
      <c r="I1675" s="24">
        <v>2015</v>
      </c>
      <c r="J1675" s="25">
        <v>740000</v>
      </c>
      <c r="K1675" s="26" t="s">
        <v>72</v>
      </c>
      <c r="L1675" s="28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</row>
    <row r="1676" spans="1:26" ht="6.75" customHeight="1" x14ac:dyDescent="0.2">
      <c r="A1676" s="121" t="s">
        <v>2318</v>
      </c>
      <c r="B1676" s="121" t="s">
        <v>922</v>
      </c>
      <c r="C1676" s="121" t="s">
        <v>34</v>
      </c>
      <c r="D1676" s="121" t="s">
        <v>152</v>
      </c>
      <c r="E1676" s="79" t="s">
        <v>14</v>
      </c>
      <c r="F1676" s="121" t="s">
        <v>2319</v>
      </c>
      <c r="G1676" s="121" t="s">
        <v>117</v>
      </c>
      <c r="H1676" s="121" t="s">
        <v>2320</v>
      </c>
      <c r="I1676" s="80">
        <v>2015</v>
      </c>
      <c r="J1676" s="85">
        <v>358843</v>
      </c>
      <c r="K1676" s="8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</row>
    <row r="1677" spans="1:26" ht="6.75" customHeight="1" x14ac:dyDescent="0.2">
      <c r="A1677" s="121" t="s">
        <v>2321</v>
      </c>
      <c r="B1677" s="121" t="s">
        <v>33</v>
      </c>
      <c r="C1677" s="121" t="s">
        <v>34</v>
      </c>
      <c r="D1677" s="121" t="s">
        <v>281</v>
      </c>
      <c r="E1677" s="79" t="s">
        <v>14</v>
      </c>
      <c r="F1677" s="121" t="s">
        <v>2319</v>
      </c>
      <c r="G1677" s="121" t="s">
        <v>117</v>
      </c>
      <c r="H1677" s="121" t="s">
        <v>2320</v>
      </c>
      <c r="I1677" s="80">
        <v>2015</v>
      </c>
      <c r="J1677" s="85">
        <v>50000</v>
      </c>
      <c r="K1677" s="8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</row>
    <row r="1678" spans="1:26" ht="6.75" customHeight="1" x14ac:dyDescent="0.2">
      <c r="A1678" s="121" t="s">
        <v>2322</v>
      </c>
      <c r="B1678" s="121" t="s">
        <v>50</v>
      </c>
      <c r="C1678" s="121" t="s">
        <v>34</v>
      </c>
      <c r="D1678" s="121" t="s">
        <v>28</v>
      </c>
      <c r="E1678" s="79" t="s">
        <v>14</v>
      </c>
      <c r="F1678" s="121" t="s">
        <v>2319</v>
      </c>
      <c r="G1678" s="121" t="s">
        <v>117</v>
      </c>
      <c r="H1678" s="121" t="s">
        <v>2320</v>
      </c>
      <c r="I1678" s="80">
        <v>2015</v>
      </c>
      <c r="J1678" s="85">
        <v>843760</v>
      </c>
      <c r="K1678" s="8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</row>
    <row r="1679" spans="1:26" ht="6.75" customHeight="1" x14ac:dyDescent="0.2">
      <c r="A1679" s="121" t="s">
        <v>2323</v>
      </c>
      <c r="B1679" s="121" t="s">
        <v>105</v>
      </c>
      <c r="C1679" s="121" t="s">
        <v>12</v>
      </c>
      <c r="D1679" s="121" t="s">
        <v>28</v>
      </c>
      <c r="E1679" s="79" t="s">
        <v>14</v>
      </c>
      <c r="F1679" s="121" t="s">
        <v>2319</v>
      </c>
      <c r="G1679" s="121" t="s">
        <v>117</v>
      </c>
      <c r="H1679" s="121" t="s">
        <v>2320</v>
      </c>
      <c r="I1679" s="80">
        <v>2015</v>
      </c>
      <c r="J1679" s="81">
        <v>6159385</v>
      </c>
      <c r="K1679" s="8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</row>
    <row r="1680" spans="1:26" ht="6.75" customHeight="1" x14ac:dyDescent="0.2">
      <c r="A1680" s="121" t="s">
        <v>2324</v>
      </c>
      <c r="B1680" s="121" t="s">
        <v>2325</v>
      </c>
      <c r="C1680" s="121"/>
      <c r="D1680" s="121" t="s">
        <v>2326</v>
      </c>
      <c r="E1680" s="79" t="s">
        <v>14</v>
      </c>
      <c r="F1680" s="121" t="s">
        <v>2319</v>
      </c>
      <c r="G1680" s="121" t="s">
        <v>117</v>
      </c>
      <c r="H1680" s="121" t="s">
        <v>2320</v>
      </c>
      <c r="I1680" s="80">
        <v>2015</v>
      </c>
      <c r="J1680" s="85">
        <v>596298</v>
      </c>
      <c r="K1680" s="8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</row>
    <row r="1681" spans="1:26" ht="6.75" customHeight="1" x14ac:dyDescent="0.2">
      <c r="A1681" s="121" t="s">
        <v>2327</v>
      </c>
      <c r="B1681" s="121" t="s">
        <v>92</v>
      </c>
      <c r="C1681" s="121" t="s">
        <v>70</v>
      </c>
      <c r="D1681" s="121" t="s">
        <v>93</v>
      </c>
      <c r="E1681" s="79" t="s">
        <v>14</v>
      </c>
      <c r="F1681" s="121" t="s">
        <v>2319</v>
      </c>
      <c r="G1681" s="121" t="s">
        <v>117</v>
      </c>
      <c r="H1681" s="121" t="s">
        <v>2320</v>
      </c>
      <c r="I1681" s="80">
        <v>2015</v>
      </c>
      <c r="J1681" s="85">
        <v>502565.93</v>
      </c>
      <c r="K1681" s="8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</row>
    <row r="1682" spans="1:26" ht="6.75" customHeight="1" x14ac:dyDescent="0.2">
      <c r="A1682" s="121" t="s">
        <v>2328</v>
      </c>
      <c r="B1682" s="121" t="s">
        <v>328</v>
      </c>
      <c r="C1682" s="121" t="s">
        <v>70</v>
      </c>
      <c r="D1682" s="121" t="s">
        <v>93</v>
      </c>
      <c r="E1682" s="79" t="s">
        <v>14</v>
      </c>
      <c r="F1682" s="121" t="s">
        <v>2319</v>
      </c>
      <c r="G1682" s="121" t="s">
        <v>117</v>
      </c>
      <c r="H1682" s="121" t="s">
        <v>2320</v>
      </c>
      <c r="I1682" s="80">
        <v>2015</v>
      </c>
      <c r="J1682" s="85">
        <v>600000</v>
      </c>
      <c r="K1682" s="8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</row>
    <row r="1683" spans="1:26" ht="6.75" customHeight="1" x14ac:dyDescent="0.2">
      <c r="A1683" s="121" t="s">
        <v>2329</v>
      </c>
      <c r="B1683" s="121" t="s">
        <v>124</v>
      </c>
      <c r="C1683" s="121" t="s">
        <v>70</v>
      </c>
      <c r="D1683" s="121" t="s">
        <v>28</v>
      </c>
      <c r="E1683" s="127"/>
      <c r="F1683" s="121" t="s">
        <v>2330</v>
      </c>
      <c r="G1683" s="121" t="s">
        <v>117</v>
      </c>
      <c r="H1683" s="121" t="s">
        <v>283</v>
      </c>
      <c r="I1683" s="80">
        <v>2015</v>
      </c>
      <c r="J1683" s="81">
        <v>2062168</v>
      </c>
      <c r="K1683" s="8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</row>
    <row r="1684" spans="1:26" ht="6.75" customHeight="1" x14ac:dyDescent="0.2">
      <c r="A1684" s="121" t="s">
        <v>2331</v>
      </c>
      <c r="B1684" s="121" t="s">
        <v>253</v>
      </c>
      <c r="C1684" s="121" t="s">
        <v>70</v>
      </c>
      <c r="D1684" s="121" t="s">
        <v>93</v>
      </c>
      <c r="E1684" s="127"/>
      <c r="F1684" s="121" t="s">
        <v>2330</v>
      </c>
      <c r="G1684" s="121" t="s">
        <v>117</v>
      </c>
      <c r="H1684" s="121" t="s">
        <v>283</v>
      </c>
      <c r="I1684" s="80">
        <v>2015</v>
      </c>
      <c r="J1684" s="85">
        <v>50000</v>
      </c>
      <c r="K1684" s="82" t="s">
        <v>72</v>
      </c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</row>
    <row r="1685" spans="1:26" ht="6.75" customHeight="1" x14ac:dyDescent="0.2">
      <c r="A1685" s="121" t="s">
        <v>1065</v>
      </c>
      <c r="B1685" s="121" t="s">
        <v>92</v>
      </c>
      <c r="C1685" s="121" t="s">
        <v>70</v>
      </c>
      <c r="D1685" s="121" t="s">
        <v>93</v>
      </c>
      <c r="E1685" s="127"/>
      <c r="F1685" s="121" t="s">
        <v>2330</v>
      </c>
      <c r="G1685" s="121" t="s">
        <v>117</v>
      </c>
      <c r="H1685" s="121" t="s">
        <v>283</v>
      </c>
      <c r="I1685" s="80">
        <v>2015</v>
      </c>
      <c r="J1685" s="85">
        <v>100000</v>
      </c>
      <c r="K1685" s="8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</row>
    <row r="1686" spans="1:26" ht="6.75" customHeight="1" x14ac:dyDescent="0.2">
      <c r="A1686" s="121" t="s">
        <v>2329</v>
      </c>
      <c r="B1686" s="121" t="s">
        <v>124</v>
      </c>
      <c r="C1686" s="121" t="s">
        <v>70</v>
      </c>
      <c r="D1686" s="121" t="s">
        <v>28</v>
      </c>
      <c r="E1686" s="127"/>
      <c r="F1686" s="121" t="s">
        <v>2332</v>
      </c>
      <c r="G1686" s="121" t="s">
        <v>117</v>
      </c>
      <c r="H1686" s="121" t="s">
        <v>283</v>
      </c>
      <c r="I1686" s="80">
        <v>2015</v>
      </c>
      <c r="J1686" s="85">
        <v>958753</v>
      </c>
      <c r="K1686" s="8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</row>
    <row r="1687" spans="1:26" ht="6.75" customHeight="1" x14ac:dyDescent="0.2">
      <c r="A1687" s="113" t="s">
        <v>2333</v>
      </c>
      <c r="B1687" s="113" t="s">
        <v>2334</v>
      </c>
      <c r="C1687" s="113"/>
      <c r="D1687" s="113" t="s">
        <v>126</v>
      </c>
      <c r="E1687" s="130"/>
      <c r="F1687" s="113" t="s">
        <v>2335</v>
      </c>
      <c r="G1687" s="113" t="s">
        <v>168</v>
      </c>
      <c r="H1687" s="113" t="s">
        <v>812</v>
      </c>
      <c r="I1687" s="15">
        <v>2015</v>
      </c>
      <c r="J1687" s="16">
        <v>597380</v>
      </c>
      <c r="K1687" s="17"/>
      <c r="L1687" s="20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</row>
    <row r="1688" spans="1:26" ht="6.75" customHeight="1" x14ac:dyDescent="0.2">
      <c r="A1688" s="113" t="s">
        <v>216</v>
      </c>
      <c r="B1688" s="113" t="s">
        <v>124</v>
      </c>
      <c r="C1688" s="113" t="s">
        <v>70</v>
      </c>
      <c r="D1688" s="113" t="s">
        <v>143</v>
      </c>
      <c r="E1688" s="130"/>
      <c r="F1688" s="113" t="s">
        <v>2335</v>
      </c>
      <c r="G1688" s="113" t="s">
        <v>168</v>
      </c>
      <c r="H1688" s="113" t="s">
        <v>812</v>
      </c>
      <c r="I1688" s="15">
        <v>2015</v>
      </c>
      <c r="J1688" s="16">
        <v>296669.75</v>
      </c>
      <c r="K1688" s="17" t="s">
        <v>72</v>
      </c>
      <c r="L1688" s="20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</row>
    <row r="1689" spans="1:26" ht="6.75" customHeight="1" x14ac:dyDescent="0.2">
      <c r="A1689" s="121" t="s">
        <v>2336</v>
      </c>
      <c r="B1689" s="121" t="s">
        <v>2337</v>
      </c>
      <c r="C1689" s="121"/>
      <c r="D1689" s="121" t="s">
        <v>1721</v>
      </c>
      <c r="E1689" s="127"/>
      <c r="F1689" s="121" t="s">
        <v>2338</v>
      </c>
      <c r="G1689" s="121" t="s">
        <v>117</v>
      </c>
      <c r="H1689" s="121" t="s">
        <v>118</v>
      </c>
      <c r="I1689" s="80">
        <v>2015</v>
      </c>
      <c r="J1689" s="85">
        <v>231970</v>
      </c>
      <c r="K1689" s="8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</row>
    <row r="1690" spans="1:26" ht="6.75" customHeight="1" x14ac:dyDescent="0.2">
      <c r="A1690" s="115" t="s">
        <v>2339</v>
      </c>
      <c r="B1690" s="115" t="s">
        <v>67</v>
      </c>
      <c r="C1690" s="115" t="s">
        <v>12</v>
      </c>
      <c r="D1690" s="115" t="s">
        <v>28</v>
      </c>
      <c r="E1690" s="23" t="s">
        <v>35</v>
      </c>
      <c r="F1690" s="115" t="s">
        <v>2340</v>
      </c>
      <c r="G1690" s="115" t="s">
        <v>37</v>
      </c>
      <c r="H1690" s="115" t="s">
        <v>909</v>
      </c>
      <c r="I1690" s="24">
        <v>2015</v>
      </c>
      <c r="J1690" s="29">
        <v>3920679</v>
      </c>
      <c r="K1690" s="26"/>
      <c r="L1690" s="28">
        <f>J1691/SUM(J1690:J1691)</f>
        <v>4.1985297998486992E-2</v>
      </c>
      <c r="M1690" s="19">
        <f>SUM(J1690:J1691)</f>
        <v>4092504</v>
      </c>
      <c r="N1690" s="19">
        <f>J1691</f>
        <v>171825</v>
      </c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</row>
    <row r="1691" spans="1:26" ht="6.75" customHeight="1" x14ac:dyDescent="0.2">
      <c r="A1691" s="115" t="s">
        <v>341</v>
      </c>
      <c r="B1691" s="115" t="s">
        <v>124</v>
      </c>
      <c r="C1691" s="115" t="s">
        <v>70</v>
      </c>
      <c r="D1691" s="115" t="s">
        <v>143</v>
      </c>
      <c r="E1691" s="23" t="s">
        <v>35</v>
      </c>
      <c r="F1691" s="115" t="s">
        <v>2340</v>
      </c>
      <c r="G1691" s="115" t="s">
        <v>37</v>
      </c>
      <c r="H1691" s="115" t="s">
        <v>909</v>
      </c>
      <c r="I1691" s="24">
        <v>2015</v>
      </c>
      <c r="J1691" s="25">
        <v>171825</v>
      </c>
      <c r="K1691" s="26" t="s">
        <v>72</v>
      </c>
      <c r="L1691" s="28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</row>
    <row r="1692" spans="1:26" ht="6.75" customHeight="1" x14ac:dyDescent="0.2">
      <c r="A1692" s="119" t="s">
        <v>235</v>
      </c>
      <c r="B1692" s="119" t="s">
        <v>179</v>
      </c>
      <c r="C1692" s="119" t="s">
        <v>34</v>
      </c>
      <c r="D1692" s="119" t="s">
        <v>101</v>
      </c>
      <c r="E1692" s="31" t="s">
        <v>14</v>
      </c>
      <c r="F1692" s="119" t="s">
        <v>2341</v>
      </c>
      <c r="G1692" s="119" t="s">
        <v>117</v>
      </c>
      <c r="H1692" s="119" t="s">
        <v>307</v>
      </c>
      <c r="I1692" s="32">
        <v>2015</v>
      </c>
      <c r="J1692" s="37">
        <v>100000</v>
      </c>
      <c r="K1692" s="34"/>
      <c r="L1692" s="36">
        <f>SUM(J1697:J1699)/SUM(J1692:J1699)</f>
        <v>3.6628011594736117E-2</v>
      </c>
      <c r="M1692" s="19">
        <f>SUM(J1692:J1699)</f>
        <v>43938093.549999997</v>
      </c>
      <c r="N1692" s="19">
        <f>SUM(J1697:J1699)</f>
        <v>1609365</v>
      </c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</row>
    <row r="1693" spans="1:26" ht="6.75" customHeight="1" x14ac:dyDescent="0.2">
      <c r="A1693" s="119" t="s">
        <v>2342</v>
      </c>
      <c r="B1693" s="119" t="s">
        <v>2343</v>
      </c>
      <c r="C1693" s="119"/>
      <c r="D1693" s="119" t="s">
        <v>28</v>
      </c>
      <c r="E1693" s="31" t="s">
        <v>14</v>
      </c>
      <c r="F1693" s="119" t="s">
        <v>2341</v>
      </c>
      <c r="G1693" s="119" t="s">
        <v>117</v>
      </c>
      <c r="H1693" s="119" t="s">
        <v>307</v>
      </c>
      <c r="I1693" s="32">
        <v>2015</v>
      </c>
      <c r="J1693" s="37">
        <v>414571.55</v>
      </c>
      <c r="K1693" s="34"/>
      <c r="L1693" s="36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</row>
    <row r="1694" spans="1:26" ht="6.75" customHeight="1" x14ac:dyDescent="0.2">
      <c r="A1694" s="119" t="s">
        <v>2344</v>
      </c>
      <c r="B1694" s="119" t="s">
        <v>11</v>
      </c>
      <c r="C1694" s="119" t="s">
        <v>12</v>
      </c>
      <c r="D1694" s="119" t="s">
        <v>28</v>
      </c>
      <c r="E1694" s="31" t="s">
        <v>14</v>
      </c>
      <c r="F1694" s="119" t="s">
        <v>2341</v>
      </c>
      <c r="G1694" s="119" t="s">
        <v>117</v>
      </c>
      <c r="H1694" s="119" t="s">
        <v>307</v>
      </c>
      <c r="I1694" s="32">
        <v>2015</v>
      </c>
      <c r="J1694" s="33">
        <v>17208904</v>
      </c>
      <c r="K1694" s="34"/>
      <c r="L1694" s="36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</row>
    <row r="1695" spans="1:26" ht="6.75" customHeight="1" x14ac:dyDescent="0.2">
      <c r="A1695" s="119" t="s">
        <v>2345</v>
      </c>
      <c r="B1695" s="119" t="s">
        <v>2346</v>
      </c>
      <c r="C1695" s="119"/>
      <c r="D1695" s="119" t="s">
        <v>28</v>
      </c>
      <c r="E1695" s="31" t="s">
        <v>14</v>
      </c>
      <c r="F1695" s="119" t="s">
        <v>2341</v>
      </c>
      <c r="G1695" s="119" t="s">
        <v>117</v>
      </c>
      <c r="H1695" s="119" t="s">
        <v>307</v>
      </c>
      <c r="I1695" s="32">
        <v>2015</v>
      </c>
      <c r="J1695" s="33">
        <v>13035007</v>
      </c>
      <c r="K1695" s="34"/>
      <c r="L1695" s="36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</row>
    <row r="1696" spans="1:26" ht="6.75" customHeight="1" x14ac:dyDescent="0.2">
      <c r="A1696" s="119" t="s">
        <v>2347</v>
      </c>
      <c r="B1696" s="119" t="s">
        <v>11</v>
      </c>
      <c r="C1696" s="119" t="s">
        <v>12</v>
      </c>
      <c r="D1696" s="119" t="s">
        <v>28</v>
      </c>
      <c r="E1696" s="31" t="s">
        <v>14</v>
      </c>
      <c r="F1696" s="119" t="s">
        <v>2341</v>
      </c>
      <c r="G1696" s="119" t="s">
        <v>117</v>
      </c>
      <c r="H1696" s="119" t="s">
        <v>307</v>
      </c>
      <c r="I1696" s="32">
        <v>2015</v>
      </c>
      <c r="J1696" s="33">
        <v>11570246</v>
      </c>
      <c r="K1696" s="34"/>
      <c r="L1696" s="36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</row>
    <row r="1697" spans="1:26" ht="6.75" customHeight="1" x14ac:dyDescent="0.2">
      <c r="A1697" s="119" t="s">
        <v>2348</v>
      </c>
      <c r="B1697" s="119" t="s">
        <v>105</v>
      </c>
      <c r="C1697" s="119" t="s">
        <v>12</v>
      </c>
      <c r="D1697" s="119" t="s">
        <v>725</v>
      </c>
      <c r="E1697" s="31" t="s">
        <v>14</v>
      </c>
      <c r="F1697" s="119" t="s">
        <v>2341</v>
      </c>
      <c r="G1697" s="119" t="s">
        <v>117</v>
      </c>
      <c r="H1697" s="119" t="s">
        <v>307</v>
      </c>
      <c r="I1697" s="32">
        <v>2015</v>
      </c>
      <c r="J1697" s="37">
        <v>259365</v>
      </c>
      <c r="K1697" s="34" t="s">
        <v>72</v>
      </c>
      <c r="L1697" s="36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</row>
    <row r="1698" spans="1:26" ht="6.75" customHeight="1" x14ac:dyDescent="0.2">
      <c r="A1698" s="119" t="s">
        <v>2349</v>
      </c>
      <c r="B1698" s="119" t="s">
        <v>92</v>
      </c>
      <c r="C1698" s="119" t="s">
        <v>70</v>
      </c>
      <c r="D1698" s="119" t="s">
        <v>93</v>
      </c>
      <c r="E1698" s="31" t="s">
        <v>14</v>
      </c>
      <c r="F1698" s="119" t="s">
        <v>2341</v>
      </c>
      <c r="G1698" s="119" t="s">
        <v>117</v>
      </c>
      <c r="H1698" s="119" t="s">
        <v>307</v>
      </c>
      <c r="I1698" s="32">
        <v>2015</v>
      </c>
      <c r="J1698" s="37">
        <v>375000</v>
      </c>
      <c r="K1698" s="34" t="s">
        <v>72</v>
      </c>
      <c r="L1698" s="36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</row>
    <row r="1699" spans="1:26" ht="6.75" customHeight="1" x14ac:dyDescent="0.2">
      <c r="A1699" s="119" t="s">
        <v>2350</v>
      </c>
      <c r="B1699" s="119" t="s">
        <v>328</v>
      </c>
      <c r="C1699" s="119" t="s">
        <v>70</v>
      </c>
      <c r="D1699" s="119" t="s">
        <v>93</v>
      </c>
      <c r="E1699" s="31" t="s">
        <v>14</v>
      </c>
      <c r="F1699" s="119" t="s">
        <v>2341</v>
      </c>
      <c r="G1699" s="119" t="s">
        <v>117</v>
      </c>
      <c r="H1699" s="119" t="s">
        <v>307</v>
      </c>
      <c r="I1699" s="32">
        <v>2015</v>
      </c>
      <c r="J1699" s="37">
        <v>975000</v>
      </c>
      <c r="K1699" s="34" t="s">
        <v>72</v>
      </c>
      <c r="L1699" s="36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</row>
    <row r="1700" spans="1:26" ht="6.75" customHeight="1" x14ac:dyDescent="0.2">
      <c r="A1700" s="129" t="s">
        <v>2351</v>
      </c>
      <c r="B1700" s="129" t="s">
        <v>64</v>
      </c>
      <c r="C1700" s="129"/>
      <c r="D1700" s="129" t="s">
        <v>760</v>
      </c>
      <c r="E1700" s="141"/>
      <c r="F1700" s="129" t="s">
        <v>2352</v>
      </c>
      <c r="G1700" s="129" t="s">
        <v>16</v>
      </c>
      <c r="H1700" s="129" t="s">
        <v>1076</v>
      </c>
      <c r="I1700" s="8">
        <v>2015</v>
      </c>
      <c r="J1700" s="9">
        <v>202063</v>
      </c>
      <c r="K1700" s="10"/>
      <c r="L1700" s="11">
        <f>J1703/SUM(J1700:J1703)</f>
        <v>7.6091166348225131E-2</v>
      </c>
      <c r="M1700" s="19">
        <f>SUM(J1700:J1703)</f>
        <v>3942639</v>
      </c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</row>
    <row r="1701" spans="1:26" ht="6.75" customHeight="1" x14ac:dyDescent="0.2">
      <c r="A1701" s="129" t="s">
        <v>2353</v>
      </c>
      <c r="B1701" s="129" t="s">
        <v>2354</v>
      </c>
      <c r="C1701" s="129"/>
      <c r="D1701" s="129" t="s">
        <v>28</v>
      </c>
      <c r="E1701" s="141"/>
      <c r="F1701" s="129" t="s">
        <v>2352</v>
      </c>
      <c r="G1701" s="129" t="s">
        <v>16</v>
      </c>
      <c r="H1701" s="129" t="s">
        <v>1076</v>
      </c>
      <c r="I1701" s="8">
        <v>2015</v>
      </c>
      <c r="J1701" s="9">
        <v>220288</v>
      </c>
      <c r="K1701" s="10"/>
      <c r="L1701" s="11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</row>
    <row r="1702" spans="1:26" ht="6.75" customHeight="1" x14ac:dyDescent="0.2">
      <c r="A1702" s="129" t="s">
        <v>2355</v>
      </c>
      <c r="B1702" s="129" t="s">
        <v>57</v>
      </c>
      <c r="C1702" s="129" t="s">
        <v>12</v>
      </c>
      <c r="D1702" s="129" t="s">
        <v>28</v>
      </c>
      <c r="E1702" s="141"/>
      <c r="F1702" s="129" t="s">
        <v>2352</v>
      </c>
      <c r="G1702" s="129" t="s">
        <v>16</v>
      </c>
      <c r="H1702" s="129" t="s">
        <v>1076</v>
      </c>
      <c r="I1702" s="8">
        <v>2015</v>
      </c>
      <c r="J1702" s="12">
        <v>3220288</v>
      </c>
      <c r="K1702" s="10"/>
      <c r="L1702" s="11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</row>
    <row r="1703" spans="1:26" ht="6.75" customHeight="1" x14ac:dyDescent="0.2">
      <c r="A1703" s="129" t="s">
        <v>252</v>
      </c>
      <c r="B1703" s="129" t="s">
        <v>253</v>
      </c>
      <c r="C1703" s="129" t="s">
        <v>70</v>
      </c>
      <c r="D1703" s="129" t="s">
        <v>143</v>
      </c>
      <c r="E1703" s="141"/>
      <c r="F1703" s="129" t="s">
        <v>2352</v>
      </c>
      <c r="G1703" s="129" t="s">
        <v>16</v>
      </c>
      <c r="H1703" s="129" t="s">
        <v>1076</v>
      </c>
      <c r="I1703" s="8">
        <v>2015</v>
      </c>
      <c r="J1703" s="9">
        <v>300000</v>
      </c>
      <c r="K1703" s="10" t="s">
        <v>72</v>
      </c>
      <c r="L1703" s="11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</row>
    <row r="1704" spans="1:26" ht="6.75" customHeight="1" x14ac:dyDescent="0.2">
      <c r="A1704" s="118" t="s">
        <v>1417</v>
      </c>
      <c r="B1704" s="118" t="s">
        <v>1060</v>
      </c>
      <c r="C1704" s="118"/>
      <c r="D1704" s="118" t="s">
        <v>13</v>
      </c>
      <c r="E1704" s="39" t="s">
        <v>166</v>
      </c>
      <c r="F1704" s="118" t="s">
        <v>2356</v>
      </c>
      <c r="G1704" s="118" t="s">
        <v>78</v>
      </c>
      <c r="H1704" s="118" t="s">
        <v>79</v>
      </c>
      <c r="I1704" s="40">
        <v>2015</v>
      </c>
      <c r="J1704" s="44">
        <v>246638</v>
      </c>
      <c r="K1704" s="42"/>
      <c r="L1704" s="45">
        <f>J1717/SUM(J1704:J1717)</f>
        <v>3.8184015267664996E-2</v>
      </c>
      <c r="M1704" s="19">
        <f>SUM(J1704:J1717)</f>
        <v>8079297</v>
      </c>
      <c r="N1704" s="19">
        <f>J1717</f>
        <v>308500</v>
      </c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</row>
    <row r="1705" spans="1:26" ht="6.75" customHeight="1" x14ac:dyDescent="0.2">
      <c r="A1705" s="118" t="s">
        <v>2357</v>
      </c>
      <c r="B1705" s="118" t="s">
        <v>1768</v>
      </c>
      <c r="C1705" s="118" t="s">
        <v>34</v>
      </c>
      <c r="D1705" s="118" t="s">
        <v>13</v>
      </c>
      <c r="E1705" s="39" t="s">
        <v>166</v>
      </c>
      <c r="F1705" s="118" t="s">
        <v>2356</v>
      </c>
      <c r="G1705" s="118" t="s">
        <v>78</v>
      </c>
      <c r="H1705" s="118" t="s">
        <v>79</v>
      </c>
      <c r="I1705" s="40">
        <v>2015</v>
      </c>
      <c r="J1705" s="44">
        <v>416651</v>
      </c>
      <c r="K1705" s="42"/>
      <c r="L1705" s="45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</row>
    <row r="1706" spans="1:26" ht="6.75" customHeight="1" x14ac:dyDescent="0.2">
      <c r="A1706" s="118" t="s">
        <v>2358</v>
      </c>
      <c r="B1706" s="118" t="s">
        <v>190</v>
      </c>
      <c r="C1706" s="118"/>
      <c r="D1706" s="118" t="s">
        <v>13</v>
      </c>
      <c r="E1706" s="39" t="s">
        <v>166</v>
      </c>
      <c r="F1706" s="118" t="s">
        <v>2356</v>
      </c>
      <c r="G1706" s="118" t="s">
        <v>78</v>
      </c>
      <c r="H1706" s="118" t="s">
        <v>79</v>
      </c>
      <c r="I1706" s="40">
        <v>2015</v>
      </c>
      <c r="J1706" s="44">
        <v>354649</v>
      </c>
      <c r="K1706" s="42"/>
      <c r="L1706" s="45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</row>
    <row r="1707" spans="1:26" ht="6.75" customHeight="1" x14ac:dyDescent="0.2">
      <c r="A1707" s="118" t="s">
        <v>2359</v>
      </c>
      <c r="B1707" s="118" t="s">
        <v>493</v>
      </c>
      <c r="C1707" s="118"/>
      <c r="D1707" s="118" t="s">
        <v>13</v>
      </c>
      <c r="E1707" s="39" t="s">
        <v>166</v>
      </c>
      <c r="F1707" s="118" t="s">
        <v>2356</v>
      </c>
      <c r="G1707" s="118" t="s">
        <v>78</v>
      </c>
      <c r="H1707" s="118" t="s">
        <v>79</v>
      </c>
      <c r="I1707" s="40">
        <v>2015</v>
      </c>
      <c r="J1707" s="44">
        <v>591359</v>
      </c>
      <c r="K1707" s="42"/>
      <c r="L1707" s="45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</row>
    <row r="1708" spans="1:26" ht="6.75" customHeight="1" x14ac:dyDescent="0.2">
      <c r="A1708" s="118" t="s">
        <v>2360</v>
      </c>
      <c r="B1708" s="118" t="s">
        <v>107</v>
      </c>
      <c r="C1708" s="118" t="s">
        <v>12</v>
      </c>
      <c r="D1708" s="118" t="s">
        <v>13</v>
      </c>
      <c r="E1708" s="39" t="s">
        <v>166</v>
      </c>
      <c r="F1708" s="118" t="s">
        <v>2356</v>
      </c>
      <c r="G1708" s="118" t="s">
        <v>78</v>
      </c>
      <c r="H1708" s="118" t="s">
        <v>79</v>
      </c>
      <c r="I1708" s="40">
        <v>2015</v>
      </c>
      <c r="J1708" s="44">
        <v>599908</v>
      </c>
      <c r="K1708" s="42"/>
      <c r="L1708" s="45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</row>
    <row r="1709" spans="1:26" ht="6.75" customHeight="1" x14ac:dyDescent="0.2">
      <c r="A1709" s="118" t="s">
        <v>2361</v>
      </c>
      <c r="B1709" s="118" t="s">
        <v>103</v>
      </c>
      <c r="C1709" s="118" t="s">
        <v>12</v>
      </c>
      <c r="D1709" s="118" t="s">
        <v>13</v>
      </c>
      <c r="E1709" s="39" t="s">
        <v>166</v>
      </c>
      <c r="F1709" s="118" t="s">
        <v>2356</v>
      </c>
      <c r="G1709" s="118" t="s">
        <v>78</v>
      </c>
      <c r="H1709" s="118" t="s">
        <v>79</v>
      </c>
      <c r="I1709" s="40">
        <v>2015</v>
      </c>
      <c r="J1709" s="44">
        <v>994782</v>
      </c>
      <c r="K1709" s="42"/>
      <c r="L1709" s="45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</row>
    <row r="1710" spans="1:26" ht="6.75" customHeight="1" x14ac:dyDescent="0.2">
      <c r="A1710" s="118" t="s">
        <v>2362</v>
      </c>
      <c r="B1710" s="118" t="s">
        <v>714</v>
      </c>
      <c r="C1710" s="118"/>
      <c r="D1710" s="118" t="s">
        <v>13</v>
      </c>
      <c r="E1710" s="39" t="s">
        <v>166</v>
      </c>
      <c r="F1710" s="118" t="s">
        <v>2356</v>
      </c>
      <c r="G1710" s="118" t="s">
        <v>78</v>
      </c>
      <c r="H1710" s="118" t="s">
        <v>79</v>
      </c>
      <c r="I1710" s="40">
        <v>2015</v>
      </c>
      <c r="J1710" s="44">
        <v>754379</v>
      </c>
      <c r="K1710" s="42"/>
      <c r="L1710" s="45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</row>
    <row r="1711" spans="1:26" ht="6.75" customHeight="1" x14ac:dyDescent="0.2">
      <c r="A1711" s="118" t="s">
        <v>2363</v>
      </c>
      <c r="B1711" s="118" t="s">
        <v>129</v>
      </c>
      <c r="C1711" s="118"/>
      <c r="D1711" s="118" t="s">
        <v>13</v>
      </c>
      <c r="E1711" s="39" t="s">
        <v>166</v>
      </c>
      <c r="F1711" s="118" t="s">
        <v>2356</v>
      </c>
      <c r="G1711" s="118" t="s">
        <v>78</v>
      </c>
      <c r="H1711" s="118" t="s">
        <v>79</v>
      </c>
      <c r="I1711" s="40">
        <v>2015</v>
      </c>
      <c r="J1711" s="44">
        <v>821941</v>
      </c>
      <c r="K1711" s="42"/>
      <c r="L1711" s="45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</row>
    <row r="1712" spans="1:26" ht="6.75" customHeight="1" x14ac:dyDescent="0.2">
      <c r="A1712" s="118" t="s">
        <v>2364</v>
      </c>
      <c r="B1712" s="118" t="s">
        <v>155</v>
      </c>
      <c r="C1712" s="118" t="s">
        <v>21</v>
      </c>
      <c r="D1712" s="118" t="s">
        <v>13</v>
      </c>
      <c r="E1712" s="39" t="s">
        <v>166</v>
      </c>
      <c r="F1712" s="118" t="s">
        <v>2356</v>
      </c>
      <c r="G1712" s="118" t="s">
        <v>78</v>
      </c>
      <c r="H1712" s="118" t="s">
        <v>79</v>
      </c>
      <c r="I1712" s="40">
        <v>2015</v>
      </c>
      <c r="J1712" s="44">
        <v>706530</v>
      </c>
      <c r="K1712" s="42"/>
      <c r="L1712" s="45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</row>
    <row r="1713" spans="1:26" ht="6.75" customHeight="1" x14ac:dyDescent="0.2">
      <c r="A1713" s="118" t="s">
        <v>2365</v>
      </c>
      <c r="B1713" s="118" t="s">
        <v>107</v>
      </c>
      <c r="C1713" s="118" t="s">
        <v>12</v>
      </c>
      <c r="D1713" s="118" t="s">
        <v>13</v>
      </c>
      <c r="E1713" s="39" t="s">
        <v>166</v>
      </c>
      <c r="F1713" s="118" t="s">
        <v>2356</v>
      </c>
      <c r="G1713" s="118" t="s">
        <v>78</v>
      </c>
      <c r="H1713" s="118" t="s">
        <v>79</v>
      </c>
      <c r="I1713" s="40">
        <v>2015</v>
      </c>
      <c r="J1713" s="44">
        <v>726970</v>
      </c>
      <c r="K1713" s="42"/>
      <c r="L1713" s="45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</row>
    <row r="1714" spans="1:26" ht="6.75" customHeight="1" x14ac:dyDescent="0.2">
      <c r="A1714" s="118" t="s">
        <v>2366</v>
      </c>
      <c r="B1714" s="118" t="s">
        <v>179</v>
      </c>
      <c r="C1714" s="118" t="s">
        <v>34</v>
      </c>
      <c r="D1714" s="118" t="s">
        <v>13</v>
      </c>
      <c r="E1714" s="39" t="s">
        <v>166</v>
      </c>
      <c r="F1714" s="118" t="s">
        <v>2356</v>
      </c>
      <c r="G1714" s="118" t="s">
        <v>78</v>
      </c>
      <c r="H1714" s="118" t="s">
        <v>79</v>
      </c>
      <c r="I1714" s="40">
        <v>2015</v>
      </c>
      <c r="J1714" s="44">
        <v>716554</v>
      </c>
      <c r="K1714" s="42"/>
      <c r="L1714" s="45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</row>
    <row r="1715" spans="1:26" ht="6.75" customHeight="1" x14ac:dyDescent="0.2">
      <c r="A1715" s="118" t="s">
        <v>2367</v>
      </c>
      <c r="B1715" s="118" t="s">
        <v>1416</v>
      </c>
      <c r="C1715" s="118"/>
      <c r="D1715" s="118" t="s">
        <v>13</v>
      </c>
      <c r="E1715" s="39" t="s">
        <v>166</v>
      </c>
      <c r="F1715" s="118" t="s">
        <v>2356</v>
      </c>
      <c r="G1715" s="118" t="s">
        <v>78</v>
      </c>
      <c r="H1715" s="118" t="s">
        <v>79</v>
      </c>
      <c r="I1715" s="40">
        <v>2015</v>
      </c>
      <c r="J1715" s="44">
        <v>341563</v>
      </c>
      <c r="K1715" s="42"/>
      <c r="L1715" s="45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</row>
    <row r="1716" spans="1:26" ht="6.75" customHeight="1" x14ac:dyDescent="0.2">
      <c r="A1716" s="118" t="s">
        <v>2368</v>
      </c>
      <c r="B1716" s="118" t="s">
        <v>714</v>
      </c>
      <c r="C1716" s="118"/>
      <c r="D1716" s="118" t="s">
        <v>28</v>
      </c>
      <c r="E1716" s="39" t="s">
        <v>166</v>
      </c>
      <c r="F1716" s="118" t="s">
        <v>2356</v>
      </c>
      <c r="G1716" s="118" t="s">
        <v>78</v>
      </c>
      <c r="H1716" s="118" t="s">
        <v>79</v>
      </c>
      <c r="I1716" s="40">
        <v>2015</v>
      </c>
      <c r="J1716" s="44">
        <v>498873</v>
      </c>
      <c r="K1716" s="42"/>
      <c r="L1716" s="45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</row>
    <row r="1717" spans="1:26" ht="6.75" customHeight="1" x14ac:dyDescent="0.2">
      <c r="A1717" s="118" t="s">
        <v>91</v>
      </c>
      <c r="B1717" s="118" t="s">
        <v>92</v>
      </c>
      <c r="C1717" s="118" t="s">
        <v>70</v>
      </c>
      <c r="D1717" s="118" t="s">
        <v>93</v>
      </c>
      <c r="E1717" s="39" t="s">
        <v>166</v>
      </c>
      <c r="F1717" s="118" t="s">
        <v>2356</v>
      </c>
      <c r="G1717" s="118" t="s">
        <v>78</v>
      </c>
      <c r="H1717" s="118" t="s">
        <v>79</v>
      </c>
      <c r="I1717" s="40">
        <v>2015</v>
      </c>
      <c r="J1717" s="44">
        <v>308500</v>
      </c>
      <c r="K1717" s="42" t="s">
        <v>72</v>
      </c>
      <c r="L1717" s="45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</row>
    <row r="1718" spans="1:26" ht="9.75" customHeight="1" x14ac:dyDescent="0.2">
      <c r="A1718" s="121" t="s">
        <v>2369</v>
      </c>
      <c r="B1718" s="121" t="s">
        <v>2296</v>
      </c>
      <c r="C1718" s="121"/>
      <c r="D1718" s="121" t="s">
        <v>73</v>
      </c>
      <c r="E1718" s="127"/>
      <c r="F1718" s="121" t="s">
        <v>2370</v>
      </c>
      <c r="G1718" s="121" t="s">
        <v>37</v>
      </c>
      <c r="H1718" s="121" t="s">
        <v>838</v>
      </c>
      <c r="I1718" s="80">
        <v>2015</v>
      </c>
      <c r="J1718" s="81">
        <v>1258157</v>
      </c>
      <c r="K1718" s="8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</row>
    <row r="1719" spans="1:26" ht="6.75" customHeight="1" x14ac:dyDescent="0.2">
      <c r="A1719" s="121" t="s">
        <v>1795</v>
      </c>
      <c r="B1719" s="121" t="s">
        <v>1796</v>
      </c>
      <c r="C1719" s="121"/>
      <c r="D1719" s="121" t="s">
        <v>165</v>
      </c>
      <c r="E1719" s="127"/>
      <c r="F1719" s="121" t="s">
        <v>2371</v>
      </c>
      <c r="G1719" s="150" t="s">
        <v>1773</v>
      </c>
      <c r="H1719" s="121" t="s">
        <v>1774</v>
      </c>
      <c r="I1719" s="80">
        <v>2015</v>
      </c>
      <c r="J1719" s="85">
        <v>200000</v>
      </c>
      <c r="K1719" s="8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</row>
    <row r="1720" spans="1:26" ht="6.75" customHeight="1" x14ac:dyDescent="0.2">
      <c r="A1720" s="121" t="s">
        <v>2372</v>
      </c>
      <c r="B1720" s="121" t="s">
        <v>698</v>
      </c>
      <c r="C1720" s="121" t="s">
        <v>34</v>
      </c>
      <c r="D1720" s="121" t="s">
        <v>28</v>
      </c>
      <c r="E1720" s="127"/>
      <c r="F1720" s="121" t="s">
        <v>2373</v>
      </c>
      <c r="G1720" s="150" t="s">
        <v>117</v>
      </c>
      <c r="H1720" s="121" t="s">
        <v>283</v>
      </c>
      <c r="I1720" s="80">
        <v>2015</v>
      </c>
      <c r="J1720" s="85">
        <v>500000</v>
      </c>
      <c r="K1720" s="8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</row>
    <row r="1721" spans="1:26" ht="6.75" customHeight="1" x14ac:dyDescent="0.2">
      <c r="A1721" s="121" t="s">
        <v>1104</v>
      </c>
      <c r="B1721" s="121" t="s">
        <v>242</v>
      </c>
      <c r="C1721" s="121"/>
      <c r="D1721" s="121" t="s">
        <v>368</v>
      </c>
      <c r="E1721" s="127"/>
      <c r="F1721" s="121" t="s">
        <v>2373</v>
      </c>
      <c r="G1721" s="150" t="s">
        <v>117</v>
      </c>
      <c r="H1721" s="121" t="s">
        <v>283</v>
      </c>
      <c r="I1721" s="80">
        <v>2015</v>
      </c>
      <c r="J1721" s="85">
        <v>360780</v>
      </c>
      <c r="K1721" s="8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</row>
    <row r="1722" spans="1:26" ht="6.75" customHeight="1" x14ac:dyDescent="0.2">
      <c r="A1722" s="121" t="s">
        <v>2374</v>
      </c>
      <c r="B1722" s="121" t="s">
        <v>2375</v>
      </c>
      <c r="C1722" s="121"/>
      <c r="D1722" s="121" t="s">
        <v>165</v>
      </c>
      <c r="E1722" s="127"/>
      <c r="F1722" s="121" t="s">
        <v>2376</v>
      </c>
      <c r="G1722" s="150" t="s">
        <v>117</v>
      </c>
      <c r="H1722" s="121" t="s">
        <v>283</v>
      </c>
      <c r="I1722" s="80">
        <v>2015</v>
      </c>
      <c r="J1722" s="85">
        <v>998557.8</v>
      </c>
      <c r="K1722" s="8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</row>
    <row r="1723" spans="1:26" ht="6.75" customHeight="1" x14ac:dyDescent="0.2">
      <c r="A1723" s="121" t="s">
        <v>2377</v>
      </c>
      <c r="B1723" s="121" t="s">
        <v>2378</v>
      </c>
      <c r="C1723" s="121"/>
      <c r="D1723" s="121" t="s">
        <v>28</v>
      </c>
      <c r="E1723" s="127"/>
      <c r="F1723" s="121" t="s">
        <v>2376</v>
      </c>
      <c r="G1723" s="150" t="s">
        <v>117</v>
      </c>
      <c r="H1723" s="121" t="s">
        <v>283</v>
      </c>
      <c r="I1723" s="80">
        <v>2015</v>
      </c>
      <c r="J1723" s="85">
        <v>373000</v>
      </c>
      <c r="K1723" s="8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</row>
    <row r="1724" spans="1:26" ht="6.75" customHeight="1" x14ac:dyDescent="0.2">
      <c r="A1724" s="121" t="s">
        <v>2379</v>
      </c>
      <c r="B1724" s="121" t="s">
        <v>1687</v>
      </c>
      <c r="C1724" s="121"/>
      <c r="D1724" s="121" t="s">
        <v>28</v>
      </c>
      <c r="E1724" s="127"/>
      <c r="F1724" s="121" t="s">
        <v>2376</v>
      </c>
      <c r="G1724" s="150" t="s">
        <v>117</v>
      </c>
      <c r="H1724" s="121" t="s">
        <v>283</v>
      </c>
      <c r="I1724" s="80">
        <v>2015</v>
      </c>
      <c r="J1724" s="85">
        <v>516954</v>
      </c>
      <c r="K1724" s="8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</row>
    <row r="1725" spans="1:26" ht="6.75" customHeight="1" x14ac:dyDescent="0.2">
      <c r="A1725" s="121" t="s">
        <v>2112</v>
      </c>
      <c r="B1725" s="121" t="s">
        <v>33</v>
      </c>
      <c r="C1725" s="121" t="s">
        <v>34</v>
      </c>
      <c r="D1725" s="121" t="s">
        <v>281</v>
      </c>
      <c r="E1725" s="127"/>
      <c r="F1725" s="121" t="s">
        <v>2380</v>
      </c>
      <c r="G1725" s="150" t="s">
        <v>117</v>
      </c>
      <c r="H1725" s="121" t="s">
        <v>283</v>
      </c>
      <c r="I1725" s="80">
        <v>2015</v>
      </c>
      <c r="J1725" s="85">
        <v>175000</v>
      </c>
      <c r="K1725" s="8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2"/>
    </row>
    <row r="1726" spans="1:26" ht="6.75" customHeight="1" x14ac:dyDescent="0.2">
      <c r="A1726" s="121" t="s">
        <v>2381</v>
      </c>
      <c r="B1726" s="121" t="s">
        <v>97</v>
      </c>
      <c r="C1726" s="121" t="s">
        <v>21</v>
      </c>
      <c r="D1726" s="121" t="s">
        <v>257</v>
      </c>
      <c r="E1726" s="127"/>
      <c r="F1726" s="121" t="s">
        <v>2380</v>
      </c>
      <c r="G1726" s="150" t="s">
        <v>117</v>
      </c>
      <c r="H1726" s="121" t="s">
        <v>283</v>
      </c>
      <c r="I1726" s="80">
        <v>2015</v>
      </c>
      <c r="J1726" s="85">
        <v>24000</v>
      </c>
      <c r="K1726" s="82" t="s">
        <v>72</v>
      </c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Z1726" s="2"/>
    </row>
    <row r="1727" spans="1:26" ht="6.75" customHeight="1" x14ac:dyDescent="0.2">
      <c r="A1727" s="121" t="s">
        <v>2382</v>
      </c>
      <c r="B1727" s="121" t="s">
        <v>295</v>
      </c>
      <c r="C1727" s="121" t="s">
        <v>12</v>
      </c>
      <c r="D1727" s="121" t="s">
        <v>28</v>
      </c>
      <c r="E1727" s="127"/>
      <c r="F1727" s="121" t="s">
        <v>2383</v>
      </c>
      <c r="G1727" s="150" t="s">
        <v>117</v>
      </c>
      <c r="H1727" s="121" t="s">
        <v>283</v>
      </c>
      <c r="I1727" s="80">
        <v>2015</v>
      </c>
      <c r="J1727" s="85">
        <v>979428</v>
      </c>
      <c r="K1727" s="8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2"/>
    </row>
    <row r="1728" spans="1:26" ht="6.75" customHeight="1" x14ac:dyDescent="0.2">
      <c r="A1728" s="121" t="s">
        <v>2119</v>
      </c>
      <c r="B1728" s="121" t="s">
        <v>97</v>
      </c>
      <c r="C1728" s="121" t="s">
        <v>21</v>
      </c>
      <c r="D1728" s="121" t="s">
        <v>234</v>
      </c>
      <c r="E1728" s="127"/>
      <c r="F1728" s="121" t="s">
        <v>2383</v>
      </c>
      <c r="G1728" s="150" t="s">
        <v>117</v>
      </c>
      <c r="H1728" s="121" t="s">
        <v>283</v>
      </c>
      <c r="I1728" s="80">
        <v>2015</v>
      </c>
      <c r="J1728" s="85">
        <v>496275.43</v>
      </c>
      <c r="K1728" s="82" t="s">
        <v>72</v>
      </c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Z1728" s="2"/>
    </row>
    <row r="1729" spans="1:26" ht="6.75" customHeight="1" x14ac:dyDescent="0.2">
      <c r="A1729" s="113" t="s">
        <v>2384</v>
      </c>
      <c r="B1729" s="113" t="s">
        <v>438</v>
      </c>
      <c r="C1729" s="113" t="s">
        <v>34</v>
      </c>
      <c r="D1729" s="113" t="s">
        <v>126</v>
      </c>
      <c r="E1729" s="14" t="s">
        <v>166</v>
      </c>
      <c r="F1729" s="113" t="s">
        <v>2385</v>
      </c>
      <c r="G1729" s="151" t="s">
        <v>37</v>
      </c>
      <c r="H1729" s="113" t="s">
        <v>668</v>
      </c>
      <c r="I1729" s="15">
        <v>2015</v>
      </c>
      <c r="J1729" s="16">
        <v>449448</v>
      </c>
      <c r="K1729" s="17"/>
      <c r="L1729" s="20">
        <f>SUM(J1734:J1735)/SUM(J1729:J1739)</f>
        <v>7.4016700364393131E-2</v>
      </c>
      <c r="M1729" s="19">
        <f>SUM(J1729:J1739)</f>
        <v>19401026.969999999</v>
      </c>
      <c r="N1729" s="19">
        <f>J1734+J1735</f>
        <v>1436000</v>
      </c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2"/>
    </row>
    <row r="1730" spans="1:26" ht="6.75" customHeight="1" x14ac:dyDescent="0.2">
      <c r="A1730" s="113" t="s">
        <v>2386</v>
      </c>
      <c r="B1730" s="113" t="s">
        <v>364</v>
      </c>
      <c r="C1730" s="113" t="s">
        <v>34</v>
      </c>
      <c r="D1730" s="113" t="s">
        <v>28</v>
      </c>
      <c r="E1730" s="14" t="s">
        <v>166</v>
      </c>
      <c r="F1730" s="113" t="s">
        <v>2385</v>
      </c>
      <c r="G1730" s="151" t="s">
        <v>37</v>
      </c>
      <c r="H1730" s="113" t="s">
        <v>668</v>
      </c>
      <c r="I1730" s="15">
        <v>2015</v>
      </c>
      <c r="J1730" s="21">
        <v>2244344</v>
      </c>
      <c r="K1730" s="17"/>
      <c r="L1730" s="20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  <c r="Z1730" s="2"/>
    </row>
    <row r="1731" spans="1:26" ht="6.75" customHeight="1" x14ac:dyDescent="0.2">
      <c r="A1731" s="113" t="s">
        <v>2387</v>
      </c>
      <c r="B1731" s="113" t="s">
        <v>2388</v>
      </c>
      <c r="C1731" s="113" t="s">
        <v>34</v>
      </c>
      <c r="D1731" s="113" t="s">
        <v>28</v>
      </c>
      <c r="E1731" s="14" t="s">
        <v>166</v>
      </c>
      <c r="F1731" s="113" t="s">
        <v>2385</v>
      </c>
      <c r="G1731" s="151" t="s">
        <v>37</v>
      </c>
      <c r="H1731" s="113" t="s">
        <v>668</v>
      </c>
      <c r="I1731" s="15">
        <v>2015</v>
      </c>
      <c r="J1731" s="21">
        <v>1133021.97</v>
      </c>
      <c r="K1731" s="17"/>
      <c r="L1731" s="20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Z1731" s="2"/>
    </row>
    <row r="1732" spans="1:26" ht="6.75" customHeight="1" x14ac:dyDescent="0.2">
      <c r="A1732" s="113" t="s">
        <v>2389</v>
      </c>
      <c r="B1732" s="113" t="s">
        <v>107</v>
      </c>
      <c r="C1732" s="113" t="s">
        <v>12</v>
      </c>
      <c r="D1732" s="113" t="s">
        <v>28</v>
      </c>
      <c r="E1732" s="14" t="s">
        <v>166</v>
      </c>
      <c r="F1732" s="113" t="s">
        <v>2385</v>
      </c>
      <c r="G1732" s="151" t="s">
        <v>37</v>
      </c>
      <c r="H1732" s="113" t="s">
        <v>668</v>
      </c>
      <c r="I1732" s="15">
        <v>2015</v>
      </c>
      <c r="J1732" s="21">
        <v>7085314</v>
      </c>
      <c r="K1732" s="17"/>
      <c r="L1732" s="20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Z1732" s="2"/>
    </row>
    <row r="1733" spans="1:26" ht="6.75" customHeight="1" x14ac:dyDescent="0.2">
      <c r="A1733" s="113" t="s">
        <v>2390</v>
      </c>
      <c r="B1733" s="113" t="s">
        <v>245</v>
      </c>
      <c r="C1733" s="113"/>
      <c r="D1733" s="113" t="s">
        <v>28</v>
      </c>
      <c r="E1733" s="14" t="s">
        <v>166</v>
      </c>
      <c r="F1733" s="113" t="s">
        <v>2385</v>
      </c>
      <c r="G1733" s="151" t="s">
        <v>37</v>
      </c>
      <c r="H1733" s="113" t="s">
        <v>668</v>
      </c>
      <c r="I1733" s="15">
        <v>2015</v>
      </c>
      <c r="J1733" s="21">
        <v>6380626</v>
      </c>
      <c r="K1733" s="17"/>
      <c r="L1733" s="20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Z1733" s="2"/>
    </row>
    <row r="1734" spans="1:26" ht="6.75" customHeight="1" x14ac:dyDescent="0.2">
      <c r="A1734" s="113" t="s">
        <v>341</v>
      </c>
      <c r="B1734" s="113" t="s">
        <v>124</v>
      </c>
      <c r="C1734" s="113" t="s">
        <v>70</v>
      </c>
      <c r="D1734" s="113" t="s">
        <v>143</v>
      </c>
      <c r="E1734" s="14" t="s">
        <v>166</v>
      </c>
      <c r="F1734" s="113" t="s">
        <v>2385</v>
      </c>
      <c r="G1734" s="151" t="s">
        <v>37</v>
      </c>
      <c r="H1734" s="113" t="s">
        <v>668</v>
      </c>
      <c r="I1734" s="15">
        <v>2015</v>
      </c>
      <c r="J1734" s="21">
        <v>1046000</v>
      </c>
      <c r="K1734" s="17" t="s">
        <v>72</v>
      </c>
      <c r="L1734" s="20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  <c r="Z1734" s="2"/>
    </row>
    <row r="1735" spans="1:26" ht="6.75" customHeight="1" x14ac:dyDescent="0.2">
      <c r="A1735" s="113" t="s">
        <v>930</v>
      </c>
      <c r="B1735" s="113" t="s">
        <v>931</v>
      </c>
      <c r="C1735" s="113" t="s">
        <v>70</v>
      </c>
      <c r="D1735" s="113" t="s">
        <v>143</v>
      </c>
      <c r="E1735" s="14" t="s">
        <v>166</v>
      </c>
      <c r="F1735" s="113" t="s">
        <v>2385</v>
      </c>
      <c r="G1735" s="151" t="s">
        <v>37</v>
      </c>
      <c r="H1735" s="113" t="s">
        <v>668</v>
      </c>
      <c r="I1735" s="15">
        <v>2015</v>
      </c>
      <c r="J1735" s="16">
        <v>390000</v>
      </c>
      <c r="K1735" s="17" t="s">
        <v>72</v>
      </c>
      <c r="L1735" s="20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Z1735" s="2"/>
    </row>
    <row r="1736" spans="1:26" ht="6.75" customHeight="1" x14ac:dyDescent="0.2">
      <c r="A1736" s="113" t="s">
        <v>2391</v>
      </c>
      <c r="B1736" s="113" t="s">
        <v>796</v>
      </c>
      <c r="C1736" s="113" t="s">
        <v>34</v>
      </c>
      <c r="D1736" s="113" t="s">
        <v>365</v>
      </c>
      <c r="E1736" s="14" t="s">
        <v>166</v>
      </c>
      <c r="F1736" s="113" t="s">
        <v>2385</v>
      </c>
      <c r="G1736" s="151" t="s">
        <v>37</v>
      </c>
      <c r="H1736" s="113" t="s">
        <v>668</v>
      </c>
      <c r="I1736" s="15">
        <v>2015</v>
      </c>
      <c r="J1736" s="16">
        <v>27200</v>
      </c>
      <c r="K1736" s="17"/>
      <c r="L1736" s="20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  <c r="Z1736" s="2"/>
    </row>
    <row r="1737" spans="1:26" ht="6.75" customHeight="1" x14ac:dyDescent="0.2">
      <c r="A1737" s="113" t="s">
        <v>2392</v>
      </c>
      <c r="B1737" s="113" t="s">
        <v>922</v>
      </c>
      <c r="C1737" s="113" t="s">
        <v>34</v>
      </c>
      <c r="D1737" s="113" t="s">
        <v>368</v>
      </c>
      <c r="E1737" s="14" t="s">
        <v>166</v>
      </c>
      <c r="F1737" s="113" t="s">
        <v>2385</v>
      </c>
      <c r="G1737" s="151" t="s">
        <v>37</v>
      </c>
      <c r="H1737" s="113" t="s">
        <v>668</v>
      </c>
      <c r="I1737" s="15">
        <v>2015</v>
      </c>
      <c r="J1737" s="16">
        <v>205073</v>
      </c>
      <c r="K1737" s="17"/>
      <c r="L1737" s="20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Z1737" s="2"/>
    </row>
    <row r="1738" spans="1:26" ht="6.75" customHeight="1" x14ac:dyDescent="0.2">
      <c r="A1738" s="113" t="s">
        <v>32</v>
      </c>
      <c r="B1738" s="113" t="s">
        <v>33</v>
      </c>
      <c r="C1738" s="113" t="s">
        <v>34</v>
      </c>
      <c r="D1738" s="113" t="s">
        <v>73</v>
      </c>
      <c r="E1738" s="14" t="s">
        <v>166</v>
      </c>
      <c r="F1738" s="113" t="s">
        <v>2385</v>
      </c>
      <c r="G1738" s="151" t="s">
        <v>37</v>
      </c>
      <c r="H1738" s="113" t="s">
        <v>668</v>
      </c>
      <c r="I1738" s="15">
        <v>2015</v>
      </c>
      <c r="J1738" s="16">
        <v>120000</v>
      </c>
      <c r="K1738" s="17"/>
      <c r="L1738" s="20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  <c r="Z1738" s="2"/>
    </row>
    <row r="1739" spans="1:26" ht="6.75" customHeight="1" x14ac:dyDescent="0.2">
      <c r="A1739" s="113" t="s">
        <v>232</v>
      </c>
      <c r="B1739" s="113" t="s">
        <v>233</v>
      </c>
      <c r="C1739" s="113" t="s">
        <v>34</v>
      </c>
      <c r="D1739" s="113" t="s">
        <v>257</v>
      </c>
      <c r="E1739" s="14" t="s">
        <v>166</v>
      </c>
      <c r="F1739" s="113" t="s">
        <v>2385</v>
      </c>
      <c r="G1739" s="151" t="s">
        <v>37</v>
      </c>
      <c r="H1739" s="113" t="s">
        <v>668</v>
      </c>
      <c r="I1739" s="15">
        <v>2015</v>
      </c>
      <c r="J1739" s="16">
        <v>320000</v>
      </c>
      <c r="K1739" s="17"/>
      <c r="L1739" s="20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2"/>
    </row>
    <row r="1740" spans="1:26" ht="6.75" customHeight="1" x14ac:dyDescent="0.2">
      <c r="A1740" s="115" t="s">
        <v>2393</v>
      </c>
      <c r="B1740" s="115" t="s">
        <v>50</v>
      </c>
      <c r="C1740" s="115" t="s">
        <v>34</v>
      </c>
      <c r="D1740" s="115" t="s">
        <v>28</v>
      </c>
      <c r="E1740" s="23" t="s">
        <v>35</v>
      </c>
      <c r="F1740" s="115" t="s">
        <v>2394</v>
      </c>
      <c r="G1740" s="152" t="s">
        <v>16</v>
      </c>
      <c r="H1740" s="115" t="s">
        <v>2395</v>
      </c>
      <c r="I1740" s="24">
        <v>2015</v>
      </c>
      <c r="J1740" s="29">
        <v>1187305</v>
      </c>
      <c r="K1740" s="26"/>
      <c r="L1740" s="28"/>
      <c r="M1740" s="19">
        <f>SUM(J1740:J1747)</f>
        <v>14433346.58</v>
      </c>
      <c r="N1740" s="19">
        <f>J1741</f>
        <v>100000</v>
      </c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Z1740" s="2"/>
    </row>
    <row r="1741" spans="1:26" ht="6.75" customHeight="1" x14ac:dyDescent="0.2">
      <c r="A1741" s="115" t="s">
        <v>141</v>
      </c>
      <c r="B1741" s="115" t="s">
        <v>142</v>
      </c>
      <c r="C1741" s="115" t="s">
        <v>70</v>
      </c>
      <c r="D1741" s="115" t="s">
        <v>143</v>
      </c>
      <c r="E1741" s="23" t="s">
        <v>35</v>
      </c>
      <c r="F1741" s="115" t="s">
        <v>2394</v>
      </c>
      <c r="G1741" s="152" t="s">
        <v>16</v>
      </c>
      <c r="H1741" s="115" t="s">
        <v>2395</v>
      </c>
      <c r="I1741" s="24">
        <v>2015</v>
      </c>
      <c r="J1741" s="25">
        <v>100000</v>
      </c>
      <c r="K1741" s="26" t="s">
        <v>72</v>
      </c>
      <c r="L1741" s="28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2"/>
    </row>
    <row r="1742" spans="1:26" ht="6.75" customHeight="1" x14ac:dyDescent="0.2">
      <c r="A1742" s="115" t="s">
        <v>252</v>
      </c>
      <c r="B1742" s="115" t="s">
        <v>253</v>
      </c>
      <c r="C1742" s="115" t="s">
        <v>70</v>
      </c>
      <c r="D1742" s="115" t="s">
        <v>143</v>
      </c>
      <c r="E1742" s="23" t="s">
        <v>35</v>
      </c>
      <c r="F1742" s="115" t="s">
        <v>2394</v>
      </c>
      <c r="G1742" s="152" t="s">
        <v>16</v>
      </c>
      <c r="H1742" s="115" t="s">
        <v>2395</v>
      </c>
      <c r="I1742" s="24">
        <v>2015</v>
      </c>
      <c r="J1742" s="25">
        <v>227057.23</v>
      </c>
      <c r="K1742" s="26" t="s">
        <v>72</v>
      </c>
      <c r="L1742" s="28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  <c r="Z1742" s="2"/>
    </row>
    <row r="1743" spans="1:26" ht="6.75" customHeight="1" x14ac:dyDescent="0.2">
      <c r="A1743" s="115" t="s">
        <v>2396</v>
      </c>
      <c r="B1743" s="115" t="s">
        <v>2397</v>
      </c>
      <c r="C1743" s="115"/>
      <c r="D1743" s="115" t="s">
        <v>143</v>
      </c>
      <c r="E1743" s="23" t="s">
        <v>35</v>
      </c>
      <c r="F1743" s="115" t="s">
        <v>2394</v>
      </c>
      <c r="G1743" s="152" t="s">
        <v>16</v>
      </c>
      <c r="H1743" s="115" t="s">
        <v>2395</v>
      </c>
      <c r="I1743" s="24">
        <v>2015</v>
      </c>
      <c r="J1743" s="29">
        <v>2982434.35</v>
      </c>
      <c r="K1743" s="26"/>
      <c r="L1743" s="28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2"/>
    </row>
    <row r="1744" spans="1:26" ht="6.75" customHeight="1" x14ac:dyDescent="0.2">
      <c r="A1744" s="115" t="s">
        <v>2398</v>
      </c>
      <c r="B1744" s="115" t="s">
        <v>105</v>
      </c>
      <c r="C1744" s="115" t="s">
        <v>12</v>
      </c>
      <c r="D1744" s="115" t="s">
        <v>143</v>
      </c>
      <c r="E1744" s="23" t="s">
        <v>35</v>
      </c>
      <c r="F1744" s="115" t="s">
        <v>2394</v>
      </c>
      <c r="G1744" s="152" t="s">
        <v>16</v>
      </c>
      <c r="H1744" s="115" t="s">
        <v>2395</v>
      </c>
      <c r="I1744" s="24">
        <v>2015</v>
      </c>
      <c r="J1744" s="29">
        <v>2265745</v>
      </c>
      <c r="K1744" s="26"/>
      <c r="L1744" s="28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  <c r="Z1744" s="2"/>
    </row>
    <row r="1745" spans="1:26" ht="6.75" customHeight="1" x14ac:dyDescent="0.2">
      <c r="A1745" s="115" t="s">
        <v>2399</v>
      </c>
      <c r="B1745" s="115" t="s">
        <v>42</v>
      </c>
      <c r="C1745" s="115" t="s">
        <v>12</v>
      </c>
      <c r="D1745" s="115" t="s">
        <v>143</v>
      </c>
      <c r="E1745" s="23" t="s">
        <v>35</v>
      </c>
      <c r="F1745" s="115" t="s">
        <v>2394</v>
      </c>
      <c r="G1745" s="152" t="s">
        <v>16</v>
      </c>
      <c r="H1745" s="115" t="s">
        <v>2395</v>
      </c>
      <c r="I1745" s="24">
        <v>2015</v>
      </c>
      <c r="J1745" s="29">
        <v>2306352</v>
      </c>
      <c r="K1745" s="26"/>
      <c r="L1745" s="28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Z1745" s="2"/>
    </row>
    <row r="1746" spans="1:26" ht="6.75" customHeight="1" x14ac:dyDescent="0.2">
      <c r="A1746" s="115" t="s">
        <v>2400</v>
      </c>
      <c r="B1746" s="115" t="s">
        <v>2401</v>
      </c>
      <c r="C1746" s="115"/>
      <c r="D1746" s="115" t="s">
        <v>143</v>
      </c>
      <c r="E1746" s="23" t="s">
        <v>35</v>
      </c>
      <c r="F1746" s="115" t="s">
        <v>2394</v>
      </c>
      <c r="G1746" s="152" t="s">
        <v>16</v>
      </c>
      <c r="H1746" s="115" t="s">
        <v>2395</v>
      </c>
      <c r="I1746" s="24">
        <v>2015</v>
      </c>
      <c r="J1746" s="29">
        <v>2304742</v>
      </c>
      <c r="K1746" s="26"/>
      <c r="L1746" s="28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Z1746" s="2"/>
    </row>
    <row r="1747" spans="1:26" ht="6.75" customHeight="1" x14ac:dyDescent="0.2">
      <c r="A1747" s="115" t="s">
        <v>2402</v>
      </c>
      <c r="B1747" s="115" t="s">
        <v>2403</v>
      </c>
      <c r="C1747" s="115" t="s">
        <v>12</v>
      </c>
      <c r="D1747" s="115" t="s">
        <v>143</v>
      </c>
      <c r="E1747" s="23" t="s">
        <v>35</v>
      </c>
      <c r="F1747" s="115" t="s">
        <v>2394</v>
      </c>
      <c r="G1747" s="152" t="s">
        <v>16</v>
      </c>
      <c r="H1747" s="115" t="s">
        <v>2395</v>
      </c>
      <c r="I1747" s="24">
        <v>2015</v>
      </c>
      <c r="J1747" s="29">
        <v>3059711</v>
      </c>
      <c r="K1747" s="26"/>
      <c r="L1747" s="28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Z1747" s="2"/>
    </row>
    <row r="1748" spans="1:26" ht="6.75" customHeight="1" x14ac:dyDescent="0.2">
      <c r="A1748" s="121" t="s">
        <v>341</v>
      </c>
      <c r="B1748" s="121" t="s">
        <v>124</v>
      </c>
      <c r="C1748" s="121" t="s">
        <v>70</v>
      </c>
      <c r="D1748" s="121" t="s">
        <v>143</v>
      </c>
      <c r="E1748" s="127"/>
      <c r="F1748" s="121" t="s">
        <v>2404</v>
      </c>
      <c r="G1748" s="150" t="s">
        <v>37</v>
      </c>
      <c r="H1748" s="121" t="s">
        <v>38</v>
      </c>
      <c r="I1748" s="80">
        <v>2015</v>
      </c>
      <c r="J1748" s="85">
        <v>248200</v>
      </c>
      <c r="K1748" s="82" t="s">
        <v>72</v>
      </c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Z1748" s="2"/>
    </row>
    <row r="1749" spans="1:26" ht="6.75" customHeight="1" x14ac:dyDescent="0.2">
      <c r="A1749" s="121" t="s">
        <v>929</v>
      </c>
      <c r="B1749" s="121" t="s">
        <v>142</v>
      </c>
      <c r="C1749" s="121" t="s">
        <v>70</v>
      </c>
      <c r="D1749" s="121" t="s">
        <v>143</v>
      </c>
      <c r="E1749" s="127"/>
      <c r="F1749" s="121" t="s">
        <v>2404</v>
      </c>
      <c r="G1749" s="150" t="s">
        <v>37</v>
      </c>
      <c r="H1749" s="121" t="s">
        <v>38</v>
      </c>
      <c r="I1749" s="80">
        <v>2015</v>
      </c>
      <c r="J1749" s="85">
        <v>251800</v>
      </c>
      <c r="K1749" s="82" t="s">
        <v>72</v>
      </c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2"/>
    </row>
    <row r="1750" spans="1:26" ht="6.75" customHeight="1" x14ac:dyDescent="0.2">
      <c r="A1750" s="118" t="s">
        <v>2405</v>
      </c>
      <c r="B1750" s="118" t="s">
        <v>603</v>
      </c>
      <c r="C1750" s="118" t="s">
        <v>34</v>
      </c>
      <c r="D1750" s="118" t="s">
        <v>13</v>
      </c>
      <c r="E1750" s="39" t="s">
        <v>35</v>
      </c>
      <c r="F1750" s="118" t="s">
        <v>2406</v>
      </c>
      <c r="G1750" s="153" t="s">
        <v>37</v>
      </c>
      <c r="H1750" s="118" t="s">
        <v>38</v>
      </c>
      <c r="I1750" s="40">
        <v>2015</v>
      </c>
      <c r="J1750" s="44">
        <v>6209</v>
      </c>
      <c r="K1750" s="42"/>
      <c r="L1750" s="45">
        <f>SUM(J1753:J1755)/SUM(J1750:J1756)</f>
        <v>5.4014755544885641E-2</v>
      </c>
      <c r="M1750" s="19">
        <f>SUM(J1750:J1756)</f>
        <v>5365034</v>
      </c>
      <c r="N1750" s="19">
        <f>SUM(J1753:J1755)</f>
        <v>289791</v>
      </c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2"/>
    </row>
    <row r="1751" spans="1:26" ht="6.75" customHeight="1" x14ac:dyDescent="0.2">
      <c r="A1751" s="118" t="s">
        <v>2407</v>
      </c>
      <c r="B1751" s="118" t="s">
        <v>107</v>
      </c>
      <c r="C1751" s="118" t="s">
        <v>12</v>
      </c>
      <c r="D1751" s="118" t="s">
        <v>28</v>
      </c>
      <c r="E1751" s="39" t="s">
        <v>35</v>
      </c>
      <c r="F1751" s="118" t="s">
        <v>2406</v>
      </c>
      <c r="G1751" s="153" t="s">
        <v>37</v>
      </c>
      <c r="H1751" s="118" t="s">
        <v>38</v>
      </c>
      <c r="I1751" s="40">
        <v>2015</v>
      </c>
      <c r="J1751" s="41">
        <v>1735507</v>
      </c>
      <c r="K1751" s="42"/>
      <c r="L1751" s="45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2"/>
    </row>
    <row r="1752" spans="1:26" ht="6.75" customHeight="1" x14ac:dyDescent="0.2">
      <c r="A1752" s="118" t="s">
        <v>2408</v>
      </c>
      <c r="B1752" s="118" t="s">
        <v>133</v>
      </c>
      <c r="C1752" s="118" t="s">
        <v>115</v>
      </c>
      <c r="D1752" s="118" t="s">
        <v>28</v>
      </c>
      <c r="E1752" s="39" t="s">
        <v>35</v>
      </c>
      <c r="F1752" s="118" t="s">
        <v>2406</v>
      </c>
      <c r="G1752" s="153" t="s">
        <v>37</v>
      </c>
      <c r="H1752" s="118" t="s">
        <v>38</v>
      </c>
      <c r="I1752" s="40">
        <v>2015</v>
      </c>
      <c r="J1752" s="41">
        <v>2572458</v>
      </c>
      <c r="K1752" s="42"/>
      <c r="L1752" s="45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2"/>
    </row>
    <row r="1753" spans="1:26" ht="6.75" customHeight="1" x14ac:dyDescent="0.2">
      <c r="A1753" s="118" t="s">
        <v>341</v>
      </c>
      <c r="B1753" s="118" t="s">
        <v>124</v>
      </c>
      <c r="C1753" s="118" t="s">
        <v>70</v>
      </c>
      <c r="D1753" s="118" t="s">
        <v>143</v>
      </c>
      <c r="E1753" s="39" t="s">
        <v>35</v>
      </c>
      <c r="F1753" s="118" t="s">
        <v>2406</v>
      </c>
      <c r="G1753" s="153" t="s">
        <v>37</v>
      </c>
      <c r="H1753" s="118" t="s">
        <v>38</v>
      </c>
      <c r="I1753" s="40">
        <v>2015</v>
      </c>
      <c r="J1753" s="44">
        <v>50000</v>
      </c>
      <c r="K1753" s="42" t="s">
        <v>72</v>
      </c>
      <c r="L1753" s="45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Z1753" s="2"/>
    </row>
    <row r="1754" spans="1:26" ht="6.75" customHeight="1" x14ac:dyDescent="0.2">
      <c r="A1754" s="118" t="s">
        <v>929</v>
      </c>
      <c r="B1754" s="118" t="s">
        <v>142</v>
      </c>
      <c r="C1754" s="118" t="s">
        <v>70</v>
      </c>
      <c r="D1754" s="118" t="s">
        <v>143</v>
      </c>
      <c r="E1754" s="39" t="s">
        <v>35</v>
      </c>
      <c r="F1754" s="118" t="s">
        <v>2406</v>
      </c>
      <c r="G1754" s="153" t="s">
        <v>37</v>
      </c>
      <c r="H1754" s="118" t="s">
        <v>38</v>
      </c>
      <c r="I1754" s="40">
        <v>2015</v>
      </c>
      <c r="J1754" s="44">
        <v>50000</v>
      </c>
      <c r="K1754" s="42" t="s">
        <v>72</v>
      </c>
      <c r="L1754" s="45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2"/>
    </row>
    <row r="1755" spans="1:26" ht="6.75" customHeight="1" x14ac:dyDescent="0.2">
      <c r="A1755" s="118" t="s">
        <v>930</v>
      </c>
      <c r="B1755" s="118" t="s">
        <v>931</v>
      </c>
      <c r="C1755" s="118" t="s">
        <v>70</v>
      </c>
      <c r="D1755" s="118" t="s">
        <v>143</v>
      </c>
      <c r="E1755" s="39" t="s">
        <v>35</v>
      </c>
      <c r="F1755" s="118" t="s">
        <v>2406</v>
      </c>
      <c r="G1755" s="153" t="s">
        <v>37</v>
      </c>
      <c r="H1755" s="118" t="s">
        <v>38</v>
      </c>
      <c r="I1755" s="40">
        <v>2015</v>
      </c>
      <c r="J1755" s="44">
        <v>189791</v>
      </c>
      <c r="K1755" s="42" t="s">
        <v>72</v>
      </c>
      <c r="L1755" s="45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2"/>
    </row>
    <row r="1756" spans="1:26" ht="6.75" customHeight="1" x14ac:dyDescent="0.2">
      <c r="A1756" s="118" t="s">
        <v>373</v>
      </c>
      <c r="B1756" s="118" t="s">
        <v>374</v>
      </c>
      <c r="C1756" s="118" t="s">
        <v>12</v>
      </c>
      <c r="D1756" s="118" t="s">
        <v>73</v>
      </c>
      <c r="E1756" s="39" t="s">
        <v>35</v>
      </c>
      <c r="F1756" s="118" t="s">
        <v>2406</v>
      </c>
      <c r="G1756" s="153" t="s">
        <v>37</v>
      </c>
      <c r="H1756" s="118" t="s">
        <v>38</v>
      </c>
      <c r="I1756" s="40">
        <v>2015</v>
      </c>
      <c r="J1756" s="44">
        <v>761069</v>
      </c>
      <c r="K1756" s="42"/>
      <c r="L1756" s="45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</row>
    <row r="1757" spans="1:26" ht="6.75" customHeight="1" x14ac:dyDescent="0.2">
      <c r="A1757" s="121" t="s">
        <v>2409</v>
      </c>
      <c r="B1757" s="121" t="s">
        <v>2410</v>
      </c>
      <c r="C1757" s="121"/>
      <c r="D1757" s="121" t="s">
        <v>28</v>
      </c>
      <c r="E1757" s="127"/>
      <c r="F1757" s="121" t="s">
        <v>2411</v>
      </c>
      <c r="G1757" s="150" t="s">
        <v>37</v>
      </c>
      <c r="H1757" s="121" t="s">
        <v>762</v>
      </c>
      <c r="I1757" s="80">
        <v>2015</v>
      </c>
      <c r="J1757" s="85">
        <v>339000</v>
      </c>
      <c r="K1757" s="8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2"/>
    </row>
    <row r="1758" spans="1:26" ht="6.75" customHeight="1" x14ac:dyDescent="0.2">
      <c r="A1758" s="113" t="s">
        <v>2412</v>
      </c>
      <c r="B1758" s="113" t="s">
        <v>44</v>
      </c>
      <c r="C1758" s="113" t="s">
        <v>34</v>
      </c>
      <c r="D1758" s="113" t="s">
        <v>368</v>
      </c>
      <c r="E1758" s="14" t="s">
        <v>35</v>
      </c>
      <c r="F1758" s="113" t="s">
        <v>2413</v>
      </c>
      <c r="G1758" s="151" t="s">
        <v>78</v>
      </c>
      <c r="H1758" s="113" t="s">
        <v>314</v>
      </c>
      <c r="I1758" s="15">
        <v>2015</v>
      </c>
      <c r="J1758" s="21">
        <v>1220941</v>
      </c>
      <c r="K1758" s="17"/>
      <c r="L1758" s="20">
        <f>J1773/SUM(J1758:J1773)</f>
        <v>1.7164462810139867E-2</v>
      </c>
      <c r="M1758" s="19">
        <f>SUM(J1758:J1773)</f>
        <v>14856684</v>
      </c>
      <c r="N1758" s="19">
        <f>J1773</f>
        <v>255007</v>
      </c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2"/>
    </row>
    <row r="1759" spans="1:26" ht="6.75" customHeight="1" x14ac:dyDescent="0.2">
      <c r="A1759" s="113" t="s">
        <v>2414</v>
      </c>
      <c r="B1759" s="113" t="s">
        <v>55</v>
      </c>
      <c r="C1759" s="113" t="s">
        <v>34</v>
      </c>
      <c r="D1759" s="113" t="s">
        <v>368</v>
      </c>
      <c r="E1759" s="14" t="s">
        <v>35</v>
      </c>
      <c r="F1759" s="113" t="s">
        <v>2413</v>
      </c>
      <c r="G1759" s="151" t="s">
        <v>78</v>
      </c>
      <c r="H1759" s="113" t="s">
        <v>314</v>
      </c>
      <c r="I1759" s="15">
        <v>2015</v>
      </c>
      <c r="J1759" s="16">
        <v>887118</v>
      </c>
      <c r="K1759" s="17"/>
      <c r="L1759" s="20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2"/>
    </row>
    <row r="1760" spans="1:26" ht="6.75" customHeight="1" x14ac:dyDescent="0.2">
      <c r="A1760" s="113" t="s">
        <v>2415</v>
      </c>
      <c r="B1760" s="113" t="s">
        <v>360</v>
      </c>
      <c r="C1760" s="113" t="s">
        <v>34</v>
      </c>
      <c r="D1760" s="113" t="s">
        <v>368</v>
      </c>
      <c r="E1760" s="14" t="s">
        <v>35</v>
      </c>
      <c r="F1760" s="113" t="s">
        <v>2413</v>
      </c>
      <c r="G1760" s="151" t="s">
        <v>78</v>
      </c>
      <c r="H1760" s="113" t="s">
        <v>314</v>
      </c>
      <c r="I1760" s="15">
        <v>2015</v>
      </c>
      <c r="J1760" s="21">
        <v>1114665</v>
      </c>
      <c r="K1760" s="17"/>
      <c r="L1760" s="20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</row>
    <row r="1761" spans="1:26" ht="6.75" customHeight="1" x14ac:dyDescent="0.2">
      <c r="A1761" s="113" t="s">
        <v>2416</v>
      </c>
      <c r="B1761" s="113" t="s">
        <v>360</v>
      </c>
      <c r="C1761" s="113" t="s">
        <v>34</v>
      </c>
      <c r="D1761" s="113" t="s">
        <v>368</v>
      </c>
      <c r="E1761" s="14" t="s">
        <v>35</v>
      </c>
      <c r="F1761" s="113" t="s">
        <v>2413</v>
      </c>
      <c r="G1761" s="151" t="s">
        <v>78</v>
      </c>
      <c r="H1761" s="113" t="s">
        <v>314</v>
      </c>
      <c r="I1761" s="15">
        <v>2015</v>
      </c>
      <c r="J1761" s="16">
        <v>527907</v>
      </c>
      <c r="K1761" s="17"/>
      <c r="L1761" s="20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2"/>
    </row>
    <row r="1762" spans="1:26" ht="6.75" customHeight="1" x14ac:dyDescent="0.2">
      <c r="A1762" s="113" t="s">
        <v>2417</v>
      </c>
      <c r="B1762" s="113" t="s">
        <v>121</v>
      </c>
      <c r="C1762" s="113" t="s">
        <v>70</v>
      </c>
      <c r="D1762" s="113" t="s">
        <v>368</v>
      </c>
      <c r="E1762" s="14" t="s">
        <v>35</v>
      </c>
      <c r="F1762" s="113" t="s">
        <v>2413</v>
      </c>
      <c r="G1762" s="151" t="s">
        <v>78</v>
      </c>
      <c r="H1762" s="113" t="s">
        <v>314</v>
      </c>
      <c r="I1762" s="15">
        <v>2015</v>
      </c>
      <c r="J1762" s="21">
        <v>1096972</v>
      </c>
      <c r="K1762" s="17"/>
      <c r="L1762" s="20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2"/>
    </row>
    <row r="1763" spans="1:26" ht="6.75" customHeight="1" x14ac:dyDescent="0.2">
      <c r="A1763" s="113" t="s">
        <v>2418</v>
      </c>
      <c r="B1763" s="113" t="s">
        <v>2419</v>
      </c>
      <c r="C1763" s="113"/>
      <c r="D1763" s="113" t="s">
        <v>368</v>
      </c>
      <c r="E1763" s="14" t="s">
        <v>35</v>
      </c>
      <c r="F1763" s="113" t="s">
        <v>2413</v>
      </c>
      <c r="G1763" s="151" t="s">
        <v>78</v>
      </c>
      <c r="H1763" s="113" t="s">
        <v>314</v>
      </c>
      <c r="I1763" s="15">
        <v>2015</v>
      </c>
      <c r="J1763" s="16">
        <v>777072</v>
      </c>
      <c r="K1763" s="17"/>
      <c r="L1763" s="20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2"/>
    </row>
    <row r="1764" spans="1:26" ht="6.75" customHeight="1" x14ac:dyDescent="0.2">
      <c r="A1764" s="113" t="s">
        <v>2420</v>
      </c>
      <c r="B1764" s="113" t="s">
        <v>103</v>
      </c>
      <c r="C1764" s="113" t="s">
        <v>34</v>
      </c>
      <c r="D1764" s="113" t="s">
        <v>368</v>
      </c>
      <c r="E1764" s="14" t="s">
        <v>35</v>
      </c>
      <c r="F1764" s="113" t="s">
        <v>2413</v>
      </c>
      <c r="G1764" s="151" t="s">
        <v>78</v>
      </c>
      <c r="H1764" s="113" t="s">
        <v>314</v>
      </c>
      <c r="I1764" s="15">
        <v>2015</v>
      </c>
      <c r="J1764" s="21">
        <v>1681522</v>
      </c>
      <c r="K1764" s="17"/>
      <c r="L1764" s="20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Z1764" s="2"/>
    </row>
    <row r="1765" spans="1:26" ht="6.75" customHeight="1" x14ac:dyDescent="0.2">
      <c r="A1765" s="113" t="s">
        <v>2421</v>
      </c>
      <c r="B1765" s="113" t="s">
        <v>783</v>
      </c>
      <c r="C1765" s="113"/>
      <c r="D1765" s="113" t="s">
        <v>368</v>
      </c>
      <c r="E1765" s="14" t="s">
        <v>35</v>
      </c>
      <c r="F1765" s="113" t="s">
        <v>2413</v>
      </c>
      <c r="G1765" s="151" t="s">
        <v>78</v>
      </c>
      <c r="H1765" s="113" t="s">
        <v>314</v>
      </c>
      <c r="I1765" s="15">
        <v>2015</v>
      </c>
      <c r="J1765" s="21">
        <v>1359259</v>
      </c>
      <c r="K1765" s="17"/>
      <c r="L1765" s="20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2"/>
    </row>
    <row r="1766" spans="1:26" ht="6.75" customHeight="1" x14ac:dyDescent="0.2">
      <c r="A1766" s="113" t="s">
        <v>2422</v>
      </c>
      <c r="B1766" s="113" t="s">
        <v>718</v>
      </c>
      <c r="C1766" s="113"/>
      <c r="D1766" s="113" t="s">
        <v>368</v>
      </c>
      <c r="E1766" s="14" t="s">
        <v>35</v>
      </c>
      <c r="F1766" s="113" t="s">
        <v>2413</v>
      </c>
      <c r="G1766" s="151" t="s">
        <v>78</v>
      </c>
      <c r="H1766" s="113" t="s">
        <v>314</v>
      </c>
      <c r="I1766" s="15">
        <v>2015</v>
      </c>
      <c r="J1766" s="21">
        <v>1874591</v>
      </c>
      <c r="K1766" s="17"/>
      <c r="L1766" s="20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2"/>
    </row>
    <row r="1767" spans="1:26" ht="6.75" customHeight="1" x14ac:dyDescent="0.2">
      <c r="A1767" s="113" t="s">
        <v>2423</v>
      </c>
      <c r="B1767" s="113" t="s">
        <v>107</v>
      </c>
      <c r="C1767" s="113" t="s">
        <v>12</v>
      </c>
      <c r="D1767" s="113" t="s">
        <v>368</v>
      </c>
      <c r="E1767" s="14" t="s">
        <v>35</v>
      </c>
      <c r="F1767" s="113" t="s">
        <v>2413</v>
      </c>
      <c r="G1767" s="151" t="s">
        <v>78</v>
      </c>
      <c r="H1767" s="113" t="s">
        <v>314</v>
      </c>
      <c r="I1767" s="15">
        <v>2015</v>
      </c>
      <c r="J1767" s="21">
        <v>1243421</v>
      </c>
      <c r="K1767" s="17"/>
      <c r="L1767" s="20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2"/>
    </row>
    <row r="1768" spans="1:26" ht="6.75" customHeight="1" x14ac:dyDescent="0.2">
      <c r="A1768" s="113" t="s">
        <v>2424</v>
      </c>
      <c r="B1768" s="113" t="s">
        <v>2096</v>
      </c>
      <c r="C1768" s="113"/>
      <c r="D1768" s="113" t="s">
        <v>368</v>
      </c>
      <c r="E1768" s="14" t="s">
        <v>35</v>
      </c>
      <c r="F1768" s="113" t="s">
        <v>2413</v>
      </c>
      <c r="G1768" s="151" t="s">
        <v>78</v>
      </c>
      <c r="H1768" s="113" t="s">
        <v>314</v>
      </c>
      <c r="I1768" s="15">
        <v>2015</v>
      </c>
      <c r="J1768" s="21">
        <v>1365378</v>
      </c>
      <c r="K1768" s="17"/>
      <c r="L1768" s="20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Z1768" s="2"/>
    </row>
    <row r="1769" spans="1:26" ht="6.75" customHeight="1" x14ac:dyDescent="0.2">
      <c r="A1769" s="113" t="s">
        <v>2425</v>
      </c>
      <c r="B1769" s="113" t="s">
        <v>710</v>
      </c>
      <c r="C1769" s="113"/>
      <c r="D1769" s="113" t="s">
        <v>368</v>
      </c>
      <c r="E1769" s="14" t="s">
        <v>35</v>
      </c>
      <c r="F1769" s="113" t="s">
        <v>2413</v>
      </c>
      <c r="G1769" s="151" t="s">
        <v>78</v>
      </c>
      <c r="H1769" s="113" t="s">
        <v>314</v>
      </c>
      <c r="I1769" s="15">
        <v>2015</v>
      </c>
      <c r="J1769" s="16">
        <v>100747</v>
      </c>
      <c r="K1769" s="17"/>
      <c r="L1769" s="20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2"/>
    </row>
    <row r="1770" spans="1:26" ht="6.75" customHeight="1" x14ac:dyDescent="0.2">
      <c r="A1770" s="113" t="s">
        <v>2426</v>
      </c>
      <c r="B1770" s="113" t="s">
        <v>155</v>
      </c>
      <c r="C1770" s="113" t="s">
        <v>21</v>
      </c>
      <c r="D1770" s="113" t="s">
        <v>368</v>
      </c>
      <c r="E1770" s="14" t="s">
        <v>35</v>
      </c>
      <c r="F1770" s="113" t="s">
        <v>2413</v>
      </c>
      <c r="G1770" s="151" t="s">
        <v>78</v>
      </c>
      <c r="H1770" s="113" t="s">
        <v>314</v>
      </c>
      <c r="I1770" s="15">
        <v>2015</v>
      </c>
      <c r="J1770" s="16">
        <v>440111</v>
      </c>
      <c r="K1770" s="17"/>
      <c r="L1770" s="20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2"/>
    </row>
    <row r="1771" spans="1:26" ht="6.75" customHeight="1" x14ac:dyDescent="0.2">
      <c r="A1771" s="113" t="s">
        <v>2427</v>
      </c>
      <c r="B1771" s="113" t="s">
        <v>710</v>
      </c>
      <c r="C1771" s="113"/>
      <c r="D1771" s="113" t="s">
        <v>368</v>
      </c>
      <c r="E1771" s="14" t="s">
        <v>35</v>
      </c>
      <c r="F1771" s="113" t="s">
        <v>2413</v>
      </c>
      <c r="G1771" s="151" t="s">
        <v>78</v>
      </c>
      <c r="H1771" s="113" t="s">
        <v>314</v>
      </c>
      <c r="I1771" s="15">
        <v>2015</v>
      </c>
      <c r="J1771" s="16">
        <v>539822</v>
      </c>
      <c r="K1771" s="17"/>
      <c r="L1771" s="20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2"/>
    </row>
    <row r="1772" spans="1:26" ht="6.75" customHeight="1" x14ac:dyDescent="0.2">
      <c r="A1772" s="113" t="s">
        <v>2428</v>
      </c>
      <c r="B1772" s="113" t="s">
        <v>1136</v>
      </c>
      <c r="C1772" s="113"/>
      <c r="D1772" s="113" t="s">
        <v>368</v>
      </c>
      <c r="E1772" s="14" t="s">
        <v>35</v>
      </c>
      <c r="F1772" s="113" t="s">
        <v>2413</v>
      </c>
      <c r="G1772" s="151" t="s">
        <v>78</v>
      </c>
      <c r="H1772" s="113" t="s">
        <v>314</v>
      </c>
      <c r="I1772" s="15">
        <v>2015</v>
      </c>
      <c r="J1772" s="16">
        <v>372151</v>
      </c>
      <c r="K1772" s="17"/>
      <c r="L1772" s="20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2"/>
    </row>
    <row r="1773" spans="1:26" ht="6.75" customHeight="1" x14ac:dyDescent="0.2">
      <c r="A1773" s="113" t="s">
        <v>91</v>
      </c>
      <c r="B1773" s="113" t="s">
        <v>92</v>
      </c>
      <c r="C1773" s="113" t="s">
        <v>70</v>
      </c>
      <c r="D1773" s="113" t="s">
        <v>93</v>
      </c>
      <c r="E1773" s="14" t="s">
        <v>35</v>
      </c>
      <c r="F1773" s="113" t="s">
        <v>2413</v>
      </c>
      <c r="G1773" s="151" t="s">
        <v>78</v>
      </c>
      <c r="H1773" s="113" t="s">
        <v>314</v>
      </c>
      <c r="I1773" s="15">
        <v>2015</v>
      </c>
      <c r="J1773" s="16">
        <v>255007</v>
      </c>
      <c r="K1773" s="17" t="s">
        <v>72</v>
      </c>
      <c r="L1773" s="20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2"/>
    </row>
    <row r="1774" spans="1:26" ht="6.75" customHeight="1" x14ac:dyDescent="0.2">
      <c r="A1774" s="115" t="s">
        <v>2429</v>
      </c>
      <c r="B1774" s="115" t="s">
        <v>114</v>
      </c>
      <c r="C1774" s="115" t="s">
        <v>115</v>
      </c>
      <c r="D1774" s="115" t="s">
        <v>13</v>
      </c>
      <c r="E1774" s="23" t="s">
        <v>35</v>
      </c>
      <c r="F1774" s="115" t="s">
        <v>2430</v>
      </c>
      <c r="G1774" s="152" t="s">
        <v>16</v>
      </c>
      <c r="H1774" s="115" t="s">
        <v>237</v>
      </c>
      <c r="I1774" s="24">
        <v>2015</v>
      </c>
      <c r="J1774" s="25">
        <v>41004</v>
      </c>
      <c r="K1774" s="26"/>
      <c r="L1774" s="28">
        <f>J1780/SUM(J1774:J1781)</f>
        <v>3.5835759196573239E-2</v>
      </c>
      <c r="M1774" s="19">
        <f>SUM(J1774:J1781)</f>
        <v>10875489.42</v>
      </c>
      <c r="N1774" s="19">
        <f>J1780</f>
        <v>389731.42</v>
      </c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2"/>
    </row>
    <row r="1775" spans="1:26" ht="6.75" customHeight="1" x14ac:dyDescent="0.2">
      <c r="A1775" s="115" t="s">
        <v>2431</v>
      </c>
      <c r="B1775" s="115" t="s">
        <v>27</v>
      </c>
      <c r="C1775" s="115" t="s">
        <v>12</v>
      </c>
      <c r="D1775" s="115" t="s">
        <v>13</v>
      </c>
      <c r="E1775" s="23" t="s">
        <v>35</v>
      </c>
      <c r="F1775" s="115" t="s">
        <v>2430</v>
      </c>
      <c r="G1775" s="152" t="s">
        <v>16</v>
      </c>
      <c r="H1775" s="115" t="s">
        <v>237</v>
      </c>
      <c r="I1775" s="24">
        <v>2015</v>
      </c>
      <c r="J1775" s="29">
        <v>7511186</v>
      </c>
      <c r="K1775" s="26"/>
      <c r="L1775" s="28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2"/>
    </row>
    <row r="1776" spans="1:26" ht="6.75" customHeight="1" x14ac:dyDescent="0.2">
      <c r="A1776" s="115" t="s">
        <v>2432</v>
      </c>
      <c r="B1776" s="115" t="s">
        <v>2433</v>
      </c>
      <c r="C1776" s="115"/>
      <c r="D1776" s="115" t="s">
        <v>13</v>
      </c>
      <c r="E1776" s="23" t="s">
        <v>35</v>
      </c>
      <c r="F1776" s="115" t="s">
        <v>2430</v>
      </c>
      <c r="G1776" s="152" t="s">
        <v>16</v>
      </c>
      <c r="H1776" s="115" t="s">
        <v>237</v>
      </c>
      <c r="I1776" s="24">
        <v>2015</v>
      </c>
      <c r="J1776" s="25">
        <v>199994</v>
      </c>
      <c r="K1776" s="26"/>
      <c r="L1776" s="28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2"/>
    </row>
    <row r="1777" spans="1:26" ht="6.75" customHeight="1" x14ac:dyDescent="0.2">
      <c r="A1777" s="115" t="s">
        <v>2434</v>
      </c>
      <c r="B1777" s="115" t="s">
        <v>2435</v>
      </c>
      <c r="C1777" s="115"/>
      <c r="D1777" s="115" t="s">
        <v>28</v>
      </c>
      <c r="E1777" s="23" t="s">
        <v>35</v>
      </c>
      <c r="F1777" s="115" t="s">
        <v>2430</v>
      </c>
      <c r="G1777" s="152" t="s">
        <v>16</v>
      </c>
      <c r="H1777" s="115" t="s">
        <v>237</v>
      </c>
      <c r="I1777" s="24">
        <v>2015</v>
      </c>
      <c r="J1777" s="25">
        <v>64951</v>
      </c>
      <c r="K1777" s="26"/>
      <c r="L1777" s="28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2"/>
    </row>
    <row r="1778" spans="1:26" ht="6.75" customHeight="1" x14ac:dyDescent="0.2">
      <c r="A1778" s="115" t="s">
        <v>2436</v>
      </c>
      <c r="B1778" s="115" t="s">
        <v>11</v>
      </c>
      <c r="C1778" s="115" t="s">
        <v>12</v>
      </c>
      <c r="D1778" s="115" t="s">
        <v>28</v>
      </c>
      <c r="E1778" s="23" t="s">
        <v>35</v>
      </c>
      <c r="F1778" s="115" t="s">
        <v>2430</v>
      </c>
      <c r="G1778" s="152" t="s">
        <v>16</v>
      </c>
      <c r="H1778" s="115" t="s">
        <v>237</v>
      </c>
      <c r="I1778" s="24">
        <v>2015</v>
      </c>
      <c r="J1778" s="25">
        <v>578194</v>
      </c>
      <c r="K1778" s="26"/>
      <c r="L1778" s="28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2"/>
    </row>
    <row r="1779" spans="1:26" ht="6.75" customHeight="1" x14ac:dyDescent="0.2">
      <c r="A1779" s="115" t="s">
        <v>2437</v>
      </c>
      <c r="B1779" s="115" t="s">
        <v>620</v>
      </c>
      <c r="C1779" s="115" t="s">
        <v>12</v>
      </c>
      <c r="D1779" s="115" t="s">
        <v>28</v>
      </c>
      <c r="E1779" s="23" t="s">
        <v>35</v>
      </c>
      <c r="F1779" s="115" t="s">
        <v>2430</v>
      </c>
      <c r="G1779" s="152" t="s">
        <v>16</v>
      </c>
      <c r="H1779" s="115" t="s">
        <v>237</v>
      </c>
      <c r="I1779" s="24">
        <v>2015</v>
      </c>
      <c r="J1779" s="29">
        <v>1950927</v>
      </c>
      <c r="K1779" s="26"/>
      <c r="L1779" s="28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2"/>
    </row>
    <row r="1780" spans="1:26" ht="6.75" customHeight="1" x14ac:dyDescent="0.2">
      <c r="A1780" s="115" t="s">
        <v>252</v>
      </c>
      <c r="B1780" s="115" t="s">
        <v>253</v>
      </c>
      <c r="C1780" s="115" t="s">
        <v>70</v>
      </c>
      <c r="D1780" s="115" t="s">
        <v>143</v>
      </c>
      <c r="E1780" s="23" t="s">
        <v>35</v>
      </c>
      <c r="F1780" s="115" t="s">
        <v>2430</v>
      </c>
      <c r="G1780" s="152" t="s">
        <v>16</v>
      </c>
      <c r="H1780" s="115" t="s">
        <v>237</v>
      </c>
      <c r="I1780" s="24">
        <v>2015</v>
      </c>
      <c r="J1780" s="25">
        <v>389731.42</v>
      </c>
      <c r="K1780" s="26" t="s">
        <v>72</v>
      </c>
      <c r="L1780" s="28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2"/>
    </row>
    <row r="1781" spans="1:26" ht="6.75" customHeight="1" x14ac:dyDescent="0.2">
      <c r="A1781" s="115" t="s">
        <v>232</v>
      </c>
      <c r="B1781" s="115" t="s">
        <v>233</v>
      </c>
      <c r="C1781" s="115"/>
      <c r="D1781" s="115" t="s">
        <v>234</v>
      </c>
      <c r="E1781" s="23" t="s">
        <v>35</v>
      </c>
      <c r="F1781" s="115" t="s">
        <v>2430</v>
      </c>
      <c r="G1781" s="152" t="s">
        <v>16</v>
      </c>
      <c r="H1781" s="115" t="s">
        <v>237</v>
      </c>
      <c r="I1781" s="24">
        <v>2015</v>
      </c>
      <c r="J1781" s="25">
        <v>139502</v>
      </c>
      <c r="K1781" s="26"/>
      <c r="L1781" s="28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2"/>
    </row>
    <row r="1782" spans="1:26" ht="6.75" customHeight="1" x14ac:dyDescent="0.2">
      <c r="A1782" s="118" t="s">
        <v>2438</v>
      </c>
      <c r="B1782" s="118" t="s">
        <v>239</v>
      </c>
      <c r="C1782" s="118" t="s">
        <v>70</v>
      </c>
      <c r="D1782" s="118" t="s">
        <v>76</v>
      </c>
      <c r="E1782" s="39" t="s">
        <v>35</v>
      </c>
      <c r="F1782" s="118" t="s">
        <v>2439</v>
      </c>
      <c r="G1782" s="153" t="s">
        <v>78</v>
      </c>
      <c r="H1782" s="118" t="s">
        <v>1320</v>
      </c>
      <c r="I1782" s="40">
        <v>2015</v>
      </c>
      <c r="J1782" s="44">
        <v>322605</v>
      </c>
      <c r="K1782" s="42"/>
      <c r="L1782" s="45"/>
      <c r="M1782" s="19">
        <f>SUM(J1782:J1789)</f>
        <v>1045095</v>
      </c>
      <c r="N1782" s="19">
        <f>J1789</f>
        <v>86860</v>
      </c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2"/>
    </row>
    <row r="1783" spans="1:26" ht="6.75" customHeight="1" x14ac:dyDescent="0.2">
      <c r="A1783" s="118" t="s">
        <v>791</v>
      </c>
      <c r="B1783" s="118" t="s">
        <v>155</v>
      </c>
      <c r="C1783" s="118" t="s">
        <v>21</v>
      </c>
      <c r="D1783" s="118" t="s">
        <v>76</v>
      </c>
      <c r="E1783" s="39" t="s">
        <v>35</v>
      </c>
      <c r="F1783" s="118" t="s">
        <v>2439</v>
      </c>
      <c r="G1783" s="153" t="s">
        <v>78</v>
      </c>
      <c r="H1783" s="118" t="s">
        <v>1320</v>
      </c>
      <c r="I1783" s="40">
        <v>2015</v>
      </c>
      <c r="J1783" s="44">
        <v>318636</v>
      </c>
      <c r="K1783" s="42"/>
      <c r="L1783" s="45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2"/>
    </row>
    <row r="1784" spans="1:26" ht="9.75" customHeight="1" x14ac:dyDescent="0.2">
      <c r="A1784" s="118" t="s">
        <v>2440</v>
      </c>
      <c r="B1784" s="118" t="s">
        <v>2433</v>
      </c>
      <c r="C1784" s="118"/>
      <c r="D1784" s="118" t="s">
        <v>76</v>
      </c>
      <c r="E1784" s="39" t="s">
        <v>35</v>
      </c>
      <c r="F1784" s="118" t="s">
        <v>2439</v>
      </c>
      <c r="G1784" s="153" t="s">
        <v>78</v>
      </c>
      <c r="H1784" s="118" t="s">
        <v>1320</v>
      </c>
      <c r="I1784" s="40">
        <v>2015</v>
      </c>
      <c r="J1784" s="44">
        <v>20000</v>
      </c>
      <c r="K1784" s="42"/>
      <c r="L1784" s="45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2"/>
    </row>
    <row r="1785" spans="1:26" ht="6.75" customHeight="1" x14ac:dyDescent="0.2">
      <c r="A1785" s="118" t="s">
        <v>2441</v>
      </c>
      <c r="B1785" s="118" t="s">
        <v>2433</v>
      </c>
      <c r="C1785" s="118"/>
      <c r="D1785" s="118" t="s">
        <v>76</v>
      </c>
      <c r="E1785" s="39" t="s">
        <v>35</v>
      </c>
      <c r="F1785" s="118" t="s">
        <v>2439</v>
      </c>
      <c r="G1785" s="153" t="s">
        <v>78</v>
      </c>
      <c r="H1785" s="118" t="s">
        <v>1320</v>
      </c>
      <c r="I1785" s="40">
        <v>2015</v>
      </c>
      <c r="J1785" s="44">
        <v>52000</v>
      </c>
      <c r="K1785" s="42"/>
      <c r="L1785" s="45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2"/>
    </row>
    <row r="1786" spans="1:26" ht="6.75" customHeight="1" x14ac:dyDescent="0.2">
      <c r="A1786" s="118" t="s">
        <v>1166</v>
      </c>
      <c r="B1786" s="118" t="s">
        <v>783</v>
      </c>
      <c r="C1786" s="118"/>
      <c r="D1786" s="118" t="s">
        <v>13</v>
      </c>
      <c r="E1786" s="39" t="s">
        <v>35</v>
      </c>
      <c r="F1786" s="118" t="s">
        <v>2439</v>
      </c>
      <c r="G1786" s="153" t="s">
        <v>78</v>
      </c>
      <c r="H1786" s="118" t="s">
        <v>1320</v>
      </c>
      <c r="I1786" s="40">
        <v>2015</v>
      </c>
      <c r="J1786" s="44">
        <v>10000</v>
      </c>
      <c r="K1786" s="42"/>
      <c r="L1786" s="45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2"/>
    </row>
    <row r="1787" spans="1:26" ht="6.75" customHeight="1" x14ac:dyDescent="0.2">
      <c r="A1787" s="118" t="s">
        <v>2442</v>
      </c>
      <c r="B1787" s="118" t="s">
        <v>2443</v>
      </c>
      <c r="C1787" s="118" t="s">
        <v>34</v>
      </c>
      <c r="D1787" s="118" t="s">
        <v>1542</v>
      </c>
      <c r="E1787" s="39" t="s">
        <v>35</v>
      </c>
      <c r="F1787" s="118" t="s">
        <v>2439</v>
      </c>
      <c r="G1787" s="153" t="s">
        <v>78</v>
      </c>
      <c r="H1787" s="118" t="s">
        <v>1320</v>
      </c>
      <c r="I1787" s="40">
        <v>2015</v>
      </c>
      <c r="J1787" s="44">
        <v>85000</v>
      </c>
      <c r="K1787" s="42"/>
      <c r="L1787" s="45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2"/>
    </row>
    <row r="1788" spans="1:26" ht="6.75" customHeight="1" x14ac:dyDescent="0.2">
      <c r="A1788" s="118" t="s">
        <v>1514</v>
      </c>
      <c r="B1788" s="118" t="s">
        <v>1119</v>
      </c>
      <c r="C1788" s="118"/>
      <c r="D1788" s="118" t="s">
        <v>90</v>
      </c>
      <c r="E1788" s="39" t="s">
        <v>35</v>
      </c>
      <c r="F1788" s="118" t="s">
        <v>2439</v>
      </c>
      <c r="G1788" s="153" t="s">
        <v>78</v>
      </c>
      <c r="H1788" s="118" t="s">
        <v>1320</v>
      </c>
      <c r="I1788" s="40">
        <v>2015</v>
      </c>
      <c r="J1788" s="44">
        <v>149994</v>
      </c>
      <c r="K1788" s="42"/>
      <c r="L1788" s="45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Z1788" s="2"/>
    </row>
    <row r="1789" spans="1:26" ht="6.75" customHeight="1" x14ac:dyDescent="0.2">
      <c r="A1789" s="118" t="s">
        <v>91</v>
      </c>
      <c r="B1789" s="118" t="s">
        <v>92</v>
      </c>
      <c r="C1789" s="118" t="s">
        <v>70</v>
      </c>
      <c r="D1789" s="118" t="s">
        <v>93</v>
      </c>
      <c r="E1789" s="39" t="s">
        <v>35</v>
      </c>
      <c r="F1789" s="118" t="s">
        <v>2439</v>
      </c>
      <c r="G1789" s="153" t="s">
        <v>78</v>
      </c>
      <c r="H1789" s="118" t="s">
        <v>1320</v>
      </c>
      <c r="I1789" s="40">
        <v>2015</v>
      </c>
      <c r="J1789" s="44">
        <v>86860</v>
      </c>
      <c r="K1789" s="42" t="s">
        <v>72</v>
      </c>
      <c r="L1789" s="45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2"/>
    </row>
    <row r="1790" spans="1:26" ht="6.75" customHeight="1" x14ac:dyDescent="0.2">
      <c r="A1790" s="115" t="s">
        <v>2444</v>
      </c>
      <c r="B1790" s="115" t="s">
        <v>2445</v>
      </c>
      <c r="C1790" s="115"/>
      <c r="D1790" s="115" t="s">
        <v>28</v>
      </c>
      <c r="E1790" s="23" t="s">
        <v>14</v>
      </c>
      <c r="F1790" s="115" t="s">
        <v>2446</v>
      </c>
      <c r="G1790" s="152" t="s">
        <v>117</v>
      </c>
      <c r="H1790" s="115" t="s">
        <v>344</v>
      </c>
      <c r="I1790" s="24">
        <v>2015</v>
      </c>
      <c r="J1790" s="29">
        <v>2951771</v>
      </c>
      <c r="K1790" s="26"/>
      <c r="L1790" s="28">
        <f>SUM(J1792:J1793)/SUM(J1790:J1793)</f>
        <v>0.16213428998698731</v>
      </c>
      <c r="M1790" s="19">
        <f>SUM(J1790:J1793)</f>
        <v>6187406.8099999996</v>
      </c>
      <c r="N1790" s="19">
        <f>SUM(J1792:J1793)</f>
        <v>1003190.81</v>
      </c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2"/>
    </row>
    <row r="1791" spans="1:26" ht="6.75" customHeight="1" x14ac:dyDescent="0.2">
      <c r="A1791" s="115" t="s">
        <v>2447</v>
      </c>
      <c r="B1791" s="115" t="s">
        <v>147</v>
      </c>
      <c r="C1791" s="115"/>
      <c r="D1791" s="115" t="s">
        <v>28</v>
      </c>
      <c r="E1791" s="23" t="s">
        <v>14</v>
      </c>
      <c r="F1791" s="115" t="s">
        <v>2446</v>
      </c>
      <c r="G1791" s="152" t="s">
        <v>117</v>
      </c>
      <c r="H1791" s="115" t="s">
        <v>344</v>
      </c>
      <c r="I1791" s="24">
        <v>2015</v>
      </c>
      <c r="J1791" s="29">
        <v>2232445</v>
      </c>
      <c r="K1791" s="26"/>
      <c r="L1791" s="28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</row>
    <row r="1792" spans="1:26" ht="6.75" customHeight="1" x14ac:dyDescent="0.2">
      <c r="A1792" s="115" t="s">
        <v>2448</v>
      </c>
      <c r="B1792" s="115" t="s">
        <v>92</v>
      </c>
      <c r="C1792" s="115" t="s">
        <v>70</v>
      </c>
      <c r="D1792" s="115" t="s">
        <v>93</v>
      </c>
      <c r="E1792" s="23" t="s">
        <v>14</v>
      </c>
      <c r="F1792" s="115" t="s">
        <v>2446</v>
      </c>
      <c r="G1792" s="152" t="s">
        <v>117</v>
      </c>
      <c r="H1792" s="115" t="s">
        <v>344</v>
      </c>
      <c r="I1792" s="24">
        <v>2015</v>
      </c>
      <c r="J1792" s="25">
        <v>503190.81</v>
      </c>
      <c r="K1792" s="26" t="s">
        <v>72</v>
      </c>
      <c r="L1792" s="28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2"/>
    </row>
    <row r="1793" spans="1:26" ht="6.75" customHeight="1" x14ac:dyDescent="0.2">
      <c r="A1793" s="115" t="s">
        <v>2449</v>
      </c>
      <c r="B1793" s="115" t="s">
        <v>92</v>
      </c>
      <c r="C1793" s="115" t="s">
        <v>70</v>
      </c>
      <c r="D1793" s="115" t="s">
        <v>93</v>
      </c>
      <c r="E1793" s="23" t="s">
        <v>14</v>
      </c>
      <c r="F1793" s="115" t="s">
        <v>2446</v>
      </c>
      <c r="G1793" s="152" t="s">
        <v>117</v>
      </c>
      <c r="H1793" s="115" t="s">
        <v>344</v>
      </c>
      <c r="I1793" s="24">
        <v>2015</v>
      </c>
      <c r="J1793" s="25">
        <v>500000</v>
      </c>
      <c r="K1793" s="26" t="s">
        <v>72</v>
      </c>
      <c r="L1793" s="28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2"/>
    </row>
    <row r="1794" spans="1:26" ht="6.75" customHeight="1" x14ac:dyDescent="0.2">
      <c r="A1794" s="113" t="s">
        <v>217</v>
      </c>
      <c r="B1794" s="113" t="s">
        <v>142</v>
      </c>
      <c r="C1794" s="113" t="s">
        <v>70</v>
      </c>
      <c r="D1794" s="113" t="s">
        <v>143</v>
      </c>
      <c r="E1794" s="14" t="s">
        <v>35</v>
      </c>
      <c r="F1794" s="113" t="s">
        <v>2450</v>
      </c>
      <c r="G1794" s="151" t="s">
        <v>168</v>
      </c>
      <c r="H1794" s="113" t="s">
        <v>879</v>
      </c>
      <c r="I1794" s="15">
        <v>2015</v>
      </c>
      <c r="J1794" s="16">
        <v>340389.99</v>
      </c>
      <c r="K1794" s="17" t="s">
        <v>72</v>
      </c>
      <c r="L1794" s="20">
        <f>J1794/SUM(J1794:J1797)</f>
        <v>6.2088222955077731E-2</v>
      </c>
      <c r="M1794" s="19">
        <f>SUM(J1794:J1797)</f>
        <v>5482360.0000000009</v>
      </c>
      <c r="N1794" s="19">
        <f>J1794</f>
        <v>340389.99</v>
      </c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2"/>
    </row>
    <row r="1795" spans="1:26" ht="6.75" customHeight="1" x14ac:dyDescent="0.2">
      <c r="A1795" s="113" t="s">
        <v>2451</v>
      </c>
      <c r="B1795" s="113" t="s">
        <v>192</v>
      </c>
      <c r="C1795" s="113" t="s">
        <v>34</v>
      </c>
      <c r="D1795" s="113" t="s">
        <v>537</v>
      </c>
      <c r="E1795" s="14" t="s">
        <v>35</v>
      </c>
      <c r="F1795" s="113" t="s">
        <v>2450</v>
      </c>
      <c r="G1795" s="151" t="s">
        <v>168</v>
      </c>
      <c r="H1795" s="113" t="s">
        <v>879</v>
      </c>
      <c r="I1795" s="15">
        <v>2015</v>
      </c>
      <c r="J1795" s="21">
        <v>4469446.3600000003</v>
      </c>
      <c r="K1795" s="17"/>
      <c r="L1795" s="20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2"/>
    </row>
    <row r="1796" spans="1:26" ht="6.75" customHeight="1" x14ac:dyDescent="0.2">
      <c r="A1796" s="113" t="s">
        <v>2452</v>
      </c>
      <c r="B1796" s="113" t="s">
        <v>997</v>
      </c>
      <c r="C1796" s="113" t="s">
        <v>34</v>
      </c>
      <c r="D1796" s="113" t="s">
        <v>537</v>
      </c>
      <c r="E1796" s="14" t="s">
        <v>35</v>
      </c>
      <c r="F1796" s="113" t="s">
        <v>2450</v>
      </c>
      <c r="G1796" s="151" t="s">
        <v>168</v>
      </c>
      <c r="H1796" s="113" t="s">
        <v>879</v>
      </c>
      <c r="I1796" s="15">
        <v>2015</v>
      </c>
      <c r="J1796" s="16">
        <v>547526</v>
      </c>
      <c r="K1796" s="17"/>
      <c r="L1796" s="20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2"/>
    </row>
    <row r="1797" spans="1:26" ht="6.75" customHeight="1" x14ac:dyDescent="0.2">
      <c r="A1797" s="113" t="s">
        <v>2453</v>
      </c>
      <c r="B1797" s="113" t="s">
        <v>2454</v>
      </c>
      <c r="C1797" s="113"/>
      <c r="D1797" s="113" t="s">
        <v>537</v>
      </c>
      <c r="E1797" s="14" t="s">
        <v>35</v>
      </c>
      <c r="F1797" s="113" t="s">
        <v>2450</v>
      </c>
      <c r="G1797" s="151" t="s">
        <v>168</v>
      </c>
      <c r="H1797" s="113" t="s">
        <v>879</v>
      </c>
      <c r="I1797" s="15">
        <v>2015</v>
      </c>
      <c r="J1797" s="16">
        <v>124997.65</v>
      </c>
      <c r="K1797" s="17"/>
      <c r="L1797" s="20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2"/>
    </row>
    <row r="1798" spans="1:26" ht="6.75" customHeight="1" x14ac:dyDescent="0.2">
      <c r="A1798" s="118" t="s">
        <v>2455</v>
      </c>
      <c r="B1798" s="118" t="s">
        <v>901</v>
      </c>
      <c r="C1798" s="118"/>
      <c r="D1798" s="118" t="s">
        <v>76</v>
      </c>
      <c r="E1798" s="39" t="s">
        <v>14</v>
      </c>
      <c r="F1798" s="118" t="s">
        <v>2456</v>
      </c>
      <c r="G1798" s="153" t="s">
        <v>16</v>
      </c>
      <c r="H1798" s="118" t="s">
        <v>613</v>
      </c>
      <c r="I1798" s="40">
        <v>2015</v>
      </c>
      <c r="J1798" s="41">
        <v>3899673</v>
      </c>
      <c r="K1798" s="42"/>
      <c r="L1798" s="45">
        <f>J1801/SUM(J1798:J1801)</f>
        <v>8.0585338070525717E-2</v>
      </c>
      <c r="M1798" s="19">
        <f>SUM(J1798:J1801)</f>
        <v>8504897</v>
      </c>
      <c r="N1798" s="19">
        <f>J1801</f>
        <v>685370</v>
      </c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2"/>
    </row>
    <row r="1799" spans="1:26" ht="6.75" customHeight="1" x14ac:dyDescent="0.2">
      <c r="A1799" s="118" t="s">
        <v>2457</v>
      </c>
      <c r="B1799" s="118" t="s">
        <v>245</v>
      </c>
      <c r="C1799" s="118"/>
      <c r="D1799" s="118" t="s">
        <v>76</v>
      </c>
      <c r="E1799" s="39" t="s">
        <v>14</v>
      </c>
      <c r="F1799" s="118" t="s">
        <v>2456</v>
      </c>
      <c r="G1799" s="153" t="s">
        <v>16</v>
      </c>
      <c r="H1799" s="118" t="s">
        <v>613</v>
      </c>
      <c r="I1799" s="40">
        <v>2015</v>
      </c>
      <c r="J1799" s="41">
        <v>3082032</v>
      </c>
      <c r="K1799" s="42"/>
      <c r="L1799" s="45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2"/>
    </row>
    <row r="1800" spans="1:26" ht="6.75" customHeight="1" x14ac:dyDescent="0.2">
      <c r="A1800" s="118" t="s">
        <v>2458</v>
      </c>
      <c r="B1800" s="118" t="s">
        <v>105</v>
      </c>
      <c r="C1800" s="118" t="s">
        <v>12</v>
      </c>
      <c r="D1800" s="118" t="s">
        <v>76</v>
      </c>
      <c r="E1800" s="39" t="s">
        <v>14</v>
      </c>
      <c r="F1800" s="118" t="s">
        <v>2456</v>
      </c>
      <c r="G1800" s="153" t="s">
        <v>16</v>
      </c>
      <c r="H1800" s="118" t="s">
        <v>613</v>
      </c>
      <c r="I1800" s="40">
        <v>2015</v>
      </c>
      <c r="J1800" s="44">
        <v>837822</v>
      </c>
      <c r="K1800" s="42"/>
      <c r="L1800" s="45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2"/>
    </row>
    <row r="1801" spans="1:26" ht="6.75" customHeight="1" x14ac:dyDescent="0.2">
      <c r="A1801" s="118" t="s">
        <v>141</v>
      </c>
      <c r="B1801" s="118" t="s">
        <v>142</v>
      </c>
      <c r="C1801" s="118" t="s">
        <v>70</v>
      </c>
      <c r="D1801" s="118" t="s">
        <v>143</v>
      </c>
      <c r="E1801" s="39" t="s">
        <v>14</v>
      </c>
      <c r="F1801" s="118" t="s">
        <v>2456</v>
      </c>
      <c r="G1801" s="153" t="s">
        <v>16</v>
      </c>
      <c r="H1801" s="118" t="s">
        <v>613</v>
      </c>
      <c r="I1801" s="40">
        <v>2015</v>
      </c>
      <c r="J1801" s="44">
        <v>685370</v>
      </c>
      <c r="K1801" s="42" t="s">
        <v>72</v>
      </c>
      <c r="L1801" s="45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2"/>
    </row>
    <row r="1802" spans="1:26" ht="6.75" customHeight="1" x14ac:dyDescent="0.2">
      <c r="A1802" s="121" t="s">
        <v>2459</v>
      </c>
      <c r="B1802" s="121" t="s">
        <v>2460</v>
      </c>
      <c r="C1802" s="121" t="s">
        <v>12</v>
      </c>
      <c r="D1802" s="121" t="s">
        <v>281</v>
      </c>
      <c r="E1802" s="127"/>
      <c r="F1802" s="121" t="s">
        <v>2461</v>
      </c>
      <c r="G1802" s="150" t="s">
        <v>117</v>
      </c>
      <c r="H1802" s="121" t="s">
        <v>1072</v>
      </c>
      <c r="I1802" s="80">
        <v>2015</v>
      </c>
      <c r="J1802" s="85">
        <v>859877</v>
      </c>
      <c r="K1802" s="8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2"/>
    </row>
    <row r="1803" spans="1:26" ht="6.75" customHeight="1" x14ac:dyDescent="0.2">
      <c r="A1803" s="115" t="s">
        <v>235</v>
      </c>
      <c r="B1803" s="115" t="s">
        <v>179</v>
      </c>
      <c r="C1803" s="115" t="s">
        <v>34</v>
      </c>
      <c r="D1803" s="115" t="s">
        <v>101</v>
      </c>
      <c r="E1803" s="23" t="s">
        <v>35</v>
      </c>
      <c r="F1803" s="115" t="s">
        <v>2462</v>
      </c>
      <c r="G1803" s="152" t="s">
        <v>78</v>
      </c>
      <c r="H1803" s="115" t="s">
        <v>965</v>
      </c>
      <c r="I1803" s="24">
        <v>2015</v>
      </c>
      <c r="J1803" s="25">
        <v>800000</v>
      </c>
      <c r="K1803" s="26"/>
      <c r="L1803" s="28"/>
      <c r="M1803" s="19">
        <f>SUM(J1803:J1826)</f>
        <v>28844253</v>
      </c>
      <c r="N1803" s="19">
        <f>J1824</f>
        <v>765581</v>
      </c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2"/>
    </row>
    <row r="1804" spans="1:26" ht="6.75" customHeight="1" x14ac:dyDescent="0.2">
      <c r="A1804" s="115" t="s">
        <v>2463</v>
      </c>
      <c r="B1804" s="115" t="s">
        <v>796</v>
      </c>
      <c r="C1804" s="115" t="s">
        <v>34</v>
      </c>
      <c r="D1804" s="115" t="s">
        <v>76</v>
      </c>
      <c r="E1804" s="23" t="s">
        <v>35</v>
      </c>
      <c r="F1804" s="115" t="s">
        <v>2462</v>
      </c>
      <c r="G1804" s="152" t="s">
        <v>78</v>
      </c>
      <c r="H1804" s="115" t="s">
        <v>965</v>
      </c>
      <c r="I1804" s="24">
        <v>2015</v>
      </c>
      <c r="J1804" s="25">
        <v>635000</v>
      </c>
      <c r="K1804" s="26"/>
      <c r="L1804" s="28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2"/>
    </row>
    <row r="1805" spans="1:26" ht="6.75" customHeight="1" x14ac:dyDescent="0.2">
      <c r="A1805" s="115" t="s">
        <v>2464</v>
      </c>
      <c r="B1805" s="115" t="s">
        <v>312</v>
      </c>
      <c r="C1805" s="115" t="s">
        <v>34</v>
      </c>
      <c r="D1805" s="115" t="s">
        <v>76</v>
      </c>
      <c r="E1805" s="23" t="s">
        <v>35</v>
      </c>
      <c r="F1805" s="115" t="s">
        <v>2462</v>
      </c>
      <c r="G1805" s="152" t="s">
        <v>78</v>
      </c>
      <c r="H1805" s="115" t="s">
        <v>965</v>
      </c>
      <c r="I1805" s="24">
        <v>2015</v>
      </c>
      <c r="J1805" s="25">
        <v>386636</v>
      </c>
      <c r="K1805" s="26"/>
      <c r="L1805" s="28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2"/>
    </row>
    <row r="1806" spans="1:26" ht="6.75" customHeight="1" x14ac:dyDescent="0.2">
      <c r="A1806" s="115" t="s">
        <v>2465</v>
      </c>
      <c r="B1806" s="115" t="s">
        <v>190</v>
      </c>
      <c r="C1806" s="115"/>
      <c r="D1806" s="115" t="s">
        <v>76</v>
      </c>
      <c r="E1806" s="23" t="s">
        <v>35</v>
      </c>
      <c r="F1806" s="115" t="s">
        <v>2462</v>
      </c>
      <c r="G1806" s="152" t="s">
        <v>78</v>
      </c>
      <c r="H1806" s="115" t="s">
        <v>965</v>
      </c>
      <c r="I1806" s="24">
        <v>2015</v>
      </c>
      <c r="J1806" s="25">
        <v>555000</v>
      </c>
      <c r="K1806" s="26"/>
      <c r="L1806" s="28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</row>
    <row r="1807" spans="1:26" ht="6.75" customHeight="1" x14ac:dyDescent="0.2">
      <c r="A1807" s="115" t="s">
        <v>2466</v>
      </c>
      <c r="B1807" s="115" t="s">
        <v>55</v>
      </c>
      <c r="C1807" s="115" t="s">
        <v>34</v>
      </c>
      <c r="D1807" s="115" t="s">
        <v>76</v>
      </c>
      <c r="E1807" s="23" t="s">
        <v>35</v>
      </c>
      <c r="F1807" s="115" t="s">
        <v>2462</v>
      </c>
      <c r="G1807" s="152" t="s">
        <v>78</v>
      </c>
      <c r="H1807" s="115" t="s">
        <v>965</v>
      </c>
      <c r="I1807" s="24">
        <v>2015</v>
      </c>
      <c r="J1807" s="25">
        <v>600000</v>
      </c>
      <c r="K1807" s="26"/>
      <c r="L1807" s="28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2"/>
    </row>
    <row r="1808" spans="1:26" ht="6.75" customHeight="1" x14ac:dyDescent="0.2">
      <c r="A1808" s="115" t="s">
        <v>2467</v>
      </c>
      <c r="B1808" s="115" t="s">
        <v>497</v>
      </c>
      <c r="C1808" s="115" t="s">
        <v>34</v>
      </c>
      <c r="D1808" s="115" t="s">
        <v>76</v>
      </c>
      <c r="E1808" s="23" t="s">
        <v>35</v>
      </c>
      <c r="F1808" s="115" t="s">
        <v>2462</v>
      </c>
      <c r="G1808" s="152" t="s">
        <v>78</v>
      </c>
      <c r="H1808" s="115" t="s">
        <v>965</v>
      </c>
      <c r="I1808" s="24">
        <v>2015</v>
      </c>
      <c r="J1808" s="25">
        <v>825000</v>
      </c>
      <c r="K1808" s="26"/>
      <c r="L1808" s="28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2"/>
    </row>
    <row r="1809" spans="1:26" ht="6.75" customHeight="1" x14ac:dyDescent="0.2">
      <c r="A1809" s="115" t="s">
        <v>2468</v>
      </c>
      <c r="B1809" s="115" t="s">
        <v>312</v>
      </c>
      <c r="C1809" s="115" t="s">
        <v>34</v>
      </c>
      <c r="D1809" s="115" t="s">
        <v>76</v>
      </c>
      <c r="E1809" s="23" t="s">
        <v>35</v>
      </c>
      <c r="F1809" s="115" t="s">
        <v>2462</v>
      </c>
      <c r="G1809" s="152" t="s">
        <v>78</v>
      </c>
      <c r="H1809" s="115" t="s">
        <v>965</v>
      </c>
      <c r="I1809" s="24">
        <v>2015</v>
      </c>
      <c r="J1809" s="25">
        <v>718000</v>
      </c>
      <c r="K1809" s="26"/>
      <c r="L1809" s="28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</row>
    <row r="1810" spans="1:26" ht="6.75" customHeight="1" x14ac:dyDescent="0.2">
      <c r="A1810" s="115" t="s">
        <v>2469</v>
      </c>
      <c r="B1810" s="115" t="s">
        <v>312</v>
      </c>
      <c r="C1810" s="115" t="s">
        <v>34</v>
      </c>
      <c r="D1810" s="115" t="s">
        <v>76</v>
      </c>
      <c r="E1810" s="23" t="s">
        <v>35</v>
      </c>
      <c r="F1810" s="115" t="s">
        <v>2462</v>
      </c>
      <c r="G1810" s="152" t="s">
        <v>78</v>
      </c>
      <c r="H1810" s="115" t="s">
        <v>965</v>
      </c>
      <c r="I1810" s="24">
        <v>2015</v>
      </c>
      <c r="J1810" s="25">
        <v>700000</v>
      </c>
      <c r="K1810" s="26"/>
      <c r="L1810" s="28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2"/>
    </row>
    <row r="1811" spans="1:26" ht="6.75" customHeight="1" x14ac:dyDescent="0.2">
      <c r="A1811" s="115" t="s">
        <v>2470</v>
      </c>
      <c r="B1811" s="115" t="s">
        <v>151</v>
      </c>
      <c r="C1811" s="115"/>
      <c r="D1811" s="115" t="s">
        <v>76</v>
      </c>
      <c r="E1811" s="23" t="s">
        <v>35</v>
      </c>
      <c r="F1811" s="115" t="s">
        <v>2462</v>
      </c>
      <c r="G1811" s="152" t="s">
        <v>78</v>
      </c>
      <c r="H1811" s="115" t="s">
        <v>965</v>
      </c>
      <c r="I1811" s="24">
        <v>2015</v>
      </c>
      <c r="J1811" s="29">
        <v>1054000</v>
      </c>
      <c r="K1811" s="26"/>
      <c r="L1811" s="28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2"/>
    </row>
    <row r="1812" spans="1:26" ht="6.75" customHeight="1" x14ac:dyDescent="0.2">
      <c r="A1812" s="115" t="s">
        <v>2471</v>
      </c>
      <c r="B1812" s="115" t="s">
        <v>2153</v>
      </c>
      <c r="C1812" s="115"/>
      <c r="D1812" s="115" t="s">
        <v>76</v>
      </c>
      <c r="E1812" s="23" t="s">
        <v>35</v>
      </c>
      <c r="F1812" s="115" t="s">
        <v>2462</v>
      </c>
      <c r="G1812" s="152" t="s">
        <v>78</v>
      </c>
      <c r="H1812" s="115" t="s">
        <v>965</v>
      </c>
      <c r="I1812" s="24">
        <v>2015</v>
      </c>
      <c r="J1812" s="29">
        <v>1520000</v>
      </c>
      <c r="K1812" s="26"/>
      <c r="L1812" s="28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2"/>
    </row>
    <row r="1813" spans="1:26" ht="6.75" customHeight="1" x14ac:dyDescent="0.2">
      <c r="A1813" s="115" t="s">
        <v>2472</v>
      </c>
      <c r="B1813" s="115" t="s">
        <v>750</v>
      </c>
      <c r="C1813" s="115"/>
      <c r="D1813" s="115" t="s">
        <v>76</v>
      </c>
      <c r="E1813" s="23" t="s">
        <v>35</v>
      </c>
      <c r="F1813" s="115" t="s">
        <v>2462</v>
      </c>
      <c r="G1813" s="152" t="s">
        <v>78</v>
      </c>
      <c r="H1813" s="115" t="s">
        <v>965</v>
      </c>
      <c r="I1813" s="24">
        <v>2015</v>
      </c>
      <c r="J1813" s="29">
        <v>1467542</v>
      </c>
      <c r="K1813" s="26"/>
      <c r="L1813" s="28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2"/>
    </row>
    <row r="1814" spans="1:26" ht="6.75" customHeight="1" x14ac:dyDescent="0.2">
      <c r="A1814" s="115" t="s">
        <v>2472</v>
      </c>
      <c r="B1814" s="115" t="s">
        <v>750</v>
      </c>
      <c r="C1814" s="115"/>
      <c r="D1814" s="115" t="s">
        <v>76</v>
      </c>
      <c r="E1814" s="23" t="s">
        <v>35</v>
      </c>
      <c r="F1814" s="115" t="s">
        <v>2462</v>
      </c>
      <c r="G1814" s="152" t="s">
        <v>78</v>
      </c>
      <c r="H1814" s="115" t="s">
        <v>965</v>
      </c>
      <c r="I1814" s="24">
        <v>2015</v>
      </c>
      <c r="J1814" s="25">
        <v>316000</v>
      </c>
      <c r="K1814" s="26"/>
      <c r="L1814" s="28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2"/>
    </row>
    <row r="1815" spans="1:26" ht="6.75" customHeight="1" x14ac:dyDescent="0.2">
      <c r="A1815" s="115" t="s">
        <v>2473</v>
      </c>
      <c r="B1815" s="115" t="s">
        <v>1343</v>
      </c>
      <c r="C1815" s="115" t="s">
        <v>12</v>
      </c>
      <c r="D1815" s="115" t="s">
        <v>76</v>
      </c>
      <c r="E1815" s="23" t="s">
        <v>35</v>
      </c>
      <c r="F1815" s="115" t="s">
        <v>2462</v>
      </c>
      <c r="G1815" s="152" t="s">
        <v>78</v>
      </c>
      <c r="H1815" s="115" t="s">
        <v>965</v>
      </c>
      <c r="I1815" s="24">
        <v>2015</v>
      </c>
      <c r="J1815" s="25">
        <v>350000</v>
      </c>
      <c r="K1815" s="26"/>
      <c r="L1815" s="28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2"/>
    </row>
    <row r="1816" spans="1:26" ht="6.75" customHeight="1" x14ac:dyDescent="0.2">
      <c r="A1816" s="115" t="s">
        <v>2474</v>
      </c>
      <c r="B1816" s="115" t="s">
        <v>1341</v>
      </c>
      <c r="C1816" s="115"/>
      <c r="D1816" s="115" t="s">
        <v>76</v>
      </c>
      <c r="E1816" s="23" t="s">
        <v>35</v>
      </c>
      <c r="F1816" s="115" t="s">
        <v>2462</v>
      </c>
      <c r="G1816" s="152" t="s">
        <v>78</v>
      </c>
      <c r="H1816" s="115" t="s">
        <v>965</v>
      </c>
      <c r="I1816" s="24">
        <v>2015</v>
      </c>
      <c r="J1816" s="29">
        <v>3808353</v>
      </c>
      <c r="K1816" s="26"/>
      <c r="L1816" s="28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2"/>
    </row>
    <row r="1817" spans="1:26" ht="6.75" customHeight="1" x14ac:dyDescent="0.2">
      <c r="A1817" s="115" t="s">
        <v>2475</v>
      </c>
      <c r="B1817" s="115" t="s">
        <v>129</v>
      </c>
      <c r="C1817" s="115" t="s">
        <v>12</v>
      </c>
      <c r="D1817" s="115" t="s">
        <v>76</v>
      </c>
      <c r="E1817" s="23" t="s">
        <v>35</v>
      </c>
      <c r="F1817" s="115" t="s">
        <v>2462</v>
      </c>
      <c r="G1817" s="152" t="s">
        <v>78</v>
      </c>
      <c r="H1817" s="115" t="s">
        <v>965</v>
      </c>
      <c r="I1817" s="24">
        <v>2015</v>
      </c>
      <c r="J1817" s="25">
        <v>745000</v>
      </c>
      <c r="K1817" s="26"/>
      <c r="L1817" s="28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2"/>
    </row>
    <row r="1818" spans="1:26" ht="6.75" customHeight="1" x14ac:dyDescent="0.2">
      <c r="A1818" s="115" t="s">
        <v>2476</v>
      </c>
      <c r="B1818" s="115" t="s">
        <v>1246</v>
      </c>
      <c r="C1818" s="115"/>
      <c r="D1818" s="115" t="s">
        <v>76</v>
      </c>
      <c r="E1818" s="23" t="s">
        <v>35</v>
      </c>
      <c r="F1818" s="115" t="s">
        <v>2462</v>
      </c>
      <c r="G1818" s="152" t="s">
        <v>78</v>
      </c>
      <c r="H1818" s="115" t="s">
        <v>965</v>
      </c>
      <c r="I1818" s="24">
        <v>2015</v>
      </c>
      <c r="J1818" s="29">
        <v>1560243</v>
      </c>
      <c r="K1818" s="26"/>
      <c r="L1818" s="28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2"/>
    </row>
    <row r="1819" spans="1:26" ht="6.75" customHeight="1" x14ac:dyDescent="0.2">
      <c r="A1819" s="115" t="s">
        <v>2477</v>
      </c>
      <c r="B1819" s="115" t="s">
        <v>2478</v>
      </c>
      <c r="C1819" s="115"/>
      <c r="D1819" s="115" t="s">
        <v>76</v>
      </c>
      <c r="E1819" s="23" t="s">
        <v>35</v>
      </c>
      <c r="F1819" s="115" t="s">
        <v>2462</v>
      </c>
      <c r="G1819" s="152" t="s">
        <v>78</v>
      </c>
      <c r="H1819" s="115" t="s">
        <v>965</v>
      </c>
      <c r="I1819" s="24">
        <v>2015</v>
      </c>
      <c r="J1819" s="29">
        <v>1095000</v>
      </c>
      <c r="K1819" s="26"/>
      <c r="L1819" s="28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2"/>
    </row>
    <row r="1820" spans="1:26" ht="6.75" customHeight="1" x14ac:dyDescent="0.2">
      <c r="A1820" s="115" t="s">
        <v>1332</v>
      </c>
      <c r="B1820" s="115" t="s">
        <v>155</v>
      </c>
      <c r="C1820" s="115" t="s">
        <v>21</v>
      </c>
      <c r="D1820" s="115" t="s">
        <v>76</v>
      </c>
      <c r="E1820" s="23" t="s">
        <v>35</v>
      </c>
      <c r="F1820" s="115" t="s">
        <v>2462</v>
      </c>
      <c r="G1820" s="152" t="s">
        <v>78</v>
      </c>
      <c r="H1820" s="115" t="s">
        <v>965</v>
      </c>
      <c r="I1820" s="24">
        <v>2015</v>
      </c>
      <c r="J1820" s="25">
        <v>250170</v>
      </c>
      <c r="K1820" s="26"/>
      <c r="L1820" s="28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2"/>
    </row>
    <row r="1821" spans="1:26" ht="6.75" customHeight="1" x14ac:dyDescent="0.2">
      <c r="A1821" s="115" t="s">
        <v>2479</v>
      </c>
      <c r="B1821" s="115" t="s">
        <v>179</v>
      </c>
      <c r="C1821" s="115" t="s">
        <v>34</v>
      </c>
      <c r="D1821" s="115" t="s">
        <v>76</v>
      </c>
      <c r="E1821" s="23" t="s">
        <v>35</v>
      </c>
      <c r="F1821" s="115" t="s">
        <v>2462</v>
      </c>
      <c r="G1821" s="152" t="s">
        <v>78</v>
      </c>
      <c r="H1821" s="115" t="s">
        <v>965</v>
      </c>
      <c r="I1821" s="24">
        <v>2015</v>
      </c>
      <c r="J1821" s="25">
        <v>650000</v>
      </c>
      <c r="K1821" s="26"/>
      <c r="L1821" s="28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</row>
    <row r="1822" spans="1:26" ht="6.75" customHeight="1" x14ac:dyDescent="0.2">
      <c r="A1822" s="115" t="s">
        <v>1523</v>
      </c>
      <c r="B1822" s="115" t="s">
        <v>957</v>
      </c>
      <c r="C1822" s="115"/>
      <c r="D1822" s="115" t="s">
        <v>13</v>
      </c>
      <c r="E1822" s="23" t="s">
        <v>35</v>
      </c>
      <c r="F1822" s="115" t="s">
        <v>2462</v>
      </c>
      <c r="G1822" s="152" t="s">
        <v>78</v>
      </c>
      <c r="H1822" s="115" t="s">
        <v>965</v>
      </c>
      <c r="I1822" s="24">
        <v>2015</v>
      </c>
      <c r="J1822" s="25">
        <v>124000</v>
      </c>
      <c r="K1822" s="26"/>
      <c r="L1822" s="28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2"/>
    </row>
    <row r="1823" spans="1:26" ht="6.75" customHeight="1" x14ac:dyDescent="0.2">
      <c r="A1823" s="115" t="s">
        <v>1118</v>
      </c>
      <c r="B1823" s="115" t="s">
        <v>1119</v>
      </c>
      <c r="C1823" s="115"/>
      <c r="D1823" s="115" t="s">
        <v>90</v>
      </c>
      <c r="E1823" s="23" t="s">
        <v>35</v>
      </c>
      <c r="F1823" s="115" t="s">
        <v>2462</v>
      </c>
      <c r="G1823" s="152" t="s">
        <v>78</v>
      </c>
      <c r="H1823" s="115" t="s">
        <v>965</v>
      </c>
      <c r="I1823" s="24">
        <v>2015</v>
      </c>
      <c r="J1823" s="29">
        <v>7907411</v>
      </c>
      <c r="K1823" s="26"/>
      <c r="L1823" s="28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2"/>
    </row>
    <row r="1824" spans="1:26" ht="6.75" customHeight="1" x14ac:dyDescent="0.2">
      <c r="A1824" s="115" t="s">
        <v>91</v>
      </c>
      <c r="B1824" s="115" t="s">
        <v>92</v>
      </c>
      <c r="C1824" s="115" t="s">
        <v>70</v>
      </c>
      <c r="D1824" s="115" t="s">
        <v>93</v>
      </c>
      <c r="E1824" s="23" t="s">
        <v>35</v>
      </c>
      <c r="F1824" s="115" t="s">
        <v>2462</v>
      </c>
      <c r="G1824" s="152" t="s">
        <v>78</v>
      </c>
      <c r="H1824" s="115" t="s">
        <v>965</v>
      </c>
      <c r="I1824" s="24">
        <v>2015</v>
      </c>
      <c r="J1824" s="25">
        <v>765581</v>
      </c>
      <c r="K1824" s="26" t="s">
        <v>72</v>
      </c>
      <c r="L1824" s="28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2"/>
    </row>
    <row r="1825" spans="1:26" ht="6.75" customHeight="1" x14ac:dyDescent="0.2">
      <c r="A1825" s="115" t="s">
        <v>1342</v>
      </c>
      <c r="B1825" s="115" t="s">
        <v>1343</v>
      </c>
      <c r="C1825" s="115" t="s">
        <v>12</v>
      </c>
      <c r="D1825" s="115" t="s">
        <v>537</v>
      </c>
      <c r="E1825" s="23" t="s">
        <v>35</v>
      </c>
      <c r="F1825" s="115" t="s">
        <v>2462</v>
      </c>
      <c r="G1825" s="152" t="s">
        <v>78</v>
      </c>
      <c r="H1825" s="115" t="s">
        <v>965</v>
      </c>
      <c r="I1825" s="24">
        <v>2015</v>
      </c>
      <c r="J1825" s="29">
        <v>1811317</v>
      </c>
      <c r="K1825" s="26"/>
      <c r="L1825" s="28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2"/>
    </row>
    <row r="1826" spans="1:26" ht="6.75" customHeight="1" x14ac:dyDescent="0.2">
      <c r="A1826" s="115" t="s">
        <v>1523</v>
      </c>
      <c r="B1826" s="115" t="s">
        <v>957</v>
      </c>
      <c r="C1826" s="115"/>
      <c r="D1826" s="115" t="s">
        <v>73</v>
      </c>
      <c r="E1826" s="23" t="s">
        <v>35</v>
      </c>
      <c r="F1826" s="115" t="s">
        <v>2462</v>
      </c>
      <c r="G1826" s="152" t="s">
        <v>78</v>
      </c>
      <c r="H1826" s="115" t="s">
        <v>965</v>
      </c>
      <c r="I1826" s="24">
        <v>2015</v>
      </c>
      <c r="J1826" s="25">
        <v>200000</v>
      </c>
      <c r="K1826" s="26"/>
      <c r="L1826" s="28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  <c r="Z1826" s="2"/>
    </row>
    <row r="1827" spans="1:26" ht="6.75" customHeight="1" x14ac:dyDescent="0.2">
      <c r="A1827" s="113" t="s">
        <v>2112</v>
      </c>
      <c r="B1827" s="113" t="s">
        <v>33</v>
      </c>
      <c r="C1827" s="113" t="s">
        <v>34</v>
      </c>
      <c r="D1827" s="113" t="s">
        <v>281</v>
      </c>
      <c r="E1827" s="14" t="s">
        <v>14</v>
      </c>
      <c r="F1827" s="113" t="s">
        <v>2480</v>
      </c>
      <c r="G1827" s="151" t="s">
        <v>117</v>
      </c>
      <c r="H1827" s="113" t="s">
        <v>2481</v>
      </c>
      <c r="I1827" s="15">
        <v>2015</v>
      </c>
      <c r="J1827" s="16">
        <v>488000</v>
      </c>
      <c r="K1827" s="17"/>
      <c r="L1827" s="20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2"/>
    </row>
    <row r="1828" spans="1:26" ht="6.75" customHeight="1" x14ac:dyDescent="0.2">
      <c r="A1828" s="113" t="s">
        <v>2482</v>
      </c>
      <c r="B1828" s="113" t="s">
        <v>11</v>
      </c>
      <c r="C1828" s="113" t="s">
        <v>12</v>
      </c>
      <c r="D1828" s="113" t="s">
        <v>281</v>
      </c>
      <c r="E1828" s="14" t="s">
        <v>14</v>
      </c>
      <c r="F1828" s="113" t="s">
        <v>2480</v>
      </c>
      <c r="G1828" s="151" t="s">
        <v>117</v>
      </c>
      <c r="H1828" s="113" t="s">
        <v>2481</v>
      </c>
      <c r="I1828" s="15">
        <v>2015</v>
      </c>
      <c r="J1828" s="21">
        <v>5426802</v>
      </c>
      <c r="K1828" s="17"/>
      <c r="L1828" s="20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  <c r="Z1828" s="2"/>
    </row>
    <row r="1829" spans="1:26" ht="6.75" customHeight="1" x14ac:dyDescent="0.2">
      <c r="A1829" s="113" t="s">
        <v>2483</v>
      </c>
      <c r="B1829" s="113" t="s">
        <v>2484</v>
      </c>
      <c r="C1829" s="113"/>
      <c r="D1829" s="113" t="s">
        <v>281</v>
      </c>
      <c r="E1829" s="14" t="s">
        <v>14</v>
      </c>
      <c r="F1829" s="113" t="s">
        <v>2480</v>
      </c>
      <c r="G1829" s="151" t="s">
        <v>117</v>
      </c>
      <c r="H1829" s="113" t="s">
        <v>2481</v>
      </c>
      <c r="I1829" s="15">
        <v>2015</v>
      </c>
      <c r="J1829" s="16">
        <v>239202</v>
      </c>
      <c r="K1829" s="17"/>
      <c r="L1829" s="20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2"/>
    </row>
    <row r="1830" spans="1:26" ht="6.75" customHeight="1" x14ac:dyDescent="0.2">
      <c r="A1830" s="113" t="s">
        <v>2485</v>
      </c>
      <c r="B1830" s="113" t="s">
        <v>2486</v>
      </c>
      <c r="C1830" s="113"/>
      <c r="D1830" s="113" t="s">
        <v>281</v>
      </c>
      <c r="E1830" s="14" t="s">
        <v>14</v>
      </c>
      <c r="F1830" s="113" t="s">
        <v>2480</v>
      </c>
      <c r="G1830" s="151" t="s">
        <v>117</v>
      </c>
      <c r="H1830" s="113" t="s">
        <v>2481</v>
      </c>
      <c r="I1830" s="15">
        <v>2015</v>
      </c>
      <c r="J1830" s="16">
        <v>47158</v>
      </c>
      <c r="K1830" s="17"/>
      <c r="L1830" s="20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  <c r="Z1830" s="2"/>
    </row>
    <row r="1831" spans="1:26" ht="6.75" customHeight="1" x14ac:dyDescent="0.2">
      <c r="A1831" s="113" t="s">
        <v>2487</v>
      </c>
      <c r="B1831" s="113" t="s">
        <v>1664</v>
      </c>
      <c r="C1831" s="113" t="s">
        <v>12</v>
      </c>
      <c r="D1831" s="113" t="s">
        <v>281</v>
      </c>
      <c r="E1831" s="14" t="s">
        <v>14</v>
      </c>
      <c r="F1831" s="113" t="s">
        <v>2480</v>
      </c>
      <c r="G1831" s="151" t="s">
        <v>117</v>
      </c>
      <c r="H1831" s="113" t="s">
        <v>2481</v>
      </c>
      <c r="I1831" s="15">
        <v>2015</v>
      </c>
      <c r="J1831" s="16">
        <v>7621</v>
      </c>
      <c r="K1831" s="17"/>
      <c r="L1831" s="20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2"/>
    </row>
    <row r="1832" spans="1:26" ht="6.75" customHeight="1" x14ac:dyDescent="0.2">
      <c r="A1832" s="113" t="s">
        <v>2488</v>
      </c>
      <c r="B1832" s="113" t="s">
        <v>2489</v>
      </c>
      <c r="C1832" s="113"/>
      <c r="D1832" s="113" t="s">
        <v>281</v>
      </c>
      <c r="E1832" s="14" t="s">
        <v>14</v>
      </c>
      <c r="F1832" s="113" t="s">
        <v>2480</v>
      </c>
      <c r="G1832" s="151" t="s">
        <v>117</v>
      </c>
      <c r="H1832" s="113" t="s">
        <v>2481</v>
      </c>
      <c r="I1832" s="15">
        <v>2015</v>
      </c>
      <c r="J1832" s="16">
        <v>290450</v>
      </c>
      <c r="K1832" s="17"/>
      <c r="L1832" s="20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2"/>
    </row>
    <row r="1833" spans="1:26" ht="6.75" customHeight="1" x14ac:dyDescent="0.2">
      <c r="A1833" s="113" t="s">
        <v>2490</v>
      </c>
      <c r="B1833" s="113" t="s">
        <v>2491</v>
      </c>
      <c r="C1833" s="113"/>
      <c r="D1833" s="113" t="s">
        <v>281</v>
      </c>
      <c r="E1833" s="14" t="s">
        <v>14</v>
      </c>
      <c r="F1833" s="113" t="s">
        <v>2480</v>
      </c>
      <c r="G1833" s="151" t="s">
        <v>117</v>
      </c>
      <c r="H1833" s="113" t="s">
        <v>2481</v>
      </c>
      <c r="I1833" s="15">
        <v>2015</v>
      </c>
      <c r="J1833" s="16">
        <v>181974</v>
      </c>
      <c r="K1833" s="17"/>
      <c r="L1833" s="20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2"/>
    </row>
    <row r="1834" spans="1:26" ht="6.75" customHeight="1" x14ac:dyDescent="0.2">
      <c r="A1834" s="113" t="s">
        <v>2492</v>
      </c>
      <c r="B1834" s="113" t="s">
        <v>57</v>
      </c>
      <c r="C1834" s="113" t="s">
        <v>12</v>
      </c>
      <c r="D1834" s="113" t="s">
        <v>28</v>
      </c>
      <c r="E1834" s="14" t="s">
        <v>14</v>
      </c>
      <c r="F1834" s="113" t="s">
        <v>2480</v>
      </c>
      <c r="G1834" s="151" t="s">
        <v>117</v>
      </c>
      <c r="H1834" s="113" t="s">
        <v>2481</v>
      </c>
      <c r="I1834" s="15">
        <v>2015</v>
      </c>
      <c r="J1834" s="21">
        <v>5857255</v>
      </c>
      <c r="K1834" s="17"/>
      <c r="L1834" s="20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2"/>
    </row>
    <row r="1835" spans="1:26" ht="6.75" customHeight="1" x14ac:dyDescent="0.2">
      <c r="A1835" s="113" t="s">
        <v>2493</v>
      </c>
      <c r="B1835" s="113" t="s">
        <v>2494</v>
      </c>
      <c r="C1835" s="113"/>
      <c r="D1835" s="113" t="s">
        <v>28</v>
      </c>
      <c r="E1835" s="14" t="s">
        <v>14</v>
      </c>
      <c r="F1835" s="113" t="s">
        <v>2480</v>
      </c>
      <c r="G1835" s="151" t="s">
        <v>117</v>
      </c>
      <c r="H1835" s="113" t="s">
        <v>2481</v>
      </c>
      <c r="I1835" s="15">
        <v>2015</v>
      </c>
      <c r="J1835" s="21">
        <v>4443798</v>
      </c>
      <c r="K1835" s="17"/>
      <c r="L1835" s="20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</row>
    <row r="1836" spans="1:26" ht="6.75" customHeight="1" x14ac:dyDescent="0.2">
      <c r="A1836" s="113" t="s">
        <v>2495</v>
      </c>
      <c r="B1836" s="113" t="s">
        <v>479</v>
      </c>
      <c r="C1836" s="113" t="s">
        <v>70</v>
      </c>
      <c r="D1836" s="113" t="s">
        <v>93</v>
      </c>
      <c r="E1836" s="14" t="s">
        <v>14</v>
      </c>
      <c r="F1836" s="113" t="s">
        <v>2480</v>
      </c>
      <c r="G1836" s="151" t="s">
        <v>117</v>
      </c>
      <c r="H1836" s="113" t="s">
        <v>2481</v>
      </c>
      <c r="I1836" s="15">
        <v>2015</v>
      </c>
      <c r="J1836" s="16">
        <v>888927.11</v>
      </c>
      <c r="K1836" s="17" t="s">
        <v>72</v>
      </c>
      <c r="L1836" s="20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2"/>
    </row>
    <row r="1837" spans="1:26" ht="6.75" customHeight="1" x14ac:dyDescent="0.2">
      <c r="A1837" s="121" t="s">
        <v>2496</v>
      </c>
      <c r="B1837" s="121" t="s">
        <v>367</v>
      </c>
      <c r="C1837" s="121" t="s">
        <v>34</v>
      </c>
      <c r="D1837" s="121" t="s">
        <v>938</v>
      </c>
      <c r="E1837" s="127"/>
      <c r="F1837" s="121" t="s">
        <v>2497</v>
      </c>
      <c r="G1837" s="150" t="s">
        <v>276</v>
      </c>
      <c r="H1837" s="121" t="s">
        <v>940</v>
      </c>
      <c r="I1837" s="80">
        <v>2015</v>
      </c>
      <c r="J1837" s="85">
        <v>117898</v>
      </c>
      <c r="K1837" s="8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2"/>
    </row>
    <row r="1838" spans="1:26" ht="6.75" customHeight="1" x14ac:dyDescent="0.2">
      <c r="A1838" s="121" t="s">
        <v>213</v>
      </c>
      <c r="B1838" s="121" t="s">
        <v>214</v>
      </c>
      <c r="C1838" s="121" t="s">
        <v>70</v>
      </c>
      <c r="D1838" s="121" t="s">
        <v>143</v>
      </c>
      <c r="E1838" s="127"/>
      <c r="F1838" s="121" t="s">
        <v>2497</v>
      </c>
      <c r="G1838" s="150" t="s">
        <v>276</v>
      </c>
      <c r="H1838" s="121" t="s">
        <v>940</v>
      </c>
      <c r="I1838" s="80">
        <v>2015</v>
      </c>
      <c r="J1838" s="85">
        <v>93219</v>
      </c>
      <c r="K1838" s="82" t="s">
        <v>72</v>
      </c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2"/>
    </row>
    <row r="1839" spans="1:26" ht="6.75" customHeight="1" x14ac:dyDescent="0.2">
      <c r="A1839" s="121" t="s">
        <v>341</v>
      </c>
      <c r="B1839" s="121" t="s">
        <v>124</v>
      </c>
      <c r="C1839" s="121" t="s">
        <v>70</v>
      </c>
      <c r="D1839" s="121" t="s">
        <v>143</v>
      </c>
      <c r="E1839" s="127"/>
      <c r="F1839" s="121" t="s">
        <v>2497</v>
      </c>
      <c r="G1839" s="150" t="s">
        <v>37</v>
      </c>
      <c r="H1839" s="121" t="s">
        <v>668</v>
      </c>
      <c r="I1839" s="80">
        <v>2015</v>
      </c>
      <c r="J1839" s="85">
        <v>115000</v>
      </c>
      <c r="K1839" s="82" t="s">
        <v>72</v>
      </c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2"/>
    </row>
    <row r="1840" spans="1:26" ht="6.75" customHeight="1" x14ac:dyDescent="0.2">
      <c r="A1840" s="121" t="s">
        <v>2498</v>
      </c>
      <c r="B1840" s="121" t="s">
        <v>920</v>
      </c>
      <c r="C1840" s="121" t="s">
        <v>34</v>
      </c>
      <c r="D1840" s="121" t="s">
        <v>143</v>
      </c>
      <c r="E1840" s="127"/>
      <c r="F1840" s="121" t="s">
        <v>2497</v>
      </c>
      <c r="G1840" s="150" t="s">
        <v>37</v>
      </c>
      <c r="H1840" s="121" t="s">
        <v>668</v>
      </c>
      <c r="I1840" s="80">
        <v>2015</v>
      </c>
      <c r="J1840" s="85">
        <v>500000</v>
      </c>
      <c r="K1840" s="8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2"/>
    </row>
    <row r="1841" spans="1:26" ht="6.75" customHeight="1" x14ac:dyDescent="0.2">
      <c r="A1841" s="121" t="s">
        <v>2499</v>
      </c>
      <c r="B1841" s="121" t="s">
        <v>179</v>
      </c>
      <c r="C1841" s="121" t="s">
        <v>34</v>
      </c>
      <c r="D1841" s="121" t="s">
        <v>143</v>
      </c>
      <c r="E1841" s="127"/>
      <c r="F1841" s="121" t="s">
        <v>2497</v>
      </c>
      <c r="G1841" s="150" t="s">
        <v>37</v>
      </c>
      <c r="H1841" s="121" t="s">
        <v>668</v>
      </c>
      <c r="I1841" s="80">
        <v>2015</v>
      </c>
      <c r="J1841" s="85">
        <v>250000</v>
      </c>
      <c r="K1841" s="8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2"/>
    </row>
    <row r="1842" spans="1:26" ht="6.75" customHeight="1" x14ac:dyDescent="0.2">
      <c r="A1842" s="121" t="s">
        <v>2500</v>
      </c>
      <c r="B1842" s="121" t="s">
        <v>460</v>
      </c>
      <c r="C1842" s="121" t="s">
        <v>34</v>
      </c>
      <c r="D1842" s="121" t="s">
        <v>143</v>
      </c>
      <c r="E1842" s="127"/>
      <c r="F1842" s="121" t="s">
        <v>2497</v>
      </c>
      <c r="G1842" s="150" t="s">
        <v>37</v>
      </c>
      <c r="H1842" s="121" t="s">
        <v>668</v>
      </c>
      <c r="I1842" s="80">
        <v>2015</v>
      </c>
      <c r="J1842" s="85">
        <v>163532</v>
      </c>
      <c r="K1842" s="8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2"/>
    </row>
    <row r="1843" spans="1:26" ht="6.75" customHeight="1" x14ac:dyDescent="0.2">
      <c r="A1843" s="121" t="s">
        <v>2501</v>
      </c>
      <c r="B1843" s="121" t="s">
        <v>643</v>
      </c>
      <c r="C1843" s="121" t="s">
        <v>34</v>
      </c>
      <c r="D1843" s="121" t="s">
        <v>143</v>
      </c>
      <c r="E1843" s="127"/>
      <c r="F1843" s="121" t="s">
        <v>2497</v>
      </c>
      <c r="G1843" s="150" t="s">
        <v>37</v>
      </c>
      <c r="H1843" s="121" t="s">
        <v>668</v>
      </c>
      <c r="I1843" s="80">
        <v>2015</v>
      </c>
      <c r="J1843" s="85">
        <v>439897</v>
      </c>
      <c r="K1843" s="8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2"/>
    </row>
    <row r="1844" spans="1:26" ht="6.75" customHeight="1" x14ac:dyDescent="0.2">
      <c r="A1844" s="121" t="s">
        <v>2502</v>
      </c>
      <c r="B1844" s="121" t="s">
        <v>55</v>
      </c>
      <c r="C1844" s="121" t="s">
        <v>34</v>
      </c>
      <c r="D1844" s="121" t="s">
        <v>143</v>
      </c>
      <c r="E1844" s="127"/>
      <c r="F1844" s="121" t="s">
        <v>2497</v>
      </c>
      <c r="G1844" s="150" t="s">
        <v>37</v>
      </c>
      <c r="H1844" s="121" t="s">
        <v>668</v>
      </c>
      <c r="I1844" s="80">
        <v>2015</v>
      </c>
      <c r="J1844" s="85">
        <v>429291</v>
      </c>
      <c r="K1844" s="8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2"/>
    </row>
    <row r="1845" spans="1:26" ht="6.75" customHeight="1" x14ac:dyDescent="0.2">
      <c r="A1845" s="121" t="s">
        <v>2503</v>
      </c>
      <c r="B1845" s="121" t="s">
        <v>55</v>
      </c>
      <c r="C1845" s="121" t="s">
        <v>34</v>
      </c>
      <c r="D1845" s="121" t="s">
        <v>143</v>
      </c>
      <c r="E1845" s="127"/>
      <c r="F1845" s="121" t="s">
        <v>2497</v>
      </c>
      <c r="G1845" s="150" t="s">
        <v>276</v>
      </c>
      <c r="H1845" s="121" t="s">
        <v>940</v>
      </c>
      <c r="I1845" s="80">
        <v>2015</v>
      </c>
      <c r="J1845" s="85">
        <v>250000</v>
      </c>
      <c r="K1845" s="8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  <c r="Z1845" s="2"/>
    </row>
    <row r="1846" spans="1:26" ht="6.75" customHeight="1" x14ac:dyDescent="0.2">
      <c r="A1846" s="121" t="s">
        <v>2504</v>
      </c>
      <c r="B1846" s="121" t="s">
        <v>190</v>
      </c>
      <c r="C1846" s="121"/>
      <c r="D1846" s="121" t="s">
        <v>143</v>
      </c>
      <c r="E1846" s="127"/>
      <c r="F1846" s="121" t="s">
        <v>2497</v>
      </c>
      <c r="G1846" s="150" t="s">
        <v>276</v>
      </c>
      <c r="H1846" s="121" t="s">
        <v>940</v>
      </c>
      <c r="I1846" s="80">
        <v>2015</v>
      </c>
      <c r="J1846" s="85">
        <v>250000</v>
      </c>
      <c r="K1846" s="8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  <c r="Z1846" s="2"/>
    </row>
    <row r="1847" spans="1:26" ht="6.75" customHeight="1" x14ac:dyDescent="0.2">
      <c r="A1847" s="121" t="s">
        <v>2505</v>
      </c>
      <c r="B1847" s="121" t="s">
        <v>466</v>
      </c>
      <c r="C1847" s="121" t="s">
        <v>34</v>
      </c>
      <c r="D1847" s="121" t="s">
        <v>143</v>
      </c>
      <c r="E1847" s="127"/>
      <c r="F1847" s="121" t="s">
        <v>2497</v>
      </c>
      <c r="G1847" s="150" t="s">
        <v>276</v>
      </c>
      <c r="H1847" s="121" t="s">
        <v>940</v>
      </c>
      <c r="I1847" s="80">
        <v>2015</v>
      </c>
      <c r="J1847" s="85">
        <v>250000</v>
      </c>
      <c r="K1847" s="8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  <c r="Z1847" s="2"/>
    </row>
    <row r="1848" spans="1:26" ht="6.75" customHeight="1" x14ac:dyDescent="0.2">
      <c r="A1848" s="121" t="s">
        <v>2506</v>
      </c>
      <c r="B1848" s="121" t="s">
        <v>312</v>
      </c>
      <c r="C1848" s="121" t="s">
        <v>34</v>
      </c>
      <c r="D1848" s="121" t="s">
        <v>143</v>
      </c>
      <c r="E1848" s="127"/>
      <c r="F1848" s="121" t="s">
        <v>2497</v>
      </c>
      <c r="G1848" s="150" t="s">
        <v>276</v>
      </c>
      <c r="H1848" s="121" t="s">
        <v>940</v>
      </c>
      <c r="I1848" s="80">
        <v>2015</v>
      </c>
      <c r="J1848" s="85">
        <v>250000</v>
      </c>
      <c r="K1848" s="8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  <c r="Z1848" s="2"/>
    </row>
    <row r="1849" spans="1:26" ht="6.75" customHeight="1" x14ac:dyDescent="0.2">
      <c r="A1849" s="121" t="s">
        <v>2507</v>
      </c>
      <c r="B1849" s="121" t="s">
        <v>312</v>
      </c>
      <c r="C1849" s="121" t="s">
        <v>34</v>
      </c>
      <c r="D1849" s="121" t="s">
        <v>143</v>
      </c>
      <c r="E1849" s="127"/>
      <c r="F1849" s="121" t="s">
        <v>2497</v>
      </c>
      <c r="G1849" s="150" t="s">
        <v>276</v>
      </c>
      <c r="H1849" s="121" t="s">
        <v>940</v>
      </c>
      <c r="I1849" s="80">
        <v>2015</v>
      </c>
      <c r="J1849" s="85">
        <v>250000</v>
      </c>
      <c r="K1849" s="8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  <c r="Z1849" s="2"/>
    </row>
    <row r="1850" spans="1:26" ht="9.75" customHeight="1" x14ac:dyDescent="0.2">
      <c r="A1850" s="121" t="s">
        <v>2508</v>
      </c>
      <c r="B1850" s="121" t="s">
        <v>449</v>
      </c>
      <c r="C1850" s="121" t="s">
        <v>34</v>
      </c>
      <c r="D1850" s="121" t="s">
        <v>143</v>
      </c>
      <c r="E1850" s="127"/>
      <c r="F1850" s="121" t="s">
        <v>2497</v>
      </c>
      <c r="G1850" s="150" t="s">
        <v>276</v>
      </c>
      <c r="H1850" s="121" t="s">
        <v>940</v>
      </c>
      <c r="I1850" s="80">
        <v>2015</v>
      </c>
      <c r="J1850" s="85">
        <v>250000</v>
      </c>
      <c r="K1850" s="8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  <c r="Z1850" s="2"/>
    </row>
    <row r="1851" spans="1:26" ht="6.75" customHeight="1" x14ac:dyDescent="0.2">
      <c r="A1851" s="121" t="s">
        <v>2509</v>
      </c>
      <c r="B1851" s="121" t="s">
        <v>764</v>
      </c>
      <c r="C1851" s="121" t="s">
        <v>34</v>
      </c>
      <c r="D1851" s="121" t="s">
        <v>143</v>
      </c>
      <c r="E1851" s="127"/>
      <c r="F1851" s="121" t="s">
        <v>2497</v>
      </c>
      <c r="G1851" s="150" t="s">
        <v>276</v>
      </c>
      <c r="H1851" s="121" t="s">
        <v>940</v>
      </c>
      <c r="I1851" s="80">
        <v>2015</v>
      </c>
      <c r="J1851" s="85">
        <v>250000</v>
      </c>
      <c r="K1851" s="8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2"/>
    </row>
    <row r="1852" spans="1:26" ht="6.75" customHeight="1" x14ac:dyDescent="0.2">
      <c r="A1852" s="121" t="s">
        <v>2510</v>
      </c>
      <c r="B1852" s="121" t="s">
        <v>164</v>
      </c>
      <c r="C1852" s="121" t="s">
        <v>34</v>
      </c>
      <c r="D1852" s="121" t="s">
        <v>143</v>
      </c>
      <c r="E1852" s="127"/>
      <c r="F1852" s="121" t="s">
        <v>2497</v>
      </c>
      <c r="G1852" s="150" t="s">
        <v>276</v>
      </c>
      <c r="H1852" s="121" t="s">
        <v>940</v>
      </c>
      <c r="I1852" s="80">
        <v>2015</v>
      </c>
      <c r="J1852" s="85">
        <v>250000</v>
      </c>
      <c r="K1852" s="8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  <c r="Z1852" s="2"/>
    </row>
    <row r="1853" spans="1:26" ht="6.75" customHeight="1" x14ac:dyDescent="0.2">
      <c r="A1853" s="121" t="s">
        <v>2511</v>
      </c>
      <c r="B1853" s="121" t="s">
        <v>508</v>
      </c>
      <c r="C1853" s="121" t="s">
        <v>34</v>
      </c>
      <c r="D1853" s="121" t="s">
        <v>143</v>
      </c>
      <c r="E1853" s="127"/>
      <c r="F1853" s="121" t="s">
        <v>2497</v>
      </c>
      <c r="G1853" s="150" t="s">
        <v>276</v>
      </c>
      <c r="H1853" s="121" t="s">
        <v>940</v>
      </c>
      <c r="I1853" s="80">
        <v>2015</v>
      </c>
      <c r="J1853" s="85">
        <v>250000</v>
      </c>
      <c r="K1853" s="8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  <c r="Z1853" s="2"/>
    </row>
    <row r="1854" spans="1:26" ht="6.75" customHeight="1" x14ac:dyDescent="0.2">
      <c r="A1854" s="121" t="s">
        <v>2512</v>
      </c>
      <c r="B1854" s="121" t="s">
        <v>181</v>
      </c>
      <c r="C1854" s="121" t="s">
        <v>34</v>
      </c>
      <c r="D1854" s="121" t="s">
        <v>143</v>
      </c>
      <c r="E1854" s="127"/>
      <c r="F1854" s="121" t="s">
        <v>2497</v>
      </c>
      <c r="G1854" s="150" t="s">
        <v>276</v>
      </c>
      <c r="H1854" s="121" t="s">
        <v>940</v>
      </c>
      <c r="I1854" s="80">
        <v>2015</v>
      </c>
      <c r="J1854" s="85">
        <v>250000</v>
      </c>
      <c r="K1854" s="8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  <c r="Z1854" s="2"/>
    </row>
    <row r="1855" spans="1:26" ht="6.75" customHeight="1" x14ac:dyDescent="0.2">
      <c r="A1855" s="121" t="s">
        <v>2513</v>
      </c>
      <c r="B1855" s="121" t="s">
        <v>997</v>
      </c>
      <c r="C1855" s="121" t="s">
        <v>34</v>
      </c>
      <c r="D1855" s="121" t="s">
        <v>143</v>
      </c>
      <c r="E1855" s="127"/>
      <c r="F1855" s="121" t="s">
        <v>2497</v>
      </c>
      <c r="G1855" s="150" t="s">
        <v>276</v>
      </c>
      <c r="H1855" s="121" t="s">
        <v>940</v>
      </c>
      <c r="I1855" s="80">
        <v>2015</v>
      </c>
      <c r="J1855" s="85">
        <v>249999</v>
      </c>
      <c r="K1855" s="8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  <c r="Z1855" s="2"/>
    </row>
    <row r="1856" spans="1:26" ht="6.75" customHeight="1" x14ac:dyDescent="0.2">
      <c r="A1856" s="121" t="s">
        <v>2514</v>
      </c>
      <c r="B1856" s="121" t="s">
        <v>997</v>
      </c>
      <c r="C1856" s="121" t="s">
        <v>34</v>
      </c>
      <c r="D1856" s="121" t="s">
        <v>143</v>
      </c>
      <c r="E1856" s="127"/>
      <c r="F1856" s="121" t="s">
        <v>2497</v>
      </c>
      <c r="G1856" s="150" t="s">
        <v>276</v>
      </c>
      <c r="H1856" s="121" t="s">
        <v>940</v>
      </c>
      <c r="I1856" s="80">
        <v>2015</v>
      </c>
      <c r="J1856" s="85">
        <v>250000</v>
      </c>
      <c r="K1856" s="8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  <c r="Z1856" s="2"/>
    </row>
    <row r="1857" spans="1:26" ht="6.75" customHeight="1" x14ac:dyDescent="0.2">
      <c r="A1857" s="121" t="s">
        <v>2515</v>
      </c>
      <c r="B1857" s="121" t="s">
        <v>364</v>
      </c>
      <c r="C1857" s="121" t="s">
        <v>34</v>
      </c>
      <c r="D1857" s="121" t="s">
        <v>143</v>
      </c>
      <c r="E1857" s="127"/>
      <c r="F1857" s="121" t="s">
        <v>2497</v>
      </c>
      <c r="G1857" s="150" t="s">
        <v>276</v>
      </c>
      <c r="H1857" s="121" t="s">
        <v>940</v>
      </c>
      <c r="I1857" s="80">
        <v>2015</v>
      </c>
      <c r="J1857" s="85">
        <v>371035</v>
      </c>
      <c r="K1857" s="8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  <c r="Z1857" s="2"/>
    </row>
    <row r="1858" spans="1:26" ht="6.75" customHeight="1" x14ac:dyDescent="0.2">
      <c r="A1858" s="121" t="s">
        <v>2516</v>
      </c>
      <c r="B1858" s="121" t="s">
        <v>997</v>
      </c>
      <c r="C1858" s="121" t="s">
        <v>34</v>
      </c>
      <c r="D1858" s="121" t="s">
        <v>368</v>
      </c>
      <c r="E1858" s="127"/>
      <c r="F1858" s="121" t="s">
        <v>2497</v>
      </c>
      <c r="G1858" s="150" t="s">
        <v>276</v>
      </c>
      <c r="H1858" s="121" t="s">
        <v>940</v>
      </c>
      <c r="I1858" s="80">
        <v>2015</v>
      </c>
      <c r="J1858" s="85">
        <v>154780</v>
      </c>
      <c r="K1858" s="8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  <c r="Z1858" s="2"/>
    </row>
    <row r="1859" spans="1:26" ht="6.75" customHeight="1" x14ac:dyDescent="0.2">
      <c r="A1859" s="121" t="s">
        <v>2517</v>
      </c>
      <c r="B1859" s="121" t="s">
        <v>944</v>
      </c>
      <c r="C1859" s="121" t="s">
        <v>34</v>
      </c>
      <c r="D1859" s="121" t="s">
        <v>368</v>
      </c>
      <c r="E1859" s="127"/>
      <c r="F1859" s="121" t="s">
        <v>2497</v>
      </c>
      <c r="G1859" s="150" t="s">
        <v>276</v>
      </c>
      <c r="H1859" s="121" t="s">
        <v>940</v>
      </c>
      <c r="I1859" s="80">
        <v>2015</v>
      </c>
      <c r="J1859" s="85">
        <v>250000</v>
      </c>
      <c r="K1859" s="8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  <c r="Z1859" s="2"/>
    </row>
    <row r="1860" spans="1:26" ht="6.75" customHeight="1" x14ac:dyDescent="0.2">
      <c r="A1860" s="121" t="s">
        <v>2518</v>
      </c>
      <c r="B1860" s="121" t="s">
        <v>453</v>
      </c>
      <c r="C1860" s="121" t="s">
        <v>34</v>
      </c>
      <c r="D1860" s="121" t="s">
        <v>368</v>
      </c>
      <c r="E1860" s="127"/>
      <c r="F1860" s="121" t="s">
        <v>2497</v>
      </c>
      <c r="G1860" s="150" t="s">
        <v>276</v>
      </c>
      <c r="H1860" s="121" t="s">
        <v>940</v>
      </c>
      <c r="I1860" s="80">
        <v>2015</v>
      </c>
      <c r="J1860" s="85">
        <v>179742</v>
      </c>
      <c r="K1860" s="8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  <c r="Z1860" s="2"/>
    </row>
    <row r="1861" spans="1:26" ht="6.75" customHeight="1" x14ac:dyDescent="0.2">
      <c r="A1861" s="121" t="s">
        <v>2519</v>
      </c>
      <c r="B1861" s="121" t="s">
        <v>179</v>
      </c>
      <c r="C1861" s="121" t="s">
        <v>34</v>
      </c>
      <c r="D1861" s="121" t="s">
        <v>368</v>
      </c>
      <c r="E1861" s="127"/>
      <c r="F1861" s="121" t="s">
        <v>2497</v>
      </c>
      <c r="G1861" s="150" t="s">
        <v>276</v>
      </c>
      <c r="H1861" s="121" t="s">
        <v>940</v>
      </c>
      <c r="I1861" s="80">
        <v>2015</v>
      </c>
      <c r="J1861" s="85">
        <v>249921</v>
      </c>
      <c r="K1861" s="8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  <c r="Z1861" s="2"/>
    </row>
    <row r="1862" spans="1:26" ht="6.75" customHeight="1" x14ac:dyDescent="0.2">
      <c r="A1862" s="121" t="s">
        <v>2520</v>
      </c>
      <c r="B1862" s="121" t="s">
        <v>885</v>
      </c>
      <c r="C1862" s="121" t="s">
        <v>34</v>
      </c>
      <c r="D1862" s="121" t="s">
        <v>368</v>
      </c>
      <c r="E1862" s="127"/>
      <c r="F1862" s="121" t="s">
        <v>2497</v>
      </c>
      <c r="G1862" s="150" t="s">
        <v>276</v>
      </c>
      <c r="H1862" s="121" t="s">
        <v>940</v>
      </c>
      <c r="I1862" s="80">
        <v>2015</v>
      </c>
      <c r="J1862" s="85">
        <v>250000</v>
      </c>
      <c r="K1862" s="8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  <c r="Z1862" s="2"/>
    </row>
    <row r="1863" spans="1:26" ht="6.75" customHeight="1" x14ac:dyDescent="0.2">
      <c r="A1863" s="121" t="s">
        <v>2521</v>
      </c>
      <c r="B1863" s="121" t="s">
        <v>933</v>
      </c>
      <c r="C1863" s="121" t="s">
        <v>34</v>
      </c>
      <c r="D1863" s="121" t="s">
        <v>368</v>
      </c>
      <c r="E1863" s="127"/>
      <c r="F1863" s="121" t="s">
        <v>2497</v>
      </c>
      <c r="G1863" s="150" t="s">
        <v>276</v>
      </c>
      <c r="H1863" s="121" t="s">
        <v>940</v>
      </c>
      <c r="I1863" s="80">
        <v>2015</v>
      </c>
      <c r="J1863" s="85">
        <v>250000</v>
      </c>
      <c r="K1863" s="8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  <c r="Z1863" s="2"/>
    </row>
    <row r="1864" spans="1:26" ht="6.75" customHeight="1" x14ac:dyDescent="0.2">
      <c r="A1864" s="121" t="s">
        <v>2522</v>
      </c>
      <c r="B1864" s="121" t="s">
        <v>603</v>
      </c>
      <c r="C1864" s="121" t="s">
        <v>34</v>
      </c>
      <c r="D1864" s="121" t="s">
        <v>368</v>
      </c>
      <c r="E1864" s="127"/>
      <c r="F1864" s="121" t="s">
        <v>2497</v>
      </c>
      <c r="G1864" s="150" t="s">
        <v>276</v>
      </c>
      <c r="H1864" s="121" t="s">
        <v>940</v>
      </c>
      <c r="I1864" s="80">
        <v>2015</v>
      </c>
      <c r="J1864" s="85">
        <v>250000</v>
      </c>
      <c r="K1864" s="8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  <c r="Z1864" s="2"/>
    </row>
    <row r="1865" spans="1:26" ht="6.75" customHeight="1" x14ac:dyDescent="0.2">
      <c r="A1865" s="121" t="s">
        <v>2523</v>
      </c>
      <c r="B1865" s="121" t="s">
        <v>603</v>
      </c>
      <c r="C1865" s="121" t="s">
        <v>34</v>
      </c>
      <c r="D1865" s="121" t="s">
        <v>368</v>
      </c>
      <c r="E1865" s="127"/>
      <c r="F1865" s="121" t="s">
        <v>2497</v>
      </c>
      <c r="G1865" s="150" t="s">
        <v>276</v>
      </c>
      <c r="H1865" s="121" t="s">
        <v>940</v>
      </c>
      <c r="I1865" s="80">
        <v>2015</v>
      </c>
      <c r="J1865" s="85">
        <v>244711</v>
      </c>
      <c r="K1865" s="8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  <c r="Z1865" s="2"/>
    </row>
    <row r="1866" spans="1:26" ht="6.75" customHeight="1" x14ac:dyDescent="0.2">
      <c r="A1866" s="121" t="s">
        <v>2524</v>
      </c>
      <c r="B1866" s="121" t="s">
        <v>83</v>
      </c>
      <c r="C1866" s="121" t="s">
        <v>34</v>
      </c>
      <c r="D1866" s="121" t="s">
        <v>368</v>
      </c>
      <c r="E1866" s="127"/>
      <c r="F1866" s="121" t="s">
        <v>2497</v>
      </c>
      <c r="G1866" s="150" t="s">
        <v>276</v>
      </c>
      <c r="H1866" s="121" t="s">
        <v>940</v>
      </c>
      <c r="I1866" s="80">
        <v>2015</v>
      </c>
      <c r="J1866" s="85">
        <v>238133</v>
      </c>
      <c r="K1866" s="8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2"/>
    </row>
    <row r="1867" spans="1:26" ht="6.75" customHeight="1" x14ac:dyDescent="0.2">
      <c r="A1867" s="121" t="s">
        <v>2525</v>
      </c>
      <c r="B1867" s="121" t="s">
        <v>364</v>
      </c>
      <c r="C1867" s="121" t="s">
        <v>34</v>
      </c>
      <c r="D1867" s="121" t="s">
        <v>368</v>
      </c>
      <c r="E1867" s="127"/>
      <c r="F1867" s="121" t="s">
        <v>2497</v>
      </c>
      <c r="G1867" s="150" t="s">
        <v>276</v>
      </c>
      <c r="H1867" s="121" t="s">
        <v>940</v>
      </c>
      <c r="I1867" s="80">
        <v>2015</v>
      </c>
      <c r="J1867" s="85">
        <v>225865</v>
      </c>
      <c r="K1867" s="8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  <c r="Z1867" s="2"/>
    </row>
    <row r="1868" spans="1:26" ht="6.75" customHeight="1" x14ac:dyDescent="0.2">
      <c r="A1868" s="121" t="s">
        <v>2526</v>
      </c>
      <c r="B1868" s="121" t="s">
        <v>364</v>
      </c>
      <c r="C1868" s="121" t="s">
        <v>34</v>
      </c>
      <c r="D1868" s="121" t="s">
        <v>368</v>
      </c>
      <c r="E1868" s="127"/>
      <c r="F1868" s="121" t="s">
        <v>2497</v>
      </c>
      <c r="G1868" s="150" t="s">
        <v>276</v>
      </c>
      <c r="H1868" s="121" t="s">
        <v>940</v>
      </c>
      <c r="I1868" s="80">
        <v>2015</v>
      </c>
      <c r="J1868" s="85">
        <v>249531</v>
      </c>
      <c r="K1868" s="8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  <c r="Z1868" s="2"/>
    </row>
    <row r="1869" spans="1:26" ht="6.75" customHeight="1" x14ac:dyDescent="0.2">
      <c r="A1869" s="121" t="s">
        <v>2527</v>
      </c>
      <c r="B1869" s="121" t="s">
        <v>367</v>
      </c>
      <c r="C1869" s="121" t="s">
        <v>34</v>
      </c>
      <c r="D1869" s="121" t="s">
        <v>368</v>
      </c>
      <c r="E1869" s="127"/>
      <c r="F1869" s="121" t="s">
        <v>2497</v>
      </c>
      <c r="G1869" s="150" t="s">
        <v>276</v>
      </c>
      <c r="H1869" s="121" t="s">
        <v>940</v>
      </c>
      <c r="I1869" s="80">
        <v>2015</v>
      </c>
      <c r="J1869" s="85">
        <v>232730</v>
      </c>
      <c r="K1869" s="8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  <c r="Z1869" s="2"/>
    </row>
    <row r="1870" spans="1:26" ht="6.75" customHeight="1" x14ac:dyDescent="0.2">
      <c r="A1870" s="121" t="s">
        <v>2528</v>
      </c>
      <c r="B1870" s="121" t="s">
        <v>1702</v>
      </c>
      <c r="C1870" s="121" t="s">
        <v>34</v>
      </c>
      <c r="D1870" s="121" t="s">
        <v>368</v>
      </c>
      <c r="E1870" s="127"/>
      <c r="F1870" s="121" t="s">
        <v>2497</v>
      </c>
      <c r="G1870" s="150" t="s">
        <v>276</v>
      </c>
      <c r="H1870" s="121" t="s">
        <v>940</v>
      </c>
      <c r="I1870" s="80">
        <v>2015</v>
      </c>
      <c r="J1870" s="85">
        <v>249923</v>
      </c>
      <c r="K1870" s="8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  <c r="Z1870" s="2"/>
    </row>
    <row r="1871" spans="1:26" ht="6.75" customHeight="1" x14ac:dyDescent="0.2">
      <c r="A1871" s="121" t="s">
        <v>2529</v>
      </c>
      <c r="B1871" s="121" t="s">
        <v>360</v>
      </c>
      <c r="C1871" s="121" t="s">
        <v>34</v>
      </c>
      <c r="D1871" s="121" t="s">
        <v>368</v>
      </c>
      <c r="E1871" s="127"/>
      <c r="F1871" s="121" t="s">
        <v>2497</v>
      </c>
      <c r="G1871" s="150" t="s">
        <v>276</v>
      </c>
      <c r="H1871" s="121" t="s">
        <v>940</v>
      </c>
      <c r="I1871" s="80">
        <v>2015</v>
      </c>
      <c r="J1871" s="85">
        <v>250000</v>
      </c>
      <c r="K1871" s="8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  <c r="Z1871" s="2"/>
    </row>
    <row r="1872" spans="1:26" ht="6.75" customHeight="1" x14ac:dyDescent="0.2">
      <c r="A1872" s="121" t="s">
        <v>2530</v>
      </c>
      <c r="B1872" s="121" t="s">
        <v>190</v>
      </c>
      <c r="C1872" s="121" t="s">
        <v>34</v>
      </c>
      <c r="D1872" s="121" t="s">
        <v>368</v>
      </c>
      <c r="E1872" s="127"/>
      <c r="F1872" s="121" t="s">
        <v>2497</v>
      </c>
      <c r="G1872" s="150" t="s">
        <v>276</v>
      </c>
      <c r="H1872" s="121" t="s">
        <v>940</v>
      </c>
      <c r="I1872" s="80">
        <v>2015</v>
      </c>
      <c r="J1872" s="85">
        <v>249545</v>
      </c>
      <c r="K1872" s="8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  <c r="Z1872" s="2"/>
    </row>
    <row r="1873" spans="1:26" ht="6.75" customHeight="1" x14ac:dyDescent="0.2">
      <c r="A1873" s="113" t="s">
        <v>216</v>
      </c>
      <c r="B1873" s="113" t="s">
        <v>124</v>
      </c>
      <c r="C1873" s="113" t="s">
        <v>70</v>
      </c>
      <c r="D1873" s="113" t="s">
        <v>143</v>
      </c>
      <c r="E1873" s="130"/>
      <c r="F1873" s="113" t="s">
        <v>2531</v>
      </c>
      <c r="G1873" s="151" t="s">
        <v>276</v>
      </c>
      <c r="H1873" s="113" t="s">
        <v>384</v>
      </c>
      <c r="I1873" s="15">
        <v>2015</v>
      </c>
      <c r="J1873" s="16">
        <v>62167</v>
      </c>
      <c r="K1873" s="17" t="s">
        <v>72</v>
      </c>
      <c r="L1873" s="20">
        <f>J1873/SUM(J1873:J1874)</f>
        <v>4.7820769230769229E-2</v>
      </c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  <c r="Z1873" s="2"/>
    </row>
    <row r="1874" spans="1:26" ht="9.75" customHeight="1" x14ac:dyDescent="0.2">
      <c r="A1874" s="113" t="s">
        <v>2532</v>
      </c>
      <c r="B1874" s="113" t="s">
        <v>151</v>
      </c>
      <c r="C1874" s="113"/>
      <c r="D1874" s="113" t="s">
        <v>368</v>
      </c>
      <c r="E1874" s="130"/>
      <c r="F1874" s="113" t="s">
        <v>2531</v>
      </c>
      <c r="G1874" s="151" t="s">
        <v>276</v>
      </c>
      <c r="H1874" s="113" t="s">
        <v>384</v>
      </c>
      <c r="I1874" s="15">
        <v>2015</v>
      </c>
      <c r="J1874" s="21">
        <v>1237833</v>
      </c>
      <c r="K1874" s="17"/>
      <c r="L1874" s="20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  <c r="Z1874" s="2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Abstract</vt:lpstr>
      <vt:lpstr>FY2010</vt:lpstr>
      <vt:lpstr>FY2015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</cp:lastModifiedBy>
  <dcterms:modified xsi:type="dcterms:W3CDTF">2017-07-26T13:12:12Z</dcterms:modified>
</cp:coreProperties>
</file>