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20" yWindow="75" windowWidth="19095" windowHeight="11760" activeTab="5"/>
  </bookViews>
  <sheets>
    <sheet name="SSLC" sheetId="1" r:id="rId1"/>
    <sheet name="LOAN" sheetId="2" r:id="rId2"/>
    <sheet name="Sheet7" sheetId="7" r:id="rId3"/>
    <sheet name="LOAN.1" sheetId="6" r:id="rId4"/>
    <sheet name="Sheet1" sheetId="9" r:id="rId5"/>
    <sheet name="Sheet2" sheetId="10" r:id="rId6"/>
  </sheets>
  <calcPr calcId="124519"/>
  <pivotCaches>
    <pivotCache cacheId="0" r:id="rId7"/>
  </pivotCaches>
</workbook>
</file>

<file path=xl/calcChain.xml><?xml version="1.0" encoding="utf-8"?>
<calcChain xmlns="http://schemas.openxmlformats.org/spreadsheetml/2006/main">
  <c r="O27" i="9"/>
  <c r="O28"/>
  <c r="O26"/>
  <c r="O25"/>
  <c r="O21"/>
  <c r="O12"/>
  <c r="D42" i="2"/>
  <c r="G18" i="10"/>
  <c r="G19"/>
  <c r="G20"/>
  <c r="G21"/>
  <c r="G22"/>
  <c r="G23"/>
  <c r="G24"/>
  <c r="G25"/>
  <c r="G26"/>
  <c r="G27"/>
  <c r="G28"/>
  <c r="G29"/>
  <c r="G30"/>
  <c r="G17"/>
  <c r="G3"/>
  <c r="G4"/>
  <c r="G5"/>
  <c r="G6"/>
  <c r="G7"/>
  <c r="G8"/>
  <c r="G9"/>
  <c r="G10"/>
  <c r="G11"/>
  <c r="G12"/>
  <c r="G13"/>
  <c r="G2"/>
  <c r="H15" i="1"/>
  <c r="H16"/>
  <c r="H17"/>
  <c r="H18"/>
  <c r="H19"/>
  <c r="H5"/>
  <c r="H6"/>
  <c r="H7"/>
  <c r="H8"/>
  <c r="H9"/>
  <c r="H10"/>
  <c r="H11"/>
  <c r="B42" i="2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19"/>
  <c r="D18"/>
  <c r="C18"/>
  <c r="C21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19"/>
  <c r="B18"/>
  <c r="J11" i="1"/>
  <c r="J10"/>
  <c r="J9"/>
  <c r="J5"/>
  <c r="J6"/>
  <c r="J7"/>
  <c r="J8"/>
  <c r="H4"/>
  <c r="J4" s="1"/>
  <c r="C37" i="2" l="1"/>
  <c r="C19"/>
  <c r="C40"/>
  <c r="C38"/>
  <c r="C36"/>
  <c r="C34"/>
  <c r="C32"/>
  <c r="C30"/>
  <c r="C28"/>
  <c r="C26"/>
  <c r="C24"/>
  <c r="C22"/>
  <c r="C20"/>
  <c r="C41"/>
  <c r="C39"/>
  <c r="C35"/>
  <c r="C33"/>
  <c r="C31"/>
  <c r="C29"/>
  <c r="C27"/>
  <c r="C25"/>
  <c r="C23"/>
</calcChain>
</file>

<file path=xl/sharedStrings.xml><?xml version="1.0" encoding="utf-8"?>
<sst xmlns="http://schemas.openxmlformats.org/spreadsheetml/2006/main" count="144" uniqueCount="87">
  <si>
    <t>S.NO</t>
  </si>
  <si>
    <t>NAME</t>
  </si>
  <si>
    <t>TAMIL</t>
  </si>
  <si>
    <t xml:space="preserve"> ENGLISH</t>
  </si>
  <si>
    <t>MATHS</t>
  </si>
  <si>
    <t>SCIENCE</t>
  </si>
  <si>
    <t>SOCIAL SCIENCE</t>
  </si>
  <si>
    <t>SCORED</t>
  </si>
  <si>
    <t>TOTAL</t>
  </si>
  <si>
    <t>PERCENTAGE</t>
  </si>
  <si>
    <t>YOGA</t>
  </si>
  <si>
    <t>GOVVINTHAN</t>
  </si>
  <si>
    <t>RAJ</t>
  </si>
  <si>
    <t>KUMAR</t>
  </si>
  <si>
    <t>CHANTHARA SEKAR</t>
  </si>
  <si>
    <t>RAMAN</t>
  </si>
  <si>
    <t>RAV KUMAR</t>
  </si>
  <si>
    <t>YOGANANTHARAJ</t>
  </si>
  <si>
    <t xml:space="preserve">SSLC  MARKSHEET FOR THE YEAR OF 2019 </t>
  </si>
  <si>
    <t>CUSTOMER LOAN TYPE</t>
  </si>
  <si>
    <t>CUSTOMER NAME</t>
  </si>
  <si>
    <t>LOAN TYPE</t>
  </si>
  <si>
    <t>LOAN AMT</t>
  </si>
  <si>
    <t>ROI</t>
  </si>
  <si>
    <t>TENURE</t>
  </si>
  <si>
    <t>YOGANANTHARAY</t>
  </si>
  <si>
    <t>PERSONAL LOAN</t>
  </si>
  <si>
    <t>EMI</t>
  </si>
  <si>
    <t>PRINCIPLES</t>
  </si>
  <si>
    <t>INEREST</t>
  </si>
  <si>
    <t>MOBILE NO</t>
  </si>
  <si>
    <t>LOAN AMOUNT</t>
  </si>
  <si>
    <t>RAVI</t>
  </si>
  <si>
    <t>PLACE</t>
  </si>
  <si>
    <t>SALEM</t>
  </si>
  <si>
    <t>NAMAKAL</t>
  </si>
  <si>
    <t>ATHANUR</t>
  </si>
  <si>
    <t>DHARMAPURI</t>
  </si>
  <si>
    <t>Row Labels</t>
  </si>
  <si>
    <t>Grand Total</t>
  </si>
  <si>
    <t>GOVINTHARAJ</t>
  </si>
  <si>
    <t>NATARAJ</t>
  </si>
  <si>
    <t>RANI</t>
  </si>
  <si>
    <t>CHENNAI</t>
  </si>
  <si>
    <t>GOLD LOAN</t>
  </si>
  <si>
    <t>DOCTOR LOAN</t>
  </si>
  <si>
    <t>AGRI LOAN</t>
  </si>
  <si>
    <t>HOME LOAN</t>
  </si>
  <si>
    <t>KANNAN</t>
  </si>
  <si>
    <t>RAVIKUMAR</t>
  </si>
  <si>
    <t>ANANTHARAY</t>
  </si>
  <si>
    <t>RAJRUMAR</t>
  </si>
  <si>
    <t>ATHANAR</t>
  </si>
  <si>
    <t>Sum of LOAN AMOUNT</t>
  </si>
  <si>
    <t>Column Labels</t>
  </si>
  <si>
    <t>CASH INFLOW</t>
  </si>
  <si>
    <t>BUSINESS INCOM(TEA STALL ,MESS,ETC</t>
  </si>
  <si>
    <t>AGRI ALLED(E.GDAIRY,GOATS ,POULTRY,ETC)</t>
  </si>
  <si>
    <t>AGRI INCOME</t>
  </si>
  <si>
    <t>SALARY INCOME</t>
  </si>
  <si>
    <t>OTHER INCOME</t>
  </si>
  <si>
    <t>TOTAL(A)</t>
  </si>
  <si>
    <t>MONTHLY HOUSEHOLD EXPENSES(RS)</t>
  </si>
  <si>
    <t>FOOD AND CLOTHING</t>
  </si>
  <si>
    <t>EDUCATION EXPENSES</t>
  </si>
  <si>
    <t>RENT AND ELECTRICITY</t>
  </si>
  <si>
    <t>CABLE,TELEVISION&amp;MOBILE</t>
  </si>
  <si>
    <t>EXISTING OBLIGATIONS</t>
  </si>
  <si>
    <t>OTHER EXPENSES(MEDICAL,ETC)</t>
  </si>
  <si>
    <t>TOTAL(B)</t>
  </si>
  <si>
    <t>NET CASH FLOW</t>
  </si>
  <si>
    <t>MONTHLY BUSINESS EXPENSES(RS)</t>
  </si>
  <si>
    <t>BUSINESS  ARGI EXPENSES©</t>
  </si>
  <si>
    <t>TOTAL MONTHLY INCOME(RS) (A)</t>
  </si>
  <si>
    <t>PER WEEK (DIVIGE BY 4)</t>
  </si>
  <si>
    <t>TOTAL MONTHILY EXPENSES (RS) (D=B+C)</t>
  </si>
  <si>
    <t>MONTHLY  INCOME (RS)</t>
  </si>
  <si>
    <t>NET INCOME(E= A-D)</t>
  </si>
  <si>
    <t>CAPTURE INCOME &amp; EXPENSES IN SOURCING SHEET</t>
  </si>
  <si>
    <t xml:space="preserve">CASH OUTFLOW </t>
  </si>
  <si>
    <t>ENGLISH</t>
  </si>
  <si>
    <t>GOVINTHAN</t>
  </si>
  <si>
    <t>CUSID</t>
  </si>
  <si>
    <t>CURRENT DUE</t>
  </si>
  <si>
    <t>B1(30+)</t>
  </si>
  <si>
    <t>B2(60+)</t>
  </si>
  <si>
    <t>B3(90+)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</si>
</sst>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20"/>
      <color rgb="FF00B0F0"/>
      <name val="Calibri"/>
      <family val="2"/>
      <scheme val="minor"/>
    </font>
    <font>
      <sz val="22"/>
      <color rgb="FF00B0F0"/>
      <name val="Calibri"/>
      <family val="2"/>
      <scheme val="minor"/>
    </font>
    <font>
      <sz val="24"/>
      <color rgb="FFC00000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3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/>
    <xf numFmtId="0" fontId="0" fillId="0" borderId="1" xfId="0" applyBorder="1"/>
    <xf numFmtId="0" fontId="2" fillId="0" borderId="0" xfId="0" applyFont="1"/>
    <xf numFmtId="0" fontId="0" fillId="0" borderId="0" xfId="0" applyFont="1" applyAlignment="1">
      <alignment horizontal="left"/>
    </xf>
    <xf numFmtId="0" fontId="7" fillId="0" borderId="0" xfId="1" applyNumberFormat="1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Border="1"/>
    <xf numFmtId="0" fontId="9" fillId="0" borderId="0" xfId="0" applyFon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right"/>
    </xf>
    <xf numFmtId="0" fontId="0" fillId="0" borderId="15" xfId="0" applyBorder="1" applyAlignment="1">
      <alignment horizontal="right"/>
    </xf>
    <xf numFmtId="0" fontId="2" fillId="0" borderId="1" xfId="0" applyFont="1" applyBorder="1"/>
    <xf numFmtId="0" fontId="15" fillId="0" borderId="1" xfId="0" applyFont="1" applyBorder="1"/>
    <xf numFmtId="0" fontId="0" fillId="0" borderId="1" xfId="0" applyFont="1" applyBorder="1"/>
    <xf numFmtId="1" fontId="2" fillId="0" borderId="1" xfId="0" applyNumberFormat="1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4" borderId="1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3" fillId="0" borderId="12" xfId="0" applyFont="1" applyBorder="1" applyAlignment="1">
      <alignment horizontal="right"/>
    </xf>
    <xf numFmtId="0" fontId="16" fillId="0" borderId="13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NumberFormat="1" applyFont="1"/>
    <xf numFmtId="0" fontId="18" fillId="0" borderId="1" xfId="0" applyFont="1" applyBorder="1" applyAlignment="1">
      <alignment horizontal="center"/>
    </xf>
    <xf numFmtId="2" fontId="18" fillId="0" borderId="1" xfId="0" applyNumberFormat="1" applyFont="1" applyBorder="1" applyAlignment="1">
      <alignment horizontal="center"/>
    </xf>
    <xf numFmtId="0" fontId="18" fillId="0" borderId="1" xfId="0" applyFont="1" applyBorder="1"/>
    <xf numFmtId="0" fontId="18" fillId="0" borderId="0" xfId="0" applyFont="1"/>
    <xf numFmtId="0" fontId="19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2" fontId="7" fillId="0" borderId="1" xfId="0" applyNumberFormat="1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/>
    <xf numFmtId="0" fontId="22" fillId="0" borderId="1" xfId="0" applyFont="1" applyBorder="1"/>
    <xf numFmtId="2" fontId="18" fillId="0" borderId="1" xfId="0" applyNumberFormat="1" applyFont="1" applyBorder="1"/>
    <xf numFmtId="0" fontId="0" fillId="0" borderId="1" xfId="0" applyFont="1" applyBorder="1" applyAlignment="1">
      <alignment horizontal="right" vertical="center"/>
    </xf>
    <xf numFmtId="0" fontId="0" fillId="4" borderId="1" xfId="0" applyFill="1" applyBorder="1"/>
    <xf numFmtId="1" fontId="0" fillId="4" borderId="1" xfId="0" applyNumberFormat="1" applyFill="1" applyBorder="1"/>
    <xf numFmtId="1" fontId="0" fillId="0" borderId="1" xfId="0" applyNumberFormat="1" applyBorder="1"/>
    <xf numFmtId="1" fontId="0" fillId="0" borderId="1" xfId="0" applyNumberFormat="1" applyBorder="1" applyAlignment="1">
      <alignment horizontal="left" vertical="top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sz val="2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[YOGANANTHARAJ.xlsx]Sheet7!PivotTable2</c:name>
    <c:fmtId val="3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</c:pivotFmts>
    <c:plotArea>
      <c:layout/>
      <c:lineChart>
        <c:grouping val="stacked"/>
        <c:ser>
          <c:idx val="0"/>
          <c:order val="0"/>
          <c:tx>
            <c:strRef>
              <c:f>Sheet7!$B$3:$B$4</c:f>
              <c:strCache>
                <c:ptCount val="1"/>
                <c:pt idx="0">
                  <c:v>ANANTHARAY</c:v>
                </c:pt>
              </c:strCache>
            </c:strRef>
          </c:tx>
          <c:cat>
            <c:strRef>
              <c:f>Sheet7!$A$5:$A$10</c:f>
              <c:strCache>
                <c:ptCount val="5"/>
                <c:pt idx="0">
                  <c:v>ATHANAR</c:v>
                </c:pt>
                <c:pt idx="1">
                  <c:v>ATHANUR</c:v>
                </c:pt>
                <c:pt idx="2">
                  <c:v>DHARMAPURI</c:v>
                </c:pt>
                <c:pt idx="3">
                  <c:v>NAMAKAL</c:v>
                </c:pt>
                <c:pt idx="4">
                  <c:v>SALEM</c:v>
                </c:pt>
              </c:strCache>
            </c:strRef>
          </c:cat>
          <c:val>
            <c:numRef>
              <c:f>Sheet7!$B$5:$B$10</c:f>
              <c:numCache>
                <c:formatCode>General</c:formatCode>
                <c:ptCount val="5"/>
                <c:pt idx="2">
                  <c:v>41000</c:v>
                </c:pt>
              </c:numCache>
            </c:numRef>
          </c:val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GOVINTHARAJ</c:v>
                </c:pt>
              </c:strCache>
            </c:strRef>
          </c:tx>
          <c:cat>
            <c:strRef>
              <c:f>Sheet7!$A$5:$A$10</c:f>
              <c:strCache>
                <c:ptCount val="5"/>
                <c:pt idx="0">
                  <c:v>ATHANAR</c:v>
                </c:pt>
                <c:pt idx="1">
                  <c:v>ATHANUR</c:v>
                </c:pt>
                <c:pt idx="2">
                  <c:v>DHARMAPURI</c:v>
                </c:pt>
                <c:pt idx="3">
                  <c:v>NAMAKAL</c:v>
                </c:pt>
                <c:pt idx="4">
                  <c:v>SALEM</c:v>
                </c:pt>
              </c:strCache>
            </c:strRef>
          </c:cat>
          <c:val>
            <c:numRef>
              <c:f>Sheet7!$C$5:$C$10</c:f>
              <c:numCache>
                <c:formatCode>General</c:formatCode>
                <c:ptCount val="5"/>
                <c:pt idx="2">
                  <c:v>50000</c:v>
                </c:pt>
              </c:numCache>
            </c:numRef>
          </c:val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KANNAN</c:v>
                </c:pt>
              </c:strCache>
            </c:strRef>
          </c:tx>
          <c:cat>
            <c:strRef>
              <c:f>Sheet7!$A$5:$A$10</c:f>
              <c:strCache>
                <c:ptCount val="5"/>
                <c:pt idx="0">
                  <c:v>ATHANAR</c:v>
                </c:pt>
                <c:pt idx="1">
                  <c:v>ATHANUR</c:v>
                </c:pt>
                <c:pt idx="2">
                  <c:v>DHARMAPURI</c:v>
                </c:pt>
                <c:pt idx="3">
                  <c:v>NAMAKAL</c:v>
                </c:pt>
                <c:pt idx="4">
                  <c:v>SALEM</c:v>
                </c:pt>
              </c:strCache>
            </c:strRef>
          </c:cat>
          <c:val>
            <c:numRef>
              <c:f>Sheet7!$D$5:$D$10</c:f>
              <c:numCache>
                <c:formatCode>General</c:formatCode>
                <c:ptCount val="5"/>
                <c:pt idx="3">
                  <c:v>50000</c:v>
                </c:pt>
              </c:numCache>
            </c:numRef>
          </c:val>
        </c:ser>
        <c:ser>
          <c:idx val="3"/>
          <c:order val="3"/>
          <c:tx>
            <c:strRef>
              <c:f>Sheet7!$E$3:$E$4</c:f>
              <c:strCache>
                <c:ptCount val="1"/>
                <c:pt idx="0">
                  <c:v>NATARAJ</c:v>
                </c:pt>
              </c:strCache>
            </c:strRef>
          </c:tx>
          <c:cat>
            <c:strRef>
              <c:f>Sheet7!$A$5:$A$10</c:f>
              <c:strCache>
                <c:ptCount val="5"/>
                <c:pt idx="0">
                  <c:v>ATHANAR</c:v>
                </c:pt>
                <c:pt idx="1">
                  <c:v>ATHANUR</c:v>
                </c:pt>
                <c:pt idx="2">
                  <c:v>DHARMAPURI</c:v>
                </c:pt>
                <c:pt idx="3">
                  <c:v>NAMAKAL</c:v>
                </c:pt>
                <c:pt idx="4">
                  <c:v>SALEM</c:v>
                </c:pt>
              </c:strCache>
            </c:strRef>
          </c:cat>
          <c:val>
            <c:numRef>
              <c:f>Sheet7!$E$5:$E$10</c:f>
              <c:numCache>
                <c:formatCode>General</c:formatCode>
                <c:ptCount val="5"/>
                <c:pt idx="1">
                  <c:v>60000</c:v>
                </c:pt>
              </c:numCache>
            </c:numRef>
          </c:val>
        </c:ser>
        <c:ser>
          <c:idx val="4"/>
          <c:order val="4"/>
          <c:tx>
            <c:strRef>
              <c:f>Sheet7!$F$3:$F$4</c:f>
              <c:strCache>
                <c:ptCount val="1"/>
                <c:pt idx="0">
                  <c:v>RAJRUMAR</c:v>
                </c:pt>
              </c:strCache>
            </c:strRef>
          </c:tx>
          <c:cat>
            <c:strRef>
              <c:f>Sheet7!$A$5:$A$10</c:f>
              <c:strCache>
                <c:ptCount val="5"/>
                <c:pt idx="0">
                  <c:v>ATHANAR</c:v>
                </c:pt>
                <c:pt idx="1">
                  <c:v>ATHANUR</c:v>
                </c:pt>
                <c:pt idx="2">
                  <c:v>DHARMAPURI</c:v>
                </c:pt>
                <c:pt idx="3">
                  <c:v>NAMAKAL</c:v>
                </c:pt>
                <c:pt idx="4">
                  <c:v>SALEM</c:v>
                </c:pt>
              </c:strCache>
            </c:strRef>
          </c:cat>
          <c:val>
            <c:numRef>
              <c:f>Sheet7!$F$5:$F$10</c:f>
              <c:numCache>
                <c:formatCode>General</c:formatCode>
                <c:ptCount val="5"/>
                <c:pt idx="0">
                  <c:v>12000</c:v>
                </c:pt>
              </c:numCache>
            </c:numRef>
          </c:val>
        </c:ser>
        <c:ser>
          <c:idx val="5"/>
          <c:order val="5"/>
          <c:tx>
            <c:strRef>
              <c:f>Sheet7!$G$3:$G$4</c:f>
              <c:strCache>
                <c:ptCount val="1"/>
                <c:pt idx="0">
                  <c:v>RANI</c:v>
                </c:pt>
              </c:strCache>
            </c:strRef>
          </c:tx>
          <c:cat>
            <c:strRef>
              <c:f>Sheet7!$A$5:$A$10</c:f>
              <c:strCache>
                <c:ptCount val="5"/>
                <c:pt idx="0">
                  <c:v>ATHANAR</c:v>
                </c:pt>
                <c:pt idx="1">
                  <c:v>ATHANUR</c:v>
                </c:pt>
                <c:pt idx="2">
                  <c:v>DHARMAPURI</c:v>
                </c:pt>
                <c:pt idx="3">
                  <c:v>NAMAKAL</c:v>
                </c:pt>
                <c:pt idx="4">
                  <c:v>SALEM</c:v>
                </c:pt>
              </c:strCache>
            </c:strRef>
          </c:cat>
          <c:val>
            <c:numRef>
              <c:f>Sheet7!$G$5:$G$10</c:f>
              <c:numCache>
                <c:formatCode>General</c:formatCode>
                <c:ptCount val="5"/>
                <c:pt idx="4">
                  <c:v>80000</c:v>
                </c:pt>
              </c:numCache>
            </c:numRef>
          </c:val>
        </c:ser>
        <c:ser>
          <c:idx val="6"/>
          <c:order val="6"/>
          <c:tx>
            <c:strRef>
              <c:f>Sheet7!$H$3:$H$4</c:f>
              <c:strCache>
                <c:ptCount val="1"/>
                <c:pt idx="0">
                  <c:v>RAVI</c:v>
                </c:pt>
              </c:strCache>
            </c:strRef>
          </c:tx>
          <c:cat>
            <c:strRef>
              <c:f>Sheet7!$A$5:$A$10</c:f>
              <c:strCache>
                <c:ptCount val="5"/>
                <c:pt idx="0">
                  <c:v>ATHANAR</c:v>
                </c:pt>
                <c:pt idx="1">
                  <c:v>ATHANUR</c:v>
                </c:pt>
                <c:pt idx="2">
                  <c:v>DHARMAPURI</c:v>
                </c:pt>
                <c:pt idx="3">
                  <c:v>NAMAKAL</c:v>
                </c:pt>
                <c:pt idx="4">
                  <c:v>SALEM</c:v>
                </c:pt>
              </c:strCache>
            </c:strRef>
          </c:cat>
          <c:val>
            <c:numRef>
              <c:f>Sheet7!$H$5:$H$10</c:f>
              <c:numCache>
                <c:formatCode>General</c:formatCode>
                <c:ptCount val="5"/>
                <c:pt idx="3">
                  <c:v>20000</c:v>
                </c:pt>
              </c:numCache>
            </c:numRef>
          </c:val>
        </c:ser>
        <c:ser>
          <c:idx val="7"/>
          <c:order val="7"/>
          <c:tx>
            <c:strRef>
              <c:f>Sheet7!$I$3:$I$4</c:f>
              <c:strCache>
                <c:ptCount val="1"/>
                <c:pt idx="0">
                  <c:v>RAVIKUMAR</c:v>
                </c:pt>
              </c:strCache>
            </c:strRef>
          </c:tx>
          <c:cat>
            <c:strRef>
              <c:f>Sheet7!$A$5:$A$10</c:f>
              <c:strCache>
                <c:ptCount val="5"/>
                <c:pt idx="0">
                  <c:v>ATHANAR</c:v>
                </c:pt>
                <c:pt idx="1">
                  <c:v>ATHANUR</c:v>
                </c:pt>
                <c:pt idx="2">
                  <c:v>DHARMAPURI</c:v>
                </c:pt>
                <c:pt idx="3">
                  <c:v>NAMAKAL</c:v>
                </c:pt>
                <c:pt idx="4">
                  <c:v>SALEM</c:v>
                </c:pt>
              </c:strCache>
            </c:strRef>
          </c:cat>
          <c:val>
            <c:numRef>
              <c:f>Sheet7!$I$5:$I$10</c:f>
              <c:numCache>
                <c:formatCode>General</c:formatCode>
                <c:ptCount val="5"/>
                <c:pt idx="4">
                  <c:v>80000</c:v>
                </c:pt>
              </c:numCache>
            </c:numRef>
          </c:val>
        </c:ser>
        <c:ser>
          <c:idx val="8"/>
          <c:order val="8"/>
          <c:tx>
            <c:strRef>
              <c:f>Sheet7!$J$3:$J$4</c:f>
              <c:strCache>
                <c:ptCount val="1"/>
                <c:pt idx="0">
                  <c:v>YOGA</c:v>
                </c:pt>
              </c:strCache>
            </c:strRef>
          </c:tx>
          <c:cat>
            <c:strRef>
              <c:f>Sheet7!$A$5:$A$10</c:f>
              <c:strCache>
                <c:ptCount val="5"/>
                <c:pt idx="0">
                  <c:v>ATHANAR</c:v>
                </c:pt>
                <c:pt idx="1">
                  <c:v>ATHANUR</c:v>
                </c:pt>
                <c:pt idx="2">
                  <c:v>DHARMAPURI</c:v>
                </c:pt>
                <c:pt idx="3">
                  <c:v>NAMAKAL</c:v>
                </c:pt>
                <c:pt idx="4">
                  <c:v>SALEM</c:v>
                </c:pt>
              </c:strCache>
            </c:strRef>
          </c:cat>
          <c:val>
            <c:numRef>
              <c:f>Sheet7!$J$5:$J$10</c:f>
              <c:numCache>
                <c:formatCode>General</c:formatCode>
                <c:ptCount val="5"/>
                <c:pt idx="4">
                  <c:v>10000</c:v>
                </c:pt>
              </c:numCache>
            </c:numRef>
          </c:val>
        </c:ser>
        <c:marker val="1"/>
        <c:axId val="45412736"/>
        <c:axId val="45414272"/>
      </c:lineChart>
      <c:catAx>
        <c:axId val="45412736"/>
        <c:scaling>
          <c:orientation val="minMax"/>
        </c:scaling>
        <c:axPos val="b"/>
        <c:tickLblPos val="nextTo"/>
        <c:crossAx val="45414272"/>
        <c:crosses val="autoZero"/>
        <c:auto val="1"/>
        <c:lblAlgn val="ctr"/>
        <c:lblOffset val="100"/>
      </c:catAx>
      <c:valAx>
        <c:axId val="45414272"/>
        <c:scaling>
          <c:orientation val="minMax"/>
        </c:scaling>
        <c:axPos val="l"/>
        <c:majorGridlines/>
        <c:numFmt formatCode="General" sourceLinked="1"/>
        <c:tickLblPos val="nextTo"/>
        <c:crossAx val="45412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Sheet2!$A$1</c:f>
              <c:strCache>
                <c:ptCount val="1"/>
                <c:pt idx="0">
                  <c:v>S.NO</c:v>
                </c:pt>
              </c:strCache>
            </c:strRef>
          </c:tx>
          <c:val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CUSID</c:v>
                </c:pt>
              </c:strCache>
            </c:strRef>
          </c:tx>
          <c:val>
            <c:numRef>
              <c:f>Sheet2!$B$2:$B$13</c:f>
              <c:numCache>
                <c:formatCode>General</c:formatCode>
                <c:ptCount val="12"/>
                <c:pt idx="0">
                  <c:v>451265</c:v>
                </c:pt>
                <c:pt idx="1">
                  <c:v>12354</c:v>
                </c:pt>
                <c:pt idx="2">
                  <c:v>456789</c:v>
                </c:pt>
                <c:pt idx="3">
                  <c:v>456786</c:v>
                </c:pt>
                <c:pt idx="4">
                  <c:v>4568722</c:v>
                </c:pt>
                <c:pt idx="5">
                  <c:v>7894511</c:v>
                </c:pt>
                <c:pt idx="6">
                  <c:v>425454</c:v>
                </c:pt>
                <c:pt idx="7">
                  <c:v>789456</c:v>
                </c:pt>
                <c:pt idx="8">
                  <c:v>457821</c:v>
                </c:pt>
                <c:pt idx="9">
                  <c:v>1246445</c:v>
                </c:pt>
                <c:pt idx="10">
                  <c:v>124858</c:v>
                </c:pt>
                <c:pt idx="11">
                  <c:v>455845</c:v>
                </c:pt>
              </c:numCache>
            </c:numRef>
          </c:val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CURRENT DUE</c:v>
                </c:pt>
              </c:strCache>
            </c:strRef>
          </c:tx>
          <c:val>
            <c:numRef>
              <c:f>Sheet2!$C$2:$C$13</c:f>
              <c:numCache>
                <c:formatCode>General</c:formatCode>
                <c:ptCount val="12"/>
                <c:pt idx="0">
                  <c:v>1452</c:v>
                </c:pt>
                <c:pt idx="1">
                  <c:v>45710</c:v>
                </c:pt>
                <c:pt idx="2">
                  <c:v>4500</c:v>
                </c:pt>
                <c:pt idx="3">
                  <c:v>45200</c:v>
                </c:pt>
                <c:pt idx="4">
                  <c:v>1252</c:v>
                </c:pt>
                <c:pt idx="5">
                  <c:v>4521</c:v>
                </c:pt>
                <c:pt idx="6">
                  <c:v>4500</c:v>
                </c:pt>
                <c:pt idx="7">
                  <c:v>8000</c:v>
                </c:pt>
                <c:pt idx="8">
                  <c:v>5000</c:v>
                </c:pt>
                <c:pt idx="9">
                  <c:v>2000</c:v>
                </c:pt>
                <c:pt idx="10">
                  <c:v>5000</c:v>
                </c:pt>
                <c:pt idx="11">
                  <c:v>8500</c:v>
                </c:pt>
              </c:numCache>
            </c:numRef>
          </c:val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B1(30+)</c:v>
                </c:pt>
              </c:strCache>
            </c:strRef>
          </c:tx>
          <c:val>
            <c:numRef>
              <c:f>Sheet2!$D$2:$D$13</c:f>
              <c:numCache>
                <c:formatCode>General</c:formatCode>
                <c:ptCount val="12"/>
                <c:pt idx="0">
                  <c:v>1452</c:v>
                </c:pt>
                <c:pt idx="1">
                  <c:v>45710</c:v>
                </c:pt>
                <c:pt idx="2">
                  <c:v>4500</c:v>
                </c:pt>
                <c:pt idx="3">
                  <c:v>45200</c:v>
                </c:pt>
                <c:pt idx="4">
                  <c:v>1252</c:v>
                </c:pt>
                <c:pt idx="5">
                  <c:v>4521</c:v>
                </c:pt>
                <c:pt idx="6">
                  <c:v>4500</c:v>
                </c:pt>
                <c:pt idx="7">
                  <c:v>8000</c:v>
                </c:pt>
                <c:pt idx="8">
                  <c:v>5000</c:v>
                </c:pt>
                <c:pt idx="9">
                  <c:v>2000</c:v>
                </c:pt>
                <c:pt idx="10">
                  <c:v>5000</c:v>
                </c:pt>
                <c:pt idx="11">
                  <c:v>8500</c:v>
                </c:pt>
              </c:numCache>
            </c:numRef>
          </c:val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B2(60+)</c:v>
                </c:pt>
              </c:strCache>
            </c:strRef>
          </c:tx>
          <c:val>
            <c:numRef>
              <c:f>Sheet2!$E$2:$E$13</c:f>
              <c:numCache>
                <c:formatCode>General</c:formatCode>
                <c:ptCount val="12"/>
                <c:pt idx="0">
                  <c:v>1452</c:v>
                </c:pt>
                <c:pt idx="1">
                  <c:v>45710</c:v>
                </c:pt>
                <c:pt idx="2">
                  <c:v>4500</c:v>
                </c:pt>
                <c:pt idx="3">
                  <c:v>45200</c:v>
                </c:pt>
                <c:pt idx="4">
                  <c:v>1252</c:v>
                </c:pt>
                <c:pt idx="5">
                  <c:v>4521</c:v>
                </c:pt>
                <c:pt idx="6">
                  <c:v>4500</c:v>
                </c:pt>
                <c:pt idx="7">
                  <c:v>8000</c:v>
                </c:pt>
                <c:pt idx="8">
                  <c:v>5000</c:v>
                </c:pt>
                <c:pt idx="9">
                  <c:v>2000</c:v>
                </c:pt>
                <c:pt idx="10">
                  <c:v>5000</c:v>
                </c:pt>
                <c:pt idx="11">
                  <c:v>8500</c:v>
                </c:pt>
              </c:numCache>
            </c:numRef>
          </c:val>
        </c:ser>
        <c:ser>
          <c:idx val="5"/>
          <c:order val="5"/>
          <c:tx>
            <c:strRef>
              <c:f>Sheet2!$F$1</c:f>
              <c:strCache>
                <c:ptCount val="1"/>
                <c:pt idx="0">
                  <c:v>B3(90+)</c:v>
                </c:pt>
              </c:strCache>
            </c:strRef>
          </c:tx>
          <c:val>
            <c:numRef>
              <c:f>Sheet2!$F$2:$F$13</c:f>
              <c:numCache>
                <c:formatCode>General</c:formatCode>
                <c:ptCount val="12"/>
                <c:pt idx="0">
                  <c:v>1452</c:v>
                </c:pt>
                <c:pt idx="1">
                  <c:v>45710</c:v>
                </c:pt>
                <c:pt idx="2">
                  <c:v>4500</c:v>
                </c:pt>
                <c:pt idx="3">
                  <c:v>45200</c:v>
                </c:pt>
                <c:pt idx="4">
                  <c:v>1252</c:v>
                </c:pt>
                <c:pt idx="5">
                  <c:v>4521</c:v>
                </c:pt>
                <c:pt idx="6">
                  <c:v>4500</c:v>
                </c:pt>
                <c:pt idx="7">
                  <c:v>8000</c:v>
                </c:pt>
                <c:pt idx="8">
                  <c:v>5000</c:v>
                </c:pt>
                <c:pt idx="9">
                  <c:v>2000</c:v>
                </c:pt>
                <c:pt idx="10">
                  <c:v>5000</c:v>
                </c:pt>
                <c:pt idx="11">
                  <c:v>8500</c:v>
                </c:pt>
              </c:numCache>
            </c:numRef>
          </c:val>
        </c:ser>
        <c:ser>
          <c:idx val="6"/>
          <c:order val="6"/>
          <c:tx>
            <c:strRef>
              <c:f>Sheet2!$G$1</c:f>
              <c:strCache>
                <c:ptCount val="1"/>
                <c:pt idx="0">
                  <c:v>TOTAL</c:v>
                </c:pt>
              </c:strCache>
            </c:strRef>
          </c:tx>
          <c:val>
            <c:numRef>
              <c:f>Sheet2!$G$2:$G$13</c:f>
              <c:numCache>
                <c:formatCode>General</c:formatCode>
                <c:ptCount val="12"/>
                <c:pt idx="0">
                  <c:v>5808</c:v>
                </c:pt>
                <c:pt idx="1">
                  <c:v>182840</c:v>
                </c:pt>
                <c:pt idx="2">
                  <c:v>18000</c:v>
                </c:pt>
                <c:pt idx="3">
                  <c:v>180800</c:v>
                </c:pt>
                <c:pt idx="4">
                  <c:v>5008</c:v>
                </c:pt>
                <c:pt idx="5">
                  <c:v>18084</c:v>
                </c:pt>
                <c:pt idx="6">
                  <c:v>18000</c:v>
                </c:pt>
                <c:pt idx="7">
                  <c:v>32000</c:v>
                </c:pt>
                <c:pt idx="8">
                  <c:v>20000</c:v>
                </c:pt>
                <c:pt idx="9">
                  <c:v>8000</c:v>
                </c:pt>
                <c:pt idx="10">
                  <c:v>20000</c:v>
                </c:pt>
                <c:pt idx="11">
                  <c:v>34000</c:v>
                </c:pt>
              </c:numCache>
            </c:numRef>
          </c:val>
        </c:ser>
        <c:shape val="pyramid"/>
        <c:axId val="45791872"/>
        <c:axId val="45683072"/>
        <c:axId val="87100928"/>
      </c:bar3DChart>
      <c:catAx>
        <c:axId val="45791872"/>
        <c:scaling>
          <c:orientation val="minMax"/>
        </c:scaling>
        <c:axPos val="b"/>
        <c:tickLblPos val="nextTo"/>
        <c:crossAx val="45683072"/>
        <c:crosses val="autoZero"/>
        <c:auto val="1"/>
        <c:lblAlgn val="ctr"/>
        <c:lblOffset val="100"/>
      </c:catAx>
      <c:valAx>
        <c:axId val="45683072"/>
        <c:scaling>
          <c:orientation val="minMax"/>
        </c:scaling>
        <c:axPos val="l"/>
        <c:majorGridlines/>
        <c:numFmt formatCode="General" sourceLinked="1"/>
        <c:tickLblPos val="nextTo"/>
        <c:crossAx val="45791872"/>
        <c:crosses val="autoZero"/>
        <c:crossBetween val="between"/>
      </c:valAx>
      <c:serAx>
        <c:axId val="87100928"/>
        <c:scaling>
          <c:orientation val="minMax"/>
        </c:scaling>
        <c:axPos val="b"/>
        <c:tickLblPos val="nextTo"/>
        <c:crossAx val="45683072"/>
        <c:crosses val="autoZero"/>
      </c:ser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plotArea>
      <c:layout/>
      <c:scatterChart>
        <c:scatterStyle val="smoothMarker"/>
        <c:ser>
          <c:idx val="0"/>
          <c:order val="0"/>
          <c:tx>
            <c:strRef>
              <c:f>Sheet2!$A$1</c:f>
              <c:strCache>
                <c:ptCount val="1"/>
                <c:pt idx="0">
                  <c:v>S.NO</c:v>
                </c:pt>
              </c:strCache>
            </c:strRef>
          </c:tx>
          <c:yVal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CUSID</c:v>
                </c:pt>
              </c:strCache>
            </c:strRef>
          </c:tx>
          <c:yVal>
            <c:numRef>
              <c:f>Sheet2!$B$2:$B$13</c:f>
              <c:numCache>
                <c:formatCode>General</c:formatCode>
                <c:ptCount val="12"/>
                <c:pt idx="0">
                  <c:v>451265</c:v>
                </c:pt>
                <c:pt idx="1">
                  <c:v>12354</c:v>
                </c:pt>
                <c:pt idx="2">
                  <c:v>456789</c:v>
                </c:pt>
                <c:pt idx="3">
                  <c:v>456786</c:v>
                </c:pt>
                <c:pt idx="4">
                  <c:v>4568722</c:v>
                </c:pt>
                <c:pt idx="5">
                  <c:v>7894511</c:v>
                </c:pt>
                <c:pt idx="6">
                  <c:v>425454</c:v>
                </c:pt>
                <c:pt idx="7">
                  <c:v>789456</c:v>
                </c:pt>
                <c:pt idx="8">
                  <c:v>457821</c:v>
                </c:pt>
                <c:pt idx="9">
                  <c:v>1246445</c:v>
                </c:pt>
                <c:pt idx="10">
                  <c:v>124858</c:v>
                </c:pt>
                <c:pt idx="11">
                  <c:v>455845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CURRENT DUE</c:v>
                </c:pt>
              </c:strCache>
            </c:strRef>
          </c:tx>
          <c:yVal>
            <c:numRef>
              <c:f>Sheet2!$C$2:$C$13</c:f>
              <c:numCache>
                <c:formatCode>General</c:formatCode>
                <c:ptCount val="12"/>
                <c:pt idx="0">
                  <c:v>1452</c:v>
                </c:pt>
                <c:pt idx="1">
                  <c:v>45710</c:v>
                </c:pt>
                <c:pt idx="2">
                  <c:v>4500</c:v>
                </c:pt>
                <c:pt idx="3">
                  <c:v>45200</c:v>
                </c:pt>
                <c:pt idx="4">
                  <c:v>1252</c:v>
                </c:pt>
                <c:pt idx="5">
                  <c:v>4521</c:v>
                </c:pt>
                <c:pt idx="6">
                  <c:v>4500</c:v>
                </c:pt>
                <c:pt idx="7">
                  <c:v>8000</c:v>
                </c:pt>
                <c:pt idx="8">
                  <c:v>5000</c:v>
                </c:pt>
                <c:pt idx="9">
                  <c:v>2000</c:v>
                </c:pt>
                <c:pt idx="10">
                  <c:v>5000</c:v>
                </c:pt>
                <c:pt idx="11">
                  <c:v>8500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B1(30+)</c:v>
                </c:pt>
              </c:strCache>
            </c:strRef>
          </c:tx>
          <c:yVal>
            <c:numRef>
              <c:f>Sheet2!$D$2:$D$13</c:f>
              <c:numCache>
                <c:formatCode>General</c:formatCode>
                <c:ptCount val="12"/>
                <c:pt idx="0">
                  <c:v>1452</c:v>
                </c:pt>
                <c:pt idx="1">
                  <c:v>45710</c:v>
                </c:pt>
                <c:pt idx="2">
                  <c:v>4500</c:v>
                </c:pt>
                <c:pt idx="3">
                  <c:v>45200</c:v>
                </c:pt>
                <c:pt idx="4">
                  <c:v>1252</c:v>
                </c:pt>
                <c:pt idx="5">
                  <c:v>4521</c:v>
                </c:pt>
                <c:pt idx="6">
                  <c:v>4500</c:v>
                </c:pt>
                <c:pt idx="7">
                  <c:v>8000</c:v>
                </c:pt>
                <c:pt idx="8">
                  <c:v>5000</c:v>
                </c:pt>
                <c:pt idx="9">
                  <c:v>2000</c:v>
                </c:pt>
                <c:pt idx="10">
                  <c:v>5000</c:v>
                </c:pt>
                <c:pt idx="11">
                  <c:v>8500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B2(60+)</c:v>
                </c:pt>
              </c:strCache>
            </c:strRef>
          </c:tx>
          <c:yVal>
            <c:numRef>
              <c:f>Sheet2!$E$2:$E$13</c:f>
              <c:numCache>
                <c:formatCode>General</c:formatCode>
                <c:ptCount val="12"/>
                <c:pt idx="0">
                  <c:v>1452</c:v>
                </c:pt>
                <c:pt idx="1">
                  <c:v>45710</c:v>
                </c:pt>
                <c:pt idx="2">
                  <c:v>4500</c:v>
                </c:pt>
                <c:pt idx="3">
                  <c:v>45200</c:v>
                </c:pt>
                <c:pt idx="4">
                  <c:v>1252</c:v>
                </c:pt>
                <c:pt idx="5">
                  <c:v>4521</c:v>
                </c:pt>
                <c:pt idx="6">
                  <c:v>4500</c:v>
                </c:pt>
                <c:pt idx="7">
                  <c:v>8000</c:v>
                </c:pt>
                <c:pt idx="8">
                  <c:v>5000</c:v>
                </c:pt>
                <c:pt idx="9">
                  <c:v>2000</c:v>
                </c:pt>
                <c:pt idx="10">
                  <c:v>5000</c:v>
                </c:pt>
                <c:pt idx="11">
                  <c:v>8500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Sheet2!$F$1</c:f>
              <c:strCache>
                <c:ptCount val="1"/>
                <c:pt idx="0">
                  <c:v>B3(90+)</c:v>
                </c:pt>
              </c:strCache>
            </c:strRef>
          </c:tx>
          <c:yVal>
            <c:numRef>
              <c:f>Sheet2!$F$2:$F$13</c:f>
              <c:numCache>
                <c:formatCode>General</c:formatCode>
                <c:ptCount val="12"/>
                <c:pt idx="0">
                  <c:v>1452</c:v>
                </c:pt>
                <c:pt idx="1">
                  <c:v>45710</c:v>
                </c:pt>
                <c:pt idx="2">
                  <c:v>4500</c:v>
                </c:pt>
                <c:pt idx="3">
                  <c:v>45200</c:v>
                </c:pt>
                <c:pt idx="4">
                  <c:v>1252</c:v>
                </c:pt>
                <c:pt idx="5">
                  <c:v>4521</c:v>
                </c:pt>
                <c:pt idx="6">
                  <c:v>4500</c:v>
                </c:pt>
                <c:pt idx="7">
                  <c:v>8000</c:v>
                </c:pt>
                <c:pt idx="8">
                  <c:v>5000</c:v>
                </c:pt>
                <c:pt idx="9">
                  <c:v>2000</c:v>
                </c:pt>
                <c:pt idx="10">
                  <c:v>5000</c:v>
                </c:pt>
                <c:pt idx="11">
                  <c:v>8500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Sheet2!$G$1</c:f>
              <c:strCache>
                <c:ptCount val="1"/>
                <c:pt idx="0">
                  <c:v>TOTAL</c:v>
                </c:pt>
              </c:strCache>
            </c:strRef>
          </c:tx>
          <c:yVal>
            <c:numRef>
              <c:f>Sheet2!$G$2:$G$13</c:f>
              <c:numCache>
                <c:formatCode>General</c:formatCode>
                <c:ptCount val="12"/>
                <c:pt idx="0">
                  <c:v>5808</c:v>
                </c:pt>
                <c:pt idx="1">
                  <c:v>182840</c:v>
                </c:pt>
                <c:pt idx="2">
                  <c:v>18000</c:v>
                </c:pt>
                <c:pt idx="3">
                  <c:v>180800</c:v>
                </c:pt>
                <c:pt idx="4">
                  <c:v>5008</c:v>
                </c:pt>
                <c:pt idx="5">
                  <c:v>18084</c:v>
                </c:pt>
                <c:pt idx="6">
                  <c:v>18000</c:v>
                </c:pt>
                <c:pt idx="7">
                  <c:v>32000</c:v>
                </c:pt>
                <c:pt idx="8">
                  <c:v>20000</c:v>
                </c:pt>
                <c:pt idx="9">
                  <c:v>8000</c:v>
                </c:pt>
                <c:pt idx="10">
                  <c:v>20000</c:v>
                </c:pt>
                <c:pt idx="11">
                  <c:v>34000</c:v>
                </c:pt>
              </c:numCache>
            </c:numRef>
          </c:yVal>
          <c:smooth val="1"/>
        </c:ser>
        <c:axId val="105305600"/>
        <c:axId val="47056384"/>
      </c:scatterChart>
      <c:valAx>
        <c:axId val="105305600"/>
        <c:scaling>
          <c:orientation val="minMax"/>
        </c:scaling>
        <c:axPos val="b"/>
        <c:tickLblPos val="nextTo"/>
        <c:crossAx val="47056384"/>
        <c:crosses val="autoZero"/>
        <c:crossBetween val="midCat"/>
      </c:valAx>
      <c:valAx>
        <c:axId val="47056384"/>
        <c:scaling>
          <c:orientation val="minMax"/>
        </c:scaling>
        <c:axPos val="l"/>
        <c:majorGridlines/>
        <c:numFmt formatCode="General" sourceLinked="1"/>
        <c:tickLblPos val="nextTo"/>
        <c:crossAx val="105305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1143000</xdr:colOff>
      <xdr:row>15</xdr:row>
      <xdr:rowOff>180975</xdr:rowOff>
    </xdr:from>
    <xdr:to>
      <xdr:col>6</xdr:col>
      <xdr:colOff>257175</xdr:colOff>
      <xdr:row>30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17</xdr:row>
      <xdr:rowOff>200024</xdr:rowOff>
    </xdr:from>
    <xdr:to>
      <xdr:col>16</xdr:col>
      <xdr:colOff>66674</xdr:colOff>
      <xdr:row>26</xdr:row>
      <xdr:rowOff>228600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685799</xdr:colOff>
      <xdr:row>0</xdr:row>
      <xdr:rowOff>19050</xdr:rowOff>
    </xdr:from>
    <xdr:to>
      <xdr:col>15</xdr:col>
      <xdr:colOff>438149</xdr:colOff>
      <xdr:row>15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868.508055555554" createdVersion="3" refreshedVersion="3" minRefreshableVersion="3" recordCount="11">
  <cacheSource type="worksheet">
    <worksheetSource ref="A1:F12" sheet="LOAN.1"/>
  </cacheSource>
  <cacheFields count="6">
    <cacheField name="S.NO" numFmtId="0">
      <sharedItems containsSemiMixedTypes="0" containsString="0" containsNumber="1" containsInteger="1" minValue="1" maxValue="11"/>
    </cacheField>
    <cacheField name="NAME" numFmtId="0">
      <sharedItems count="11">
        <s v="YOGA"/>
        <s v="RAVI"/>
        <s v="YOGANANTHARAJ"/>
        <s v="GOVINTHARAJ"/>
        <s v="NATARAJ"/>
        <s v="RANI"/>
        <s v="KUMAR"/>
        <s v="KANNAN"/>
        <s v="RAVIKUMAR"/>
        <s v="ANANTHARAY"/>
        <s v="RAJRUMAR"/>
      </sharedItems>
    </cacheField>
    <cacheField name="MOBILE NO" numFmtId="0">
      <sharedItems containsSemiMixedTypes="0" containsString="0" containsNumber="1" containsInteger="1" minValue="1144566666" maxValue="7894561235"/>
    </cacheField>
    <cacheField name="PLACE" numFmtId="0">
      <sharedItems count="6">
        <s v="SALEM"/>
        <s v="NAMAKAL"/>
        <s v="CHENNAI"/>
        <s v="DHARMAPURI"/>
        <s v="ATHANUR"/>
        <s v="ATHANAR"/>
      </sharedItems>
    </cacheField>
    <cacheField name="LOAN TYPE" numFmtId="0">
      <sharedItems/>
    </cacheField>
    <cacheField name="LOAN AMOUNT" numFmtId="0">
      <sharedItems containsSemiMixedTypes="0" containsString="0" containsNumber="1" containsInteger="1" minValue="10000" maxValue="80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n v="1"/>
    <x v="0"/>
    <n v="7412583699"/>
    <x v="0"/>
    <s v="PERSONAL LOAN"/>
    <n v="10000"/>
  </r>
  <r>
    <n v="2"/>
    <x v="1"/>
    <n v="7894561233"/>
    <x v="1"/>
    <s v="GOLD LOAN"/>
    <n v="20000"/>
  </r>
  <r>
    <n v="3"/>
    <x v="2"/>
    <n v="1234567896"/>
    <x v="2"/>
    <s v="DOCTOR LOAN"/>
    <n v="40000"/>
  </r>
  <r>
    <n v="4"/>
    <x v="3"/>
    <n v="1594567893"/>
    <x v="3"/>
    <s v="PERSONAL LOAN"/>
    <n v="50000"/>
  </r>
  <r>
    <n v="5"/>
    <x v="4"/>
    <n v="3698521472"/>
    <x v="4"/>
    <s v="AGRI LOAN"/>
    <n v="60000"/>
  </r>
  <r>
    <n v="6"/>
    <x v="5"/>
    <n v="7891234562"/>
    <x v="0"/>
    <s v="GOLD LOAN"/>
    <n v="80000"/>
  </r>
  <r>
    <n v="7"/>
    <x v="6"/>
    <n v="7413698521"/>
    <x v="2"/>
    <s v="HOME LOAN"/>
    <n v="70000"/>
  </r>
  <r>
    <n v="8"/>
    <x v="7"/>
    <n v="1473698252"/>
    <x v="1"/>
    <s v="DOCTOR LOAN"/>
    <n v="50000"/>
  </r>
  <r>
    <n v="9"/>
    <x v="8"/>
    <n v="1472582587"/>
    <x v="0"/>
    <s v="PERSONAL LOAN"/>
    <n v="80000"/>
  </r>
  <r>
    <n v="10"/>
    <x v="9"/>
    <n v="1144566666"/>
    <x v="3"/>
    <s v="GOLD LOAN"/>
    <n v="41000"/>
  </r>
  <r>
    <n v="11"/>
    <x v="10"/>
    <n v="7894561235"/>
    <x v="5"/>
    <s v="AGRI LOAN"/>
    <n v="1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:K10" firstHeaderRow="1" firstDataRow="2" firstDataCol="1"/>
  <pivotFields count="6">
    <pivotField showAll="0"/>
    <pivotField axis="axisCol" showAll="0">
      <items count="12">
        <item x="9"/>
        <item x="3"/>
        <item x="7"/>
        <item x="6"/>
        <item x="4"/>
        <item x="10"/>
        <item x="5"/>
        <item x="1"/>
        <item x="8"/>
        <item x="0"/>
        <item x="2"/>
        <item t="default"/>
      </items>
    </pivotField>
    <pivotField showAll="0"/>
    <pivotField axis="axisRow" showAll="0">
      <items count="7">
        <item x="5"/>
        <item x="4"/>
        <item h="1" x="2"/>
        <item x="3"/>
        <item x="1"/>
        <item x="0"/>
        <item t="default"/>
      </items>
    </pivotField>
    <pivotField showAll="0"/>
    <pivotField dataField="1" showAll="0"/>
  </pivotFields>
  <rowFields count="1">
    <field x="3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"/>
  </colFields>
  <colItems count="10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LOAN AMOUNT" fld="5" baseField="0" baseItem="0"/>
  </dataFields>
  <formats count="1">
    <format dxfId="0">
      <pivotArea dataOnly="0" fieldPosition="0">
        <references count="1">
          <reference field="3" count="0"/>
        </references>
      </pivotArea>
    </format>
  </format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opLeftCell="B1" workbookViewId="0">
      <selection activeCell="J15" sqref="J15"/>
    </sheetView>
  </sheetViews>
  <sheetFormatPr defaultRowHeight="15"/>
  <cols>
    <col min="2" max="2" width="21.28515625" customWidth="1"/>
    <col min="3" max="3" width="12.42578125" customWidth="1"/>
    <col min="4" max="4" width="18.140625" customWidth="1"/>
    <col min="5" max="5" width="14.140625" customWidth="1"/>
    <col min="6" max="6" width="15.5703125" customWidth="1"/>
    <col min="7" max="7" width="26.140625" style="1" customWidth="1"/>
    <col min="8" max="8" width="15.7109375" customWidth="1"/>
    <col min="9" max="9" width="12.28515625" customWidth="1"/>
    <col min="10" max="10" width="23.5703125" customWidth="1"/>
  </cols>
  <sheetData>
    <row r="1" spans="1:11">
      <c r="A1" s="80" t="s">
        <v>18</v>
      </c>
      <c r="B1" s="81"/>
      <c r="C1" s="81"/>
      <c r="D1" s="81"/>
      <c r="E1" s="81"/>
      <c r="F1" s="81"/>
      <c r="G1" s="81"/>
      <c r="H1" s="81"/>
      <c r="I1" s="81"/>
      <c r="J1" s="82"/>
    </row>
    <row r="2" spans="1:11">
      <c r="A2" s="83"/>
      <c r="B2" s="84"/>
      <c r="C2" s="84"/>
      <c r="D2" s="84"/>
      <c r="E2" s="84"/>
      <c r="F2" s="84"/>
      <c r="G2" s="84"/>
      <c r="H2" s="84"/>
      <c r="I2" s="84"/>
      <c r="J2" s="85"/>
    </row>
    <row r="3" spans="1:11" ht="23.25">
      <c r="A3" s="3" t="s">
        <v>0</v>
      </c>
      <c r="B3" s="3" t="s">
        <v>1</v>
      </c>
      <c r="C3" s="64" t="s">
        <v>2</v>
      </c>
      <c r="D3" s="64" t="s">
        <v>3</v>
      </c>
      <c r="E3" s="64" t="s">
        <v>4</v>
      </c>
      <c r="F3" s="64" t="s">
        <v>5</v>
      </c>
      <c r="G3" s="64" t="s">
        <v>6</v>
      </c>
      <c r="H3" s="64" t="s">
        <v>7</v>
      </c>
      <c r="I3" s="64" t="s">
        <v>8</v>
      </c>
      <c r="J3" s="64" t="s">
        <v>9</v>
      </c>
    </row>
    <row r="4" spans="1:11" ht="21">
      <c r="A4" s="2">
        <v>1</v>
      </c>
      <c r="B4" s="63" t="s">
        <v>10</v>
      </c>
      <c r="C4" s="63">
        <v>80</v>
      </c>
      <c r="D4" s="63">
        <v>50</v>
      </c>
      <c r="E4" s="63">
        <v>90</v>
      </c>
      <c r="F4" s="63">
        <v>40</v>
      </c>
      <c r="G4" s="63">
        <v>40</v>
      </c>
      <c r="H4" s="63">
        <f>G4+F4+E4+D4+C4</f>
        <v>300</v>
      </c>
      <c r="I4" s="63">
        <v>500</v>
      </c>
      <c r="J4" s="65">
        <f>H4/I4*100</f>
        <v>60</v>
      </c>
    </row>
    <row r="5" spans="1:11" ht="21">
      <c r="A5" s="2">
        <v>2</v>
      </c>
      <c r="B5" s="63" t="s">
        <v>11</v>
      </c>
      <c r="C5" s="63">
        <v>50</v>
      </c>
      <c r="D5" s="63">
        <v>40</v>
      </c>
      <c r="E5" s="63">
        <v>40</v>
      </c>
      <c r="F5" s="63">
        <v>50</v>
      </c>
      <c r="G5" s="63">
        <v>40</v>
      </c>
      <c r="H5" s="63">
        <f t="shared" ref="H5:H11" si="0">G5+F5+E5+D5+C5</f>
        <v>220</v>
      </c>
      <c r="I5" s="63">
        <v>500</v>
      </c>
      <c r="J5" s="65">
        <f>H5/I5*100</f>
        <v>44</v>
      </c>
    </row>
    <row r="6" spans="1:11" ht="21">
      <c r="A6" s="2">
        <v>3</v>
      </c>
      <c r="B6" s="63" t="s">
        <v>12</v>
      </c>
      <c r="C6" s="63">
        <v>50</v>
      </c>
      <c r="D6" s="63">
        <v>50</v>
      </c>
      <c r="E6" s="63">
        <v>60</v>
      </c>
      <c r="F6" s="63">
        <v>60</v>
      </c>
      <c r="G6" s="63">
        <v>40</v>
      </c>
      <c r="H6" s="63">
        <f t="shared" si="0"/>
        <v>260</v>
      </c>
      <c r="I6" s="63">
        <v>500</v>
      </c>
      <c r="J6" s="65">
        <f t="shared" ref="J6:J9" si="1">H6/I6*100</f>
        <v>52</v>
      </c>
    </row>
    <row r="7" spans="1:11" ht="21">
      <c r="A7" s="2">
        <v>4</v>
      </c>
      <c r="B7" s="63" t="s">
        <v>13</v>
      </c>
      <c r="C7" s="63">
        <v>50</v>
      </c>
      <c r="D7" s="63">
        <v>70</v>
      </c>
      <c r="E7" s="63">
        <v>50</v>
      </c>
      <c r="F7" s="63">
        <v>60</v>
      </c>
      <c r="G7" s="63">
        <v>40</v>
      </c>
      <c r="H7" s="63">
        <f t="shared" si="0"/>
        <v>270</v>
      </c>
      <c r="I7" s="63">
        <v>500</v>
      </c>
      <c r="J7" s="65">
        <f t="shared" si="1"/>
        <v>54</v>
      </c>
    </row>
    <row r="8" spans="1:11" ht="21">
      <c r="A8" s="2">
        <v>5</v>
      </c>
      <c r="B8" s="63" t="s">
        <v>14</v>
      </c>
      <c r="C8" s="63">
        <v>50</v>
      </c>
      <c r="D8" s="63">
        <v>40</v>
      </c>
      <c r="E8" s="63">
        <v>40</v>
      </c>
      <c r="F8" s="63">
        <v>60</v>
      </c>
      <c r="G8" s="63">
        <v>40</v>
      </c>
      <c r="H8" s="63">
        <f t="shared" si="0"/>
        <v>230</v>
      </c>
      <c r="I8" s="63">
        <v>500</v>
      </c>
      <c r="J8" s="65">
        <f t="shared" si="1"/>
        <v>46</v>
      </c>
    </row>
    <row r="9" spans="1:11" ht="21">
      <c r="A9" s="2">
        <v>6</v>
      </c>
      <c r="B9" s="63" t="s">
        <v>15</v>
      </c>
      <c r="C9" s="63">
        <v>50</v>
      </c>
      <c r="D9" s="63">
        <v>50</v>
      </c>
      <c r="E9" s="63">
        <v>50</v>
      </c>
      <c r="F9" s="63">
        <v>50</v>
      </c>
      <c r="G9" s="63">
        <v>50</v>
      </c>
      <c r="H9" s="63">
        <f t="shared" si="0"/>
        <v>250</v>
      </c>
      <c r="I9" s="63">
        <v>500</v>
      </c>
      <c r="J9" s="65">
        <f t="shared" si="1"/>
        <v>50</v>
      </c>
    </row>
    <row r="10" spans="1:11" ht="21">
      <c r="A10" s="2">
        <v>7</v>
      </c>
      <c r="B10" s="63" t="s">
        <v>16</v>
      </c>
      <c r="C10" s="63">
        <v>50</v>
      </c>
      <c r="D10" s="63">
        <v>50</v>
      </c>
      <c r="E10" s="63">
        <v>50</v>
      </c>
      <c r="F10" s="63">
        <v>50</v>
      </c>
      <c r="G10" s="63">
        <v>50</v>
      </c>
      <c r="H10" s="63">
        <f t="shared" si="0"/>
        <v>250</v>
      </c>
      <c r="I10" s="63">
        <v>500</v>
      </c>
      <c r="J10" s="65">
        <f>H10/I10*100</f>
        <v>50</v>
      </c>
    </row>
    <row r="11" spans="1:11" ht="21">
      <c r="A11" s="2">
        <v>8</v>
      </c>
      <c r="B11" s="63" t="s">
        <v>17</v>
      </c>
      <c r="C11" s="63">
        <v>50</v>
      </c>
      <c r="D11" s="63">
        <v>90</v>
      </c>
      <c r="E11" s="63">
        <v>90</v>
      </c>
      <c r="F11" s="63">
        <v>80</v>
      </c>
      <c r="G11" s="63">
        <v>40</v>
      </c>
      <c r="H11" s="63">
        <f t="shared" si="0"/>
        <v>350</v>
      </c>
      <c r="I11" s="63">
        <v>500</v>
      </c>
      <c r="J11" s="65">
        <f>H11/I11*100</f>
        <v>70</v>
      </c>
    </row>
    <row r="12" spans="1:11">
      <c r="C12" s="7"/>
    </row>
    <row r="14" spans="1:11" ht="28.5">
      <c r="A14" s="66" t="s">
        <v>0</v>
      </c>
      <c r="B14" s="67" t="s">
        <v>1</v>
      </c>
      <c r="C14" s="67" t="s">
        <v>2</v>
      </c>
      <c r="D14" s="67" t="s">
        <v>80</v>
      </c>
      <c r="E14" s="67" t="s">
        <v>4</v>
      </c>
      <c r="F14" s="67" t="s">
        <v>5</v>
      </c>
      <c r="G14" s="67" t="s">
        <v>6</v>
      </c>
      <c r="H14" s="67" t="s">
        <v>7</v>
      </c>
      <c r="I14" s="67" t="s">
        <v>8</v>
      </c>
      <c r="J14" s="67" t="s">
        <v>9</v>
      </c>
      <c r="K14" s="17"/>
    </row>
    <row r="15" spans="1:11" ht="21">
      <c r="A15" s="63">
        <v>1</v>
      </c>
      <c r="B15" s="68" t="s">
        <v>17</v>
      </c>
      <c r="C15" s="68">
        <v>45</v>
      </c>
      <c r="D15" s="68">
        <v>78</v>
      </c>
      <c r="E15" s="68">
        <v>45</v>
      </c>
      <c r="F15" s="68">
        <v>78</v>
      </c>
      <c r="G15" s="68">
        <v>45</v>
      </c>
      <c r="H15" s="69">
        <f t="shared" ref="H15:H19" si="2">SUM(C15:G15)</f>
        <v>291</v>
      </c>
      <c r="I15" s="69">
        <v>500</v>
      </c>
      <c r="J15" s="79"/>
      <c r="K15" s="17"/>
    </row>
    <row r="16" spans="1:11" ht="21">
      <c r="A16" s="8">
        <v>2</v>
      </c>
      <c r="B16" s="68" t="s">
        <v>10</v>
      </c>
      <c r="C16" s="68">
        <v>56</v>
      </c>
      <c r="D16" s="68">
        <v>45</v>
      </c>
      <c r="E16" s="68">
        <v>89</v>
      </c>
      <c r="F16" s="68">
        <v>45</v>
      </c>
      <c r="G16" s="68">
        <v>12</v>
      </c>
      <c r="H16" s="69">
        <f t="shared" si="2"/>
        <v>247</v>
      </c>
      <c r="I16" s="69">
        <v>500</v>
      </c>
      <c r="J16" s="69"/>
    </row>
    <row r="17" spans="1:12" ht="21">
      <c r="A17" s="63">
        <v>3</v>
      </c>
      <c r="B17" s="68" t="s">
        <v>81</v>
      </c>
      <c r="C17" s="68">
        <v>78</v>
      </c>
      <c r="D17" s="68">
        <v>112</v>
      </c>
      <c r="E17" s="68">
        <v>45</v>
      </c>
      <c r="F17" s="68">
        <v>12</v>
      </c>
      <c r="G17" s="68">
        <v>45</v>
      </c>
      <c r="H17" s="69">
        <f t="shared" si="2"/>
        <v>292</v>
      </c>
      <c r="I17" s="69">
        <v>500</v>
      </c>
      <c r="J17" s="69"/>
    </row>
    <row r="18" spans="1:12" ht="21">
      <c r="A18" s="63">
        <v>4</v>
      </c>
      <c r="B18" s="68" t="s">
        <v>13</v>
      </c>
      <c r="C18" s="68">
        <v>45</v>
      </c>
      <c r="D18" s="68">
        <v>45</v>
      </c>
      <c r="E18" s="68">
        <v>78</v>
      </c>
      <c r="F18" s="68">
        <v>45</v>
      </c>
      <c r="G18" s="68">
        <v>78</v>
      </c>
      <c r="H18" s="69">
        <f t="shared" si="2"/>
        <v>291</v>
      </c>
      <c r="I18" s="69">
        <v>500</v>
      </c>
      <c r="J18" s="69"/>
    </row>
    <row r="19" spans="1:12" ht="21">
      <c r="A19" s="63">
        <v>5</v>
      </c>
      <c r="B19" s="68" t="s">
        <v>32</v>
      </c>
      <c r="C19" s="68">
        <v>56</v>
      </c>
      <c r="D19" s="68">
        <v>78</v>
      </c>
      <c r="E19" s="68">
        <v>78</v>
      </c>
      <c r="F19" s="68">
        <v>45</v>
      </c>
      <c r="G19" s="68">
        <v>78</v>
      </c>
      <c r="H19" s="69">
        <f t="shared" si="2"/>
        <v>335</v>
      </c>
      <c r="I19" s="69">
        <v>500</v>
      </c>
      <c r="J19" s="69"/>
    </row>
    <row r="20" spans="1:12">
      <c r="A20" s="11"/>
      <c r="B20" s="11"/>
      <c r="C20" s="11"/>
      <c r="D20" s="11"/>
      <c r="E20" s="11"/>
      <c r="F20" s="2"/>
      <c r="G20" s="11"/>
      <c r="H20" s="11"/>
      <c r="I20" s="11"/>
      <c r="J20" s="11"/>
    </row>
    <row r="21" spans="1:12">
      <c r="A21" s="11"/>
      <c r="B21" s="11"/>
      <c r="C21" s="11"/>
      <c r="D21" s="11"/>
      <c r="E21" s="11"/>
      <c r="F21" s="2"/>
      <c r="G21" s="11"/>
      <c r="H21" s="11"/>
      <c r="I21" s="11"/>
      <c r="J21" s="11"/>
    </row>
    <row r="22" spans="1:12">
      <c r="A22" s="11"/>
      <c r="B22" s="11"/>
      <c r="C22" s="11"/>
      <c r="D22" s="11"/>
      <c r="E22" s="11"/>
      <c r="F22" s="2"/>
      <c r="G22" s="11"/>
      <c r="H22" s="11"/>
      <c r="I22" s="11"/>
      <c r="J22" s="11"/>
    </row>
    <row r="23" spans="1:12">
      <c r="A23" s="11"/>
      <c r="B23" s="11"/>
      <c r="C23" s="11"/>
      <c r="D23" s="11"/>
      <c r="E23" s="11"/>
      <c r="F23" s="2"/>
      <c r="G23" s="11"/>
      <c r="H23" s="11"/>
      <c r="I23" s="11"/>
      <c r="J23" s="11"/>
    </row>
    <row r="24" spans="1:12">
      <c r="A24" s="11"/>
      <c r="B24" s="11"/>
      <c r="C24" s="11"/>
      <c r="D24" s="11"/>
      <c r="E24" s="11"/>
      <c r="F24" s="11"/>
      <c r="G24" s="2"/>
      <c r="H24" s="11"/>
      <c r="I24" s="11"/>
      <c r="J24" s="11"/>
      <c r="L24" s="7"/>
    </row>
    <row r="25" spans="1:12">
      <c r="A25" s="11"/>
      <c r="B25" s="11"/>
      <c r="C25" s="11"/>
      <c r="D25" s="11"/>
      <c r="E25" s="11"/>
      <c r="F25" s="11"/>
      <c r="G25" s="2"/>
      <c r="H25" s="11"/>
      <c r="I25" s="11"/>
      <c r="J25" s="11"/>
    </row>
    <row r="26" spans="1:12">
      <c r="A26" s="11"/>
      <c r="B26" s="11"/>
      <c r="C26" s="11"/>
      <c r="D26" s="11"/>
      <c r="E26" s="11"/>
      <c r="F26" s="11"/>
      <c r="G26" s="2"/>
      <c r="H26" s="11"/>
      <c r="I26" s="11"/>
      <c r="J26" s="11"/>
    </row>
    <row r="27" spans="1:12">
      <c r="B27" s="11"/>
      <c r="C27" s="11"/>
      <c r="D27" s="11"/>
      <c r="E27" s="11"/>
      <c r="F27" s="11"/>
      <c r="G27" s="2"/>
      <c r="H27" s="11"/>
      <c r="I27" s="11"/>
      <c r="J27" s="11"/>
    </row>
  </sheetData>
  <mergeCells count="1">
    <mergeCell ref="A1:J2"/>
  </mergeCells>
  <pageMargins left="0.69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43"/>
  <sheetViews>
    <sheetView topLeftCell="A12" workbookViewId="0">
      <pane xSplit="18825" topLeftCell="R1"/>
      <selection activeCell="D18" sqref="D18:D42"/>
      <selection pane="topRight" activeCell="R1" sqref="R1"/>
    </sheetView>
  </sheetViews>
  <sheetFormatPr defaultRowHeight="15"/>
  <cols>
    <col min="1" max="1" width="11" customWidth="1"/>
    <col min="2" max="2" width="18.5703125" customWidth="1"/>
    <col min="3" max="3" width="23.7109375" customWidth="1"/>
    <col min="4" max="4" width="24.28515625" customWidth="1"/>
    <col min="5" max="5" width="19.42578125" customWidth="1"/>
    <col min="6" max="6" width="10.42578125" hidden="1" customWidth="1"/>
    <col min="7" max="8" width="9.140625" hidden="1" customWidth="1"/>
    <col min="9" max="9" width="20.7109375" customWidth="1"/>
    <col min="10" max="10" width="4.28515625" customWidth="1"/>
    <col min="11" max="14" width="9.140625" hidden="1" customWidth="1"/>
  </cols>
  <sheetData>
    <row r="3" spans="1:12" ht="28.5">
      <c r="E3" s="4" t="s">
        <v>19</v>
      </c>
    </row>
    <row r="6" spans="1:12" ht="26.25">
      <c r="C6" s="62" t="s">
        <v>20</v>
      </c>
      <c r="D6" s="56"/>
      <c r="E6" s="7"/>
      <c r="F6" s="8" t="s">
        <v>25</v>
      </c>
      <c r="G6" s="8"/>
      <c r="H6" s="13"/>
    </row>
    <row r="7" spans="1:12" ht="26.25">
      <c r="C7" s="62"/>
      <c r="D7" s="56"/>
      <c r="E7" s="7"/>
      <c r="F7" s="13"/>
      <c r="G7" s="13"/>
      <c r="H7" s="13"/>
    </row>
    <row r="8" spans="1:12" ht="26.25">
      <c r="C8" s="62" t="s">
        <v>21</v>
      </c>
      <c r="D8" s="56"/>
      <c r="E8" s="7"/>
      <c r="F8" s="9" t="s">
        <v>26</v>
      </c>
      <c r="G8" s="9"/>
      <c r="H8" s="13"/>
    </row>
    <row r="9" spans="1:12" ht="26.25">
      <c r="C9" s="62"/>
      <c r="D9" s="56"/>
      <c r="E9" s="7"/>
      <c r="F9" s="13"/>
      <c r="G9" s="13"/>
      <c r="H9" s="13"/>
    </row>
    <row r="10" spans="1:12" ht="26.25">
      <c r="C10" s="62" t="s">
        <v>22</v>
      </c>
      <c r="D10" s="56"/>
      <c r="E10" s="7"/>
      <c r="F10" s="8">
        <v>50000</v>
      </c>
      <c r="G10" s="8"/>
      <c r="H10" s="13"/>
    </row>
    <row r="11" spans="1:12" ht="26.25">
      <c r="C11" s="62"/>
      <c r="D11" s="56"/>
      <c r="E11" s="7"/>
      <c r="F11" s="13"/>
      <c r="G11" s="13"/>
      <c r="H11" s="13"/>
    </row>
    <row r="12" spans="1:12" ht="26.25">
      <c r="B12" s="5"/>
      <c r="C12" s="62" t="s">
        <v>23</v>
      </c>
      <c r="D12" s="56"/>
      <c r="E12" s="7"/>
      <c r="F12" s="14">
        <v>12</v>
      </c>
      <c r="G12" s="13"/>
      <c r="H12" s="13"/>
    </row>
    <row r="13" spans="1:12" ht="26.25">
      <c r="C13" s="62"/>
      <c r="D13" s="56"/>
      <c r="E13" s="7"/>
      <c r="F13" s="13"/>
      <c r="G13" s="13"/>
      <c r="H13" s="13"/>
    </row>
    <row r="14" spans="1:12" ht="26.25">
      <c r="C14" s="62" t="s">
        <v>24</v>
      </c>
      <c r="D14" s="56"/>
      <c r="E14" s="7"/>
      <c r="F14" s="6">
        <v>24</v>
      </c>
      <c r="G14" s="13"/>
      <c r="H14" s="13"/>
    </row>
    <row r="15" spans="1:12">
      <c r="C15" s="12"/>
    </row>
    <row r="16" spans="1:12">
      <c r="A16" s="10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3" ht="28.5">
      <c r="A17" s="58" t="s">
        <v>0</v>
      </c>
      <c r="B17" s="58" t="s">
        <v>28</v>
      </c>
      <c r="C17" s="58" t="s">
        <v>29</v>
      </c>
      <c r="D17" s="58" t="s">
        <v>27</v>
      </c>
      <c r="E17" s="7"/>
      <c r="F17" s="7"/>
      <c r="G17" s="7"/>
      <c r="H17" s="7"/>
      <c r="I17" s="7"/>
      <c r="J17" s="7"/>
      <c r="K17" s="7"/>
      <c r="L17" s="7"/>
    </row>
    <row r="18" spans="1:13" ht="28.5">
      <c r="A18" s="58">
        <v>1</v>
      </c>
      <c r="B18" s="59">
        <f>F10/F14</f>
        <v>2083.3333333333335</v>
      </c>
      <c r="C18" s="58">
        <f>F10*F12/100/F14</f>
        <v>250</v>
      </c>
      <c r="D18" s="59">
        <f>B18+C18</f>
        <v>2333.3333333333335</v>
      </c>
      <c r="E18" s="7"/>
      <c r="F18" s="7"/>
      <c r="G18" s="7"/>
      <c r="H18" s="7"/>
      <c r="I18" s="7"/>
      <c r="J18" s="7"/>
      <c r="K18" s="7"/>
      <c r="L18" s="7"/>
    </row>
    <row r="19" spans="1:13" ht="28.5">
      <c r="A19" s="58">
        <v>2</v>
      </c>
      <c r="B19" s="59">
        <f>$B$18</f>
        <v>2083.3333333333335</v>
      </c>
      <c r="C19" s="58">
        <f>$C$18</f>
        <v>250</v>
      </c>
      <c r="D19" s="59">
        <f>$D$18</f>
        <v>2333.3333333333335</v>
      </c>
      <c r="E19" s="7"/>
      <c r="F19" s="7"/>
      <c r="G19" s="7"/>
      <c r="H19" s="7"/>
      <c r="I19" s="7"/>
      <c r="J19" s="7"/>
      <c r="K19" s="7"/>
      <c r="L19" s="7"/>
      <c r="M19" s="7"/>
    </row>
    <row r="20" spans="1:13" ht="28.5">
      <c r="A20" s="58">
        <v>3</v>
      </c>
      <c r="B20" s="59">
        <f t="shared" ref="B20:B41" si="0">$B$18</f>
        <v>2083.3333333333335</v>
      </c>
      <c r="C20" s="58">
        <f t="shared" ref="C20:C41" si="1">$C$18</f>
        <v>250</v>
      </c>
      <c r="D20" s="59">
        <f t="shared" ref="D20:D41" si="2">$D$18</f>
        <v>2333.3333333333335</v>
      </c>
      <c r="E20" s="7"/>
      <c r="F20" s="7"/>
      <c r="G20" s="7"/>
      <c r="H20" s="7"/>
      <c r="I20" s="7"/>
      <c r="J20" s="7"/>
      <c r="K20" s="7"/>
      <c r="L20" s="7"/>
      <c r="M20" s="7"/>
    </row>
    <row r="21" spans="1:13" ht="28.5">
      <c r="A21" s="58">
        <v>4</v>
      </c>
      <c r="B21" s="59">
        <f t="shared" si="0"/>
        <v>2083.3333333333335</v>
      </c>
      <c r="C21" s="58">
        <f t="shared" si="1"/>
        <v>250</v>
      </c>
      <c r="D21" s="59">
        <f t="shared" si="2"/>
        <v>2333.3333333333335</v>
      </c>
      <c r="E21" s="7"/>
      <c r="F21" s="7"/>
      <c r="G21" s="7"/>
      <c r="H21" s="7"/>
      <c r="I21" s="7"/>
      <c r="J21" s="7"/>
      <c r="K21" s="7"/>
      <c r="L21" s="7"/>
      <c r="M21" s="7"/>
    </row>
    <row r="22" spans="1:13" ht="28.5">
      <c r="A22" s="58">
        <v>5</v>
      </c>
      <c r="B22" s="59">
        <f t="shared" si="0"/>
        <v>2083.3333333333335</v>
      </c>
      <c r="C22" s="58">
        <f t="shared" si="1"/>
        <v>250</v>
      </c>
      <c r="D22" s="59">
        <f t="shared" si="2"/>
        <v>2333.3333333333335</v>
      </c>
      <c r="E22" s="7"/>
      <c r="F22" s="7"/>
      <c r="G22" s="7"/>
      <c r="H22" s="7"/>
      <c r="I22" s="7"/>
      <c r="J22" s="7"/>
      <c r="K22" s="7"/>
      <c r="L22" s="7"/>
      <c r="M22" s="7"/>
    </row>
    <row r="23" spans="1:13" ht="28.5">
      <c r="A23" s="58">
        <v>6</v>
      </c>
      <c r="B23" s="59">
        <f t="shared" si="0"/>
        <v>2083.3333333333335</v>
      </c>
      <c r="C23" s="58">
        <f t="shared" si="1"/>
        <v>250</v>
      </c>
      <c r="D23" s="59">
        <f t="shared" si="2"/>
        <v>2333.3333333333335</v>
      </c>
      <c r="E23" s="7"/>
      <c r="F23" s="7"/>
      <c r="G23" s="7"/>
      <c r="H23" s="7"/>
      <c r="I23" s="7"/>
      <c r="J23" s="7"/>
      <c r="K23" s="7"/>
      <c r="L23" s="7"/>
      <c r="M23" s="7"/>
    </row>
    <row r="24" spans="1:13" ht="28.5">
      <c r="A24" s="58">
        <v>7</v>
      </c>
      <c r="B24" s="59">
        <f t="shared" si="0"/>
        <v>2083.3333333333335</v>
      </c>
      <c r="C24" s="58">
        <f t="shared" si="1"/>
        <v>250</v>
      </c>
      <c r="D24" s="59">
        <f t="shared" si="2"/>
        <v>2333.3333333333335</v>
      </c>
      <c r="E24" s="7"/>
      <c r="F24" s="7"/>
      <c r="G24" s="7"/>
      <c r="H24" s="7"/>
      <c r="I24" s="7"/>
      <c r="J24" s="7"/>
      <c r="K24" s="7"/>
      <c r="L24" s="7"/>
      <c r="M24" s="7"/>
    </row>
    <row r="25" spans="1:13" ht="28.5">
      <c r="A25" s="58">
        <v>8</v>
      </c>
      <c r="B25" s="59">
        <f t="shared" si="0"/>
        <v>2083.3333333333335</v>
      </c>
      <c r="C25" s="58">
        <f t="shared" si="1"/>
        <v>250</v>
      </c>
      <c r="D25" s="59">
        <f t="shared" si="2"/>
        <v>2333.3333333333335</v>
      </c>
      <c r="E25" s="7"/>
      <c r="F25" s="7"/>
      <c r="G25" s="7"/>
      <c r="H25" s="7"/>
      <c r="I25" s="7"/>
      <c r="J25" s="7"/>
      <c r="K25" s="7"/>
      <c r="L25" s="7"/>
      <c r="M25" s="7"/>
    </row>
    <row r="26" spans="1:13" ht="28.5">
      <c r="A26" s="58">
        <v>9</v>
      </c>
      <c r="B26" s="59">
        <f t="shared" si="0"/>
        <v>2083.3333333333335</v>
      </c>
      <c r="C26" s="58">
        <f t="shared" si="1"/>
        <v>250</v>
      </c>
      <c r="D26" s="59">
        <f t="shared" si="2"/>
        <v>2333.3333333333335</v>
      </c>
      <c r="E26" s="7"/>
      <c r="F26" s="7"/>
      <c r="G26" s="7"/>
      <c r="H26" s="7"/>
      <c r="I26" s="7"/>
      <c r="J26" s="7"/>
      <c r="K26" s="7"/>
      <c r="L26" s="7"/>
      <c r="M26" s="7"/>
    </row>
    <row r="27" spans="1:13" ht="28.5">
      <c r="A27" s="58">
        <v>10</v>
      </c>
      <c r="B27" s="59">
        <f t="shared" si="0"/>
        <v>2083.3333333333335</v>
      </c>
      <c r="C27" s="58">
        <f t="shared" si="1"/>
        <v>250</v>
      </c>
      <c r="D27" s="59">
        <f t="shared" si="2"/>
        <v>2333.3333333333335</v>
      </c>
      <c r="E27" s="7"/>
      <c r="F27" s="7"/>
      <c r="G27" s="7"/>
      <c r="H27" s="7"/>
      <c r="I27" s="7"/>
      <c r="J27" s="7"/>
      <c r="K27" s="7"/>
      <c r="L27" s="7"/>
      <c r="M27" s="7"/>
    </row>
    <row r="28" spans="1:13" ht="28.5">
      <c r="A28" s="58">
        <v>11</v>
      </c>
      <c r="B28" s="59">
        <f t="shared" si="0"/>
        <v>2083.3333333333335</v>
      </c>
      <c r="C28" s="58">
        <f t="shared" si="1"/>
        <v>250</v>
      </c>
      <c r="D28" s="59">
        <f t="shared" si="2"/>
        <v>2333.3333333333335</v>
      </c>
      <c r="E28" s="7"/>
      <c r="F28" s="7"/>
      <c r="G28" s="7"/>
      <c r="H28" s="7"/>
      <c r="I28" s="7"/>
      <c r="J28" s="7"/>
      <c r="K28" s="7"/>
      <c r="L28" s="7"/>
      <c r="M28" s="7"/>
    </row>
    <row r="29" spans="1:13" ht="28.5">
      <c r="A29" s="58">
        <v>12</v>
      </c>
      <c r="B29" s="59">
        <f t="shared" si="0"/>
        <v>2083.3333333333335</v>
      </c>
      <c r="C29" s="58">
        <f t="shared" si="1"/>
        <v>250</v>
      </c>
      <c r="D29" s="59">
        <f t="shared" si="2"/>
        <v>2333.3333333333335</v>
      </c>
      <c r="E29" s="7"/>
      <c r="F29" s="7"/>
      <c r="G29" s="7"/>
      <c r="H29" s="7"/>
      <c r="I29" s="7"/>
      <c r="J29" s="7"/>
      <c r="K29" s="7"/>
      <c r="L29" s="7"/>
      <c r="M29" s="7"/>
    </row>
    <row r="30" spans="1:13" ht="28.5">
      <c r="A30" s="58">
        <v>13</v>
      </c>
      <c r="B30" s="59">
        <f t="shared" si="0"/>
        <v>2083.3333333333335</v>
      </c>
      <c r="C30" s="58">
        <f t="shared" si="1"/>
        <v>250</v>
      </c>
      <c r="D30" s="59">
        <f t="shared" si="2"/>
        <v>2333.3333333333335</v>
      </c>
      <c r="E30" s="7"/>
      <c r="F30" s="7"/>
      <c r="G30" s="7"/>
      <c r="H30" s="7"/>
      <c r="I30" s="7"/>
      <c r="J30" s="7"/>
      <c r="K30" s="7"/>
      <c r="L30" s="7"/>
      <c r="M30" s="7"/>
    </row>
    <row r="31" spans="1:13" ht="28.5">
      <c r="A31" s="58">
        <v>14</v>
      </c>
      <c r="B31" s="59">
        <f t="shared" si="0"/>
        <v>2083.3333333333335</v>
      </c>
      <c r="C31" s="58">
        <f t="shared" si="1"/>
        <v>250</v>
      </c>
      <c r="D31" s="59">
        <f t="shared" si="2"/>
        <v>2333.3333333333335</v>
      </c>
      <c r="E31" s="7"/>
      <c r="F31" s="7"/>
      <c r="G31" s="7"/>
      <c r="H31" s="7"/>
      <c r="I31" s="7"/>
      <c r="J31" s="7"/>
      <c r="K31" s="7"/>
      <c r="L31" s="7"/>
      <c r="M31" s="7"/>
    </row>
    <row r="32" spans="1:13" ht="28.5">
      <c r="A32" s="58">
        <v>15</v>
      </c>
      <c r="B32" s="59">
        <f t="shared" si="0"/>
        <v>2083.3333333333335</v>
      </c>
      <c r="C32" s="58">
        <f t="shared" si="1"/>
        <v>250</v>
      </c>
      <c r="D32" s="59">
        <f t="shared" si="2"/>
        <v>2333.3333333333335</v>
      </c>
      <c r="E32" s="7"/>
      <c r="F32" s="7"/>
      <c r="G32" s="7"/>
      <c r="H32" s="7"/>
      <c r="I32" s="7"/>
      <c r="J32" s="7"/>
      <c r="K32" s="7"/>
      <c r="L32" s="7"/>
      <c r="M32" s="7"/>
    </row>
    <row r="33" spans="1:13" ht="28.5">
      <c r="A33" s="58">
        <v>16</v>
      </c>
      <c r="B33" s="59">
        <f t="shared" si="0"/>
        <v>2083.3333333333335</v>
      </c>
      <c r="C33" s="58">
        <f t="shared" si="1"/>
        <v>250</v>
      </c>
      <c r="D33" s="59">
        <f t="shared" si="2"/>
        <v>2333.3333333333335</v>
      </c>
      <c r="E33" s="7"/>
      <c r="F33" s="7"/>
      <c r="G33" s="7"/>
      <c r="H33" s="7"/>
      <c r="I33" s="7"/>
      <c r="J33" s="7"/>
      <c r="K33" s="7"/>
      <c r="L33" s="7"/>
      <c r="M33" s="7"/>
    </row>
    <row r="34" spans="1:13" ht="28.5">
      <c r="A34" s="58">
        <v>17</v>
      </c>
      <c r="B34" s="59">
        <f t="shared" si="0"/>
        <v>2083.3333333333335</v>
      </c>
      <c r="C34" s="58">
        <f t="shared" si="1"/>
        <v>250</v>
      </c>
      <c r="D34" s="59">
        <f t="shared" si="2"/>
        <v>2333.3333333333335</v>
      </c>
      <c r="E34" s="7"/>
      <c r="F34" s="7"/>
      <c r="G34" s="7"/>
      <c r="H34" s="7"/>
      <c r="I34" s="7"/>
      <c r="J34" s="7"/>
      <c r="K34" s="7"/>
      <c r="L34" s="7"/>
      <c r="M34" s="7"/>
    </row>
    <row r="35" spans="1:13" ht="28.5">
      <c r="A35" s="58">
        <v>18</v>
      </c>
      <c r="B35" s="59">
        <f t="shared" si="0"/>
        <v>2083.3333333333335</v>
      </c>
      <c r="C35" s="58">
        <f t="shared" si="1"/>
        <v>250</v>
      </c>
      <c r="D35" s="59">
        <f t="shared" si="2"/>
        <v>2333.3333333333335</v>
      </c>
      <c r="E35" s="7"/>
      <c r="F35" s="7"/>
      <c r="G35" s="7"/>
      <c r="H35" s="7"/>
      <c r="I35" s="7"/>
      <c r="J35" s="7"/>
      <c r="K35" s="7"/>
      <c r="L35" s="7"/>
    </row>
    <row r="36" spans="1:13" ht="28.5">
      <c r="A36" s="58">
        <v>19</v>
      </c>
      <c r="B36" s="59">
        <f t="shared" si="0"/>
        <v>2083.3333333333335</v>
      </c>
      <c r="C36" s="58">
        <f t="shared" si="1"/>
        <v>250</v>
      </c>
      <c r="D36" s="59">
        <f t="shared" si="2"/>
        <v>2333.3333333333335</v>
      </c>
    </row>
    <row r="37" spans="1:13" ht="28.5">
      <c r="A37" s="58">
        <v>20</v>
      </c>
      <c r="B37" s="59">
        <f t="shared" si="0"/>
        <v>2083.3333333333335</v>
      </c>
      <c r="C37" s="58">
        <f t="shared" si="1"/>
        <v>250</v>
      </c>
      <c r="D37" s="59">
        <f t="shared" si="2"/>
        <v>2333.3333333333335</v>
      </c>
    </row>
    <row r="38" spans="1:13" ht="28.5">
      <c r="A38" s="58">
        <v>21</v>
      </c>
      <c r="B38" s="59">
        <f t="shared" si="0"/>
        <v>2083.3333333333335</v>
      </c>
      <c r="C38" s="58">
        <f t="shared" si="1"/>
        <v>250</v>
      </c>
      <c r="D38" s="59">
        <f t="shared" si="2"/>
        <v>2333.3333333333335</v>
      </c>
    </row>
    <row r="39" spans="1:13" ht="28.5">
      <c r="A39" s="58">
        <v>22</v>
      </c>
      <c r="B39" s="59">
        <f t="shared" si="0"/>
        <v>2083.3333333333335</v>
      </c>
      <c r="C39" s="58">
        <f t="shared" si="1"/>
        <v>250</v>
      </c>
      <c r="D39" s="59">
        <f t="shared" si="2"/>
        <v>2333.3333333333335</v>
      </c>
    </row>
    <row r="40" spans="1:13" ht="28.5">
      <c r="A40" s="58">
        <v>23</v>
      </c>
      <c r="B40" s="59">
        <f t="shared" si="0"/>
        <v>2083.3333333333335</v>
      </c>
      <c r="C40" s="58">
        <f t="shared" si="1"/>
        <v>250</v>
      </c>
      <c r="D40" s="59">
        <f t="shared" si="2"/>
        <v>2333.3333333333335</v>
      </c>
    </row>
    <row r="41" spans="1:13" ht="28.5">
      <c r="A41" s="58">
        <v>24</v>
      </c>
      <c r="B41" s="59">
        <f t="shared" si="0"/>
        <v>2083.3333333333335</v>
      </c>
      <c r="C41" s="58">
        <f t="shared" si="1"/>
        <v>250</v>
      </c>
      <c r="D41" s="59">
        <f t="shared" si="2"/>
        <v>2333.3333333333335</v>
      </c>
    </row>
    <row r="42" spans="1:13" ht="28.5">
      <c r="A42" s="60" t="s">
        <v>8</v>
      </c>
      <c r="B42" s="59">
        <f>SUM(B18:B41)</f>
        <v>50000.000000000015</v>
      </c>
      <c r="C42" s="60"/>
      <c r="D42" s="74">
        <f>SUM(D18:D41)</f>
        <v>56000.000000000015</v>
      </c>
    </row>
    <row r="43" spans="1:13" ht="28.5">
      <c r="A43" s="61"/>
      <c r="B43" s="61"/>
      <c r="C43" s="61"/>
      <c r="D43" s="61"/>
    </row>
  </sheetData>
  <pageMargins left="0.56000000000000005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K10"/>
  <sheetViews>
    <sheetView workbookViewId="0">
      <selection activeCell="A5" sqref="A5:K9"/>
    </sheetView>
  </sheetViews>
  <sheetFormatPr defaultRowHeight="15"/>
  <cols>
    <col min="1" max="1" width="25.7109375" customWidth="1"/>
    <col min="2" max="2" width="16.28515625" customWidth="1"/>
    <col min="3" max="3" width="14.140625" bestFit="1" customWidth="1"/>
    <col min="4" max="4" width="9" customWidth="1"/>
    <col min="5" max="5" width="9.140625" customWidth="1"/>
    <col min="6" max="6" width="11.5703125" bestFit="1" customWidth="1"/>
    <col min="7" max="8" width="6" customWidth="1"/>
    <col min="9" max="9" width="12.140625" customWidth="1"/>
    <col min="10" max="10" width="6.28515625" customWidth="1"/>
    <col min="11" max="11" width="11.28515625" customWidth="1"/>
    <col min="12" max="12" width="17.42578125" bestFit="1" customWidth="1"/>
    <col min="13" max="13" width="11.28515625" bestFit="1" customWidth="1"/>
  </cols>
  <sheetData>
    <row r="3" spans="1:11">
      <c r="A3" s="15" t="s">
        <v>53</v>
      </c>
      <c r="B3" s="15" t="s">
        <v>54</v>
      </c>
    </row>
    <row r="4" spans="1:11">
      <c r="A4" s="15" t="s">
        <v>38</v>
      </c>
      <c r="B4" t="s">
        <v>50</v>
      </c>
      <c r="C4" t="s">
        <v>40</v>
      </c>
      <c r="D4" t="s">
        <v>48</v>
      </c>
      <c r="E4" t="s">
        <v>41</v>
      </c>
      <c r="F4" t="s">
        <v>51</v>
      </c>
      <c r="G4" t="s">
        <v>42</v>
      </c>
      <c r="H4" t="s">
        <v>32</v>
      </c>
      <c r="I4" t="s">
        <v>49</v>
      </c>
      <c r="J4" t="s">
        <v>10</v>
      </c>
      <c r="K4" t="s">
        <v>39</v>
      </c>
    </row>
    <row r="5" spans="1:11" ht="26.25">
      <c r="A5" s="56" t="s">
        <v>52</v>
      </c>
      <c r="B5" s="57"/>
      <c r="C5" s="57"/>
      <c r="D5" s="57"/>
      <c r="E5" s="57"/>
      <c r="F5" s="57">
        <v>12000</v>
      </c>
      <c r="G5" s="57"/>
      <c r="H5" s="57"/>
      <c r="I5" s="57"/>
      <c r="J5" s="57"/>
      <c r="K5" s="57">
        <v>12000</v>
      </c>
    </row>
    <row r="6" spans="1:11" ht="26.25">
      <c r="A6" s="56" t="s">
        <v>36</v>
      </c>
      <c r="B6" s="57"/>
      <c r="C6" s="57"/>
      <c r="D6" s="57"/>
      <c r="E6" s="57">
        <v>60000</v>
      </c>
      <c r="F6" s="57"/>
      <c r="G6" s="57"/>
      <c r="H6" s="57"/>
      <c r="I6" s="57"/>
      <c r="J6" s="57"/>
      <c r="K6" s="57">
        <v>60000</v>
      </c>
    </row>
    <row r="7" spans="1:11" ht="26.25">
      <c r="A7" s="56" t="s">
        <v>37</v>
      </c>
      <c r="B7" s="57">
        <v>41000</v>
      </c>
      <c r="C7" s="57">
        <v>50000</v>
      </c>
      <c r="D7" s="57"/>
      <c r="E7" s="57"/>
      <c r="F7" s="57"/>
      <c r="G7" s="57"/>
      <c r="H7" s="57"/>
      <c r="I7" s="57"/>
      <c r="J7" s="57"/>
      <c r="K7" s="57">
        <v>91000</v>
      </c>
    </row>
    <row r="8" spans="1:11" ht="26.25">
      <c r="A8" s="56" t="s">
        <v>35</v>
      </c>
      <c r="B8" s="57"/>
      <c r="C8" s="57"/>
      <c r="D8" s="57">
        <v>50000</v>
      </c>
      <c r="E8" s="57"/>
      <c r="F8" s="57"/>
      <c r="G8" s="57"/>
      <c r="H8" s="57">
        <v>20000</v>
      </c>
      <c r="I8" s="57"/>
      <c r="J8" s="57"/>
      <c r="K8" s="57">
        <v>70000</v>
      </c>
    </row>
    <row r="9" spans="1:11" ht="26.25">
      <c r="A9" s="56" t="s">
        <v>34</v>
      </c>
      <c r="B9" s="57"/>
      <c r="C9" s="57"/>
      <c r="D9" s="57"/>
      <c r="E9" s="57"/>
      <c r="F9" s="57"/>
      <c r="G9" s="57">
        <v>80000</v>
      </c>
      <c r="H9" s="57"/>
      <c r="I9" s="57">
        <v>80000</v>
      </c>
      <c r="J9" s="57">
        <v>10000</v>
      </c>
      <c r="K9" s="57">
        <v>170000</v>
      </c>
    </row>
    <row r="10" spans="1:11">
      <c r="A10" s="7" t="s">
        <v>39</v>
      </c>
      <c r="B10" s="16">
        <v>41000</v>
      </c>
      <c r="C10" s="16">
        <v>50000</v>
      </c>
      <c r="D10" s="16">
        <v>50000</v>
      </c>
      <c r="E10" s="16">
        <v>60000</v>
      </c>
      <c r="F10" s="16">
        <v>12000</v>
      </c>
      <c r="G10" s="16">
        <v>80000</v>
      </c>
      <c r="H10" s="16">
        <v>20000</v>
      </c>
      <c r="I10" s="16">
        <v>80000</v>
      </c>
      <c r="J10" s="16">
        <v>10000</v>
      </c>
      <c r="K10" s="16">
        <v>403000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0"/>
  <sheetViews>
    <sheetView topLeftCell="A4" workbookViewId="0">
      <selection activeCell="C18" sqref="C18"/>
    </sheetView>
  </sheetViews>
  <sheetFormatPr defaultRowHeight="15"/>
  <cols>
    <col min="1" max="1" width="10.7109375" customWidth="1"/>
    <col min="2" max="2" width="30.28515625" customWidth="1"/>
    <col min="3" max="3" width="25.5703125" customWidth="1"/>
    <col min="4" max="4" width="24.7109375" customWidth="1"/>
    <col min="5" max="5" width="29" customWidth="1"/>
    <col min="6" max="6" width="26.7109375" bestFit="1" customWidth="1"/>
  </cols>
  <sheetData>
    <row r="1" spans="1:13" ht="28.5">
      <c r="A1" s="19" t="s">
        <v>0</v>
      </c>
      <c r="B1" s="20" t="s">
        <v>1</v>
      </c>
      <c r="C1" s="20" t="s">
        <v>30</v>
      </c>
      <c r="D1" s="21" t="s">
        <v>33</v>
      </c>
      <c r="E1" s="21" t="s">
        <v>21</v>
      </c>
      <c r="F1" s="22" t="s">
        <v>31</v>
      </c>
      <c r="G1" s="17"/>
      <c r="H1" s="17"/>
      <c r="I1" s="17"/>
      <c r="J1" s="17"/>
      <c r="K1" s="17"/>
      <c r="L1" s="17"/>
      <c r="M1" s="17"/>
    </row>
    <row r="2" spans="1:13" ht="26.25">
      <c r="A2" s="52">
        <v>1</v>
      </c>
      <c r="B2" s="53" t="s">
        <v>10</v>
      </c>
      <c r="C2" s="51">
        <v>7412583699</v>
      </c>
      <c r="D2" s="51" t="s">
        <v>34</v>
      </c>
      <c r="E2" s="51" t="s">
        <v>26</v>
      </c>
      <c r="F2" s="54">
        <v>10000</v>
      </c>
      <c r="G2" s="17"/>
      <c r="H2" s="17"/>
      <c r="I2" s="17"/>
      <c r="J2" s="17"/>
      <c r="K2" s="17"/>
      <c r="L2" s="17"/>
      <c r="M2" s="17"/>
    </row>
    <row r="3" spans="1:13" ht="26.25">
      <c r="A3" s="55">
        <v>2</v>
      </c>
      <c r="B3" s="53" t="s">
        <v>32</v>
      </c>
      <c r="C3" s="51">
        <v>7894561233</v>
      </c>
      <c r="D3" s="51" t="s">
        <v>35</v>
      </c>
      <c r="E3" s="51" t="s">
        <v>44</v>
      </c>
      <c r="F3" s="54">
        <v>20000</v>
      </c>
      <c r="G3" s="17"/>
      <c r="H3" s="17"/>
      <c r="I3" s="17"/>
      <c r="J3" s="17"/>
      <c r="K3" s="17"/>
      <c r="L3" s="17"/>
      <c r="M3" s="17"/>
    </row>
    <row r="4" spans="1:13" ht="26.25">
      <c r="A4" s="52">
        <v>3</v>
      </c>
      <c r="B4" s="53" t="s">
        <v>17</v>
      </c>
      <c r="C4" s="51">
        <v>1234567896</v>
      </c>
      <c r="D4" s="51" t="s">
        <v>43</v>
      </c>
      <c r="E4" s="51" t="s">
        <v>45</v>
      </c>
      <c r="F4" s="54">
        <v>40000</v>
      </c>
      <c r="G4" s="17"/>
      <c r="H4" s="17"/>
      <c r="I4" s="17"/>
      <c r="J4" s="17"/>
      <c r="K4" s="17"/>
      <c r="L4" s="17"/>
      <c r="M4" s="17"/>
    </row>
    <row r="5" spans="1:13" ht="26.25">
      <c r="A5" s="52">
        <v>4</v>
      </c>
      <c r="B5" s="53" t="s">
        <v>40</v>
      </c>
      <c r="C5" s="51">
        <v>1594567893</v>
      </c>
      <c r="D5" s="51" t="s">
        <v>37</v>
      </c>
      <c r="E5" s="51" t="s">
        <v>26</v>
      </c>
      <c r="F5" s="54">
        <v>50000</v>
      </c>
      <c r="G5" s="17"/>
      <c r="H5" s="17"/>
      <c r="I5" s="17"/>
      <c r="J5" s="17"/>
      <c r="K5" s="17"/>
      <c r="L5" s="17"/>
      <c r="M5" s="17"/>
    </row>
    <row r="6" spans="1:13" ht="26.25">
      <c r="A6" s="52">
        <v>5</v>
      </c>
      <c r="B6" s="53" t="s">
        <v>41</v>
      </c>
      <c r="C6" s="51">
        <v>3698521472</v>
      </c>
      <c r="D6" s="51" t="s">
        <v>36</v>
      </c>
      <c r="E6" s="51" t="s">
        <v>46</v>
      </c>
      <c r="F6" s="54">
        <v>60000</v>
      </c>
      <c r="G6" s="17"/>
      <c r="H6" s="17"/>
      <c r="I6" s="17"/>
      <c r="J6" s="17"/>
      <c r="K6" s="17"/>
      <c r="L6" s="17"/>
      <c r="M6" s="17"/>
    </row>
    <row r="7" spans="1:13" ht="26.25">
      <c r="A7" s="52">
        <v>6</v>
      </c>
      <c r="B7" s="53" t="s">
        <v>42</v>
      </c>
      <c r="C7" s="51">
        <v>7891234562</v>
      </c>
      <c r="D7" s="51" t="s">
        <v>34</v>
      </c>
      <c r="E7" s="51" t="s">
        <v>44</v>
      </c>
      <c r="F7" s="54">
        <v>80000</v>
      </c>
      <c r="G7" s="17"/>
      <c r="H7" s="17"/>
      <c r="I7" s="17"/>
      <c r="J7" s="17"/>
      <c r="K7" s="17"/>
      <c r="L7" s="17"/>
      <c r="M7" s="17"/>
    </row>
    <row r="8" spans="1:13" ht="26.25">
      <c r="A8" s="52">
        <v>7</v>
      </c>
      <c r="B8" s="53" t="s">
        <v>13</v>
      </c>
      <c r="C8" s="51">
        <v>7413698521</v>
      </c>
      <c r="D8" s="51" t="s">
        <v>43</v>
      </c>
      <c r="E8" s="51" t="s">
        <v>47</v>
      </c>
      <c r="F8" s="54">
        <v>70000</v>
      </c>
      <c r="G8" s="17"/>
      <c r="H8" s="17"/>
      <c r="I8" s="17"/>
      <c r="J8" s="17"/>
      <c r="K8" s="17"/>
      <c r="L8" s="17"/>
      <c r="M8" s="17"/>
    </row>
    <row r="9" spans="1:13" ht="26.25">
      <c r="A9" s="52">
        <v>8</v>
      </c>
      <c r="B9" s="53" t="s">
        <v>48</v>
      </c>
      <c r="C9" s="51">
        <v>1473698252</v>
      </c>
      <c r="D9" s="51" t="s">
        <v>35</v>
      </c>
      <c r="E9" s="51" t="s">
        <v>45</v>
      </c>
      <c r="F9" s="54">
        <v>50000</v>
      </c>
      <c r="G9" s="17"/>
      <c r="H9" s="17"/>
      <c r="I9" s="17"/>
      <c r="J9" s="17"/>
      <c r="K9" s="17"/>
      <c r="L9" s="17"/>
      <c r="M9" s="17"/>
    </row>
    <row r="10" spans="1:13" ht="26.25">
      <c r="A10" s="52">
        <v>9</v>
      </c>
      <c r="B10" s="53" t="s">
        <v>49</v>
      </c>
      <c r="C10" s="51">
        <v>1472582587</v>
      </c>
      <c r="D10" s="51" t="s">
        <v>34</v>
      </c>
      <c r="E10" s="51" t="s">
        <v>26</v>
      </c>
      <c r="F10" s="54">
        <v>80000</v>
      </c>
      <c r="G10" s="17"/>
      <c r="H10" s="17"/>
      <c r="I10" s="17"/>
      <c r="J10" s="17"/>
      <c r="K10" s="17"/>
      <c r="L10" s="17"/>
      <c r="M10" s="17"/>
    </row>
    <row r="11" spans="1:13" ht="26.25">
      <c r="A11" s="52">
        <v>10</v>
      </c>
      <c r="B11" s="53" t="s">
        <v>50</v>
      </c>
      <c r="C11" s="51">
        <v>1144566666</v>
      </c>
      <c r="D11" s="51" t="s">
        <v>37</v>
      </c>
      <c r="E11" s="51" t="s">
        <v>44</v>
      </c>
      <c r="F11" s="54">
        <v>41000</v>
      </c>
      <c r="G11" s="17"/>
      <c r="H11" s="17"/>
      <c r="I11" s="17"/>
      <c r="J11" s="17"/>
      <c r="K11" s="17"/>
      <c r="L11" s="17"/>
      <c r="M11" s="17"/>
    </row>
    <row r="12" spans="1:13" ht="26.25">
      <c r="A12" s="52">
        <v>11</v>
      </c>
      <c r="B12" s="53" t="s">
        <v>51</v>
      </c>
      <c r="C12" s="51">
        <v>7894561235</v>
      </c>
      <c r="D12" s="51" t="s">
        <v>52</v>
      </c>
      <c r="E12" s="51" t="s">
        <v>46</v>
      </c>
      <c r="F12" s="54">
        <v>12000</v>
      </c>
      <c r="G12" s="17"/>
      <c r="H12" s="17"/>
      <c r="I12" s="17"/>
      <c r="J12" s="17"/>
      <c r="K12" s="17"/>
      <c r="L12" s="17"/>
      <c r="M12" s="17"/>
    </row>
    <row r="20" spans="2:2">
      <c r="B20" s="1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2"/>
  <sheetViews>
    <sheetView workbookViewId="0">
      <selection activeCell="R30" sqref="R30"/>
    </sheetView>
  </sheetViews>
  <sheetFormatPr defaultRowHeight="15"/>
  <cols>
    <col min="1" max="1" width="47" bestFit="1" customWidth="1"/>
    <col min="6" max="6" width="3.42578125" customWidth="1"/>
    <col min="7" max="7" width="6.7109375" hidden="1" customWidth="1"/>
    <col min="8" max="8" width="0" hidden="1" customWidth="1"/>
    <col min="10" max="10" width="5.42578125" customWidth="1"/>
    <col min="11" max="11" width="6.85546875" customWidth="1"/>
    <col min="12" max="12" width="6.5703125" customWidth="1"/>
    <col min="13" max="13" width="5.28515625" customWidth="1"/>
    <col min="14" max="14" width="7.5703125" customWidth="1"/>
    <col min="15" max="15" width="10.28515625" customWidth="1"/>
  </cols>
  <sheetData>
    <row r="1" spans="1:15">
      <c r="A1" s="86" t="s">
        <v>78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8"/>
    </row>
    <row r="2" spans="1:15" ht="12" customHeight="1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1"/>
    </row>
    <row r="3" spans="1:15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4"/>
    </row>
    <row r="4" spans="1:15" ht="15" customHeight="1">
      <c r="A4" s="43" t="s">
        <v>55</v>
      </c>
      <c r="B4" s="44"/>
      <c r="C4" s="44"/>
      <c r="D4" s="44"/>
      <c r="E4" s="44"/>
      <c r="F4" s="44"/>
      <c r="G4" s="44"/>
      <c r="H4" s="45"/>
      <c r="I4" s="43" t="s">
        <v>76</v>
      </c>
      <c r="J4" s="44"/>
      <c r="K4" s="44"/>
      <c r="L4" s="44"/>
      <c r="M4" s="44"/>
      <c r="N4" s="44"/>
      <c r="O4" s="45"/>
    </row>
    <row r="5" spans="1:15" ht="15" customHeight="1">
      <c r="A5" s="46"/>
      <c r="B5" s="47"/>
      <c r="C5" s="47"/>
      <c r="D5" s="47"/>
      <c r="E5" s="47"/>
      <c r="F5" s="47"/>
      <c r="G5" s="47"/>
      <c r="H5" s="48"/>
      <c r="I5" s="46"/>
      <c r="J5" s="47"/>
      <c r="K5" s="47"/>
      <c r="L5" s="47"/>
      <c r="M5" s="47"/>
      <c r="N5" s="47"/>
      <c r="O5" s="48"/>
    </row>
    <row r="6" spans="1:15" ht="15" customHeight="1">
      <c r="A6" s="46"/>
      <c r="B6" s="47"/>
      <c r="C6" s="47"/>
      <c r="D6" s="47"/>
      <c r="E6" s="47"/>
      <c r="F6" s="47"/>
      <c r="G6" s="47"/>
      <c r="H6" s="48"/>
      <c r="I6" s="46"/>
      <c r="J6" s="47"/>
      <c r="K6" s="47"/>
      <c r="L6" s="47"/>
      <c r="M6" s="47"/>
      <c r="N6" s="47"/>
      <c r="O6" s="48"/>
    </row>
    <row r="7" spans="1:15">
      <c r="A7" s="11" t="s">
        <v>56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40">
        <v>75000</v>
      </c>
    </row>
    <row r="8" spans="1:15">
      <c r="A8" s="11" t="s">
        <v>57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40">
        <v>2000</v>
      </c>
    </row>
    <row r="9" spans="1:15">
      <c r="A9" s="11" t="s">
        <v>58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40">
        <v>2500</v>
      </c>
    </row>
    <row r="10" spans="1:15">
      <c r="A10" s="11" t="s">
        <v>59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40">
        <v>1000</v>
      </c>
    </row>
    <row r="11" spans="1:15">
      <c r="A11" s="11" t="s">
        <v>60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>
        <v>500</v>
      </c>
    </row>
    <row r="12" spans="1:15" ht="21">
      <c r="A12" s="30" t="s">
        <v>61</v>
      </c>
      <c r="B12" s="30"/>
      <c r="C12" s="31"/>
      <c r="D12" s="31"/>
      <c r="E12" s="31"/>
      <c r="F12" s="31"/>
      <c r="G12" s="31"/>
      <c r="H12" s="31"/>
      <c r="I12" s="31"/>
      <c r="J12" s="30"/>
      <c r="K12" s="30"/>
      <c r="L12" s="30"/>
      <c r="M12" s="30"/>
      <c r="N12" s="30"/>
      <c r="O12" s="30">
        <f>SUM(O7:O11)</f>
        <v>81000</v>
      </c>
    </row>
    <row r="13" spans="1:15" ht="21" customHeight="1">
      <c r="A13" s="42" t="s">
        <v>79</v>
      </c>
      <c r="B13" s="42"/>
      <c r="C13" s="42"/>
      <c r="D13" s="42"/>
      <c r="E13" s="42"/>
      <c r="F13" s="42"/>
      <c r="G13" s="42"/>
      <c r="H13" s="42"/>
      <c r="I13" s="42" t="s">
        <v>62</v>
      </c>
      <c r="J13" s="42"/>
      <c r="K13" s="42"/>
      <c r="L13" s="42"/>
      <c r="M13" s="42"/>
      <c r="N13" s="42"/>
      <c r="O13" s="42"/>
    </row>
    <row r="14" spans="1:15" ht="15" customHeigh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75"/>
    </row>
    <row r="15" spans="1:15">
      <c r="A15" s="32" t="s">
        <v>63</v>
      </c>
      <c r="B15" s="32"/>
      <c r="C15" s="32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>
        <v>1000</v>
      </c>
    </row>
    <row r="16" spans="1:15">
      <c r="A16" s="11" t="s">
        <v>64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40">
        <v>2500</v>
      </c>
    </row>
    <row r="17" spans="1:18">
      <c r="A17" s="11" t="s">
        <v>65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>
        <v>3000</v>
      </c>
    </row>
    <row r="18" spans="1:18">
      <c r="A18" s="11" t="s">
        <v>66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>
        <v>1000</v>
      </c>
    </row>
    <row r="19" spans="1:18">
      <c r="A19" s="11" t="s">
        <v>67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>
        <v>500</v>
      </c>
    </row>
    <row r="20" spans="1:18">
      <c r="A20" s="11" t="s">
        <v>68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32"/>
      <c r="M20" s="11"/>
      <c r="N20" s="11"/>
      <c r="O20" s="11">
        <v>0</v>
      </c>
    </row>
    <row r="21" spans="1:18">
      <c r="A21" s="30" t="s">
        <v>69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3">
        <f>SUM(O15:O20)</f>
        <v>8000</v>
      </c>
    </row>
    <row r="22" spans="1:18" ht="23.25" customHeight="1">
      <c r="A22" s="41" t="s">
        <v>70</v>
      </c>
      <c r="B22" s="41"/>
      <c r="C22" s="41"/>
      <c r="D22" s="41"/>
      <c r="E22" s="41"/>
      <c r="F22" s="41"/>
      <c r="G22" s="41"/>
      <c r="H22" s="41"/>
      <c r="I22" s="41" t="s">
        <v>71</v>
      </c>
      <c r="J22" s="41"/>
      <c r="K22" s="41"/>
      <c r="L22" s="41"/>
      <c r="M22" s="41"/>
      <c r="N22" s="41"/>
      <c r="O22" s="41"/>
    </row>
    <row r="23" spans="1:18" ht="15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4" spans="1:18" ht="26.25">
      <c r="A24" s="51" t="s">
        <v>72</v>
      </c>
      <c r="B24" s="51"/>
      <c r="C24" s="51"/>
      <c r="D24" s="51"/>
      <c r="E24" s="51"/>
      <c r="F24" s="51"/>
      <c r="G24" s="51"/>
      <c r="H24" s="51"/>
      <c r="I24" s="40"/>
      <c r="J24" s="40"/>
      <c r="K24" s="40"/>
      <c r="L24" s="40"/>
      <c r="M24" s="40"/>
      <c r="N24" s="40"/>
      <c r="O24" s="11">
        <v>20000</v>
      </c>
    </row>
    <row r="25" spans="1:18" s="34" customFormat="1">
      <c r="A25" s="49" t="s">
        <v>73</v>
      </c>
      <c r="B25" s="49"/>
      <c r="C25" s="49"/>
      <c r="D25" s="49"/>
      <c r="E25" s="49"/>
      <c r="F25" s="49"/>
      <c r="G25" s="49"/>
      <c r="H25" s="49"/>
      <c r="I25" s="38"/>
      <c r="J25" s="38"/>
      <c r="K25" s="38"/>
      <c r="L25" s="38"/>
      <c r="M25" s="38"/>
      <c r="N25" s="38"/>
      <c r="O25" s="76">
        <f>O12</f>
        <v>81000</v>
      </c>
      <c r="P25" s="36"/>
      <c r="Q25" s="36"/>
      <c r="R25" s="36"/>
    </row>
    <row r="26" spans="1:18" s="35" customFormat="1">
      <c r="A26" s="49" t="s">
        <v>75</v>
      </c>
      <c r="B26" s="49"/>
      <c r="C26" s="49"/>
      <c r="D26" s="49"/>
      <c r="E26" s="49"/>
      <c r="F26" s="49"/>
      <c r="G26" s="49"/>
      <c r="H26" s="49"/>
      <c r="I26" s="37"/>
      <c r="J26" s="37"/>
      <c r="K26" s="37"/>
      <c r="L26" s="37"/>
      <c r="M26" s="37"/>
      <c r="N26" s="37"/>
      <c r="O26" s="77">
        <f>O24+O21</f>
        <v>28000</v>
      </c>
      <c r="P26" s="36"/>
      <c r="Q26" s="36"/>
      <c r="R26" s="36"/>
    </row>
    <row r="27" spans="1:18">
      <c r="A27" s="50" t="s">
        <v>77</v>
      </c>
      <c r="B27" s="50"/>
      <c r="C27" s="50"/>
      <c r="D27" s="50"/>
      <c r="E27" s="50"/>
      <c r="F27" s="50"/>
      <c r="G27" s="50"/>
      <c r="H27" s="50"/>
      <c r="I27" s="40"/>
      <c r="J27" s="40"/>
      <c r="K27" s="40"/>
      <c r="L27" s="40"/>
      <c r="M27" s="40"/>
      <c r="N27" s="40"/>
      <c r="O27" s="78">
        <f>O12-O26</f>
        <v>53000</v>
      </c>
    </row>
    <row r="28" spans="1:18">
      <c r="A28" s="50" t="s">
        <v>74</v>
      </c>
      <c r="B28" s="50"/>
      <c r="C28" s="50"/>
      <c r="D28" s="50"/>
      <c r="E28" s="50"/>
      <c r="F28" s="50"/>
      <c r="G28" s="50"/>
      <c r="H28" s="50"/>
      <c r="I28" s="39"/>
      <c r="J28" s="39"/>
      <c r="K28" s="39"/>
      <c r="L28" s="39"/>
      <c r="M28" s="39"/>
      <c r="N28" s="39"/>
      <c r="O28">
        <f>53000/4</f>
        <v>13250</v>
      </c>
    </row>
    <row r="29" spans="1:18">
      <c r="A29" s="24"/>
      <c r="B29" s="17"/>
      <c r="C29" s="17"/>
      <c r="D29" s="17"/>
      <c r="E29" s="17"/>
      <c r="F29" s="17"/>
      <c r="G29" s="17"/>
      <c r="H29" s="25"/>
      <c r="I29" s="28"/>
      <c r="J29" s="28"/>
      <c r="K29" s="28"/>
      <c r="L29" s="28"/>
      <c r="M29" s="28"/>
      <c r="N29" s="28"/>
      <c r="O29" s="29"/>
    </row>
    <row r="30" spans="1:18">
      <c r="A30" s="24"/>
      <c r="B30" s="17"/>
      <c r="C30" s="17"/>
      <c r="D30" s="17"/>
      <c r="E30" s="17"/>
      <c r="F30" s="17"/>
      <c r="G30" s="17"/>
      <c r="H30" s="25"/>
      <c r="I30" s="28"/>
      <c r="J30" s="28"/>
      <c r="K30" s="28"/>
      <c r="L30" s="28"/>
      <c r="M30" s="28"/>
      <c r="N30" s="28"/>
      <c r="O30" s="29"/>
    </row>
    <row r="31" spans="1:18">
      <c r="A31" s="26"/>
      <c r="B31" s="23"/>
      <c r="C31" s="23"/>
      <c r="D31" s="23"/>
      <c r="E31" s="23"/>
      <c r="F31" s="23"/>
      <c r="G31" s="23"/>
      <c r="H31" s="27"/>
      <c r="I31" s="23"/>
      <c r="J31" s="23"/>
      <c r="K31" s="23"/>
      <c r="L31" s="23"/>
      <c r="M31" s="23"/>
      <c r="N31" s="23"/>
      <c r="O31" s="27"/>
    </row>
    <row r="32" spans="1:18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</sheetData>
  <mergeCells count="1">
    <mergeCell ref="A1:O3"/>
  </mergeCells>
  <pageMargins left="0.43" right="0.1" top="0.74" bottom="2.83" header="0.3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0"/>
  <sheetViews>
    <sheetView tabSelected="1" workbookViewId="0">
      <selection sqref="A1:G13"/>
    </sheetView>
  </sheetViews>
  <sheetFormatPr defaultRowHeight="15"/>
  <cols>
    <col min="2" max="2" width="11.42578125" bestFit="1" customWidth="1"/>
    <col min="3" max="3" width="25.7109375" customWidth="1"/>
    <col min="4" max="4" width="13.28515625" customWidth="1"/>
    <col min="5" max="5" width="12" customWidth="1"/>
    <col min="6" max="6" width="12.85546875" customWidth="1"/>
    <col min="7" max="7" width="11" customWidth="1"/>
  </cols>
  <sheetData>
    <row r="1" spans="1:7" ht="26.25">
      <c r="A1" s="70" t="s">
        <v>0</v>
      </c>
      <c r="B1" s="70" t="s">
        <v>82</v>
      </c>
      <c r="C1" s="70" t="s">
        <v>83</v>
      </c>
      <c r="D1" s="70" t="s">
        <v>84</v>
      </c>
      <c r="E1" s="70" t="s">
        <v>85</v>
      </c>
      <c r="F1" s="70" t="s">
        <v>86</v>
      </c>
      <c r="G1" s="70" t="s">
        <v>8</v>
      </c>
    </row>
    <row r="2" spans="1:7" ht="18.75">
      <c r="A2" s="71">
        <v>1</v>
      </c>
      <c r="B2" s="71">
        <v>451265</v>
      </c>
      <c r="C2" s="71">
        <v>1452</v>
      </c>
      <c r="D2" s="71">
        <v>1452</v>
      </c>
      <c r="E2" s="71">
        <v>1452</v>
      </c>
      <c r="F2" s="71">
        <v>1452</v>
      </c>
      <c r="G2" s="71">
        <f>F2+E2+D2+C2</f>
        <v>5808</v>
      </c>
    </row>
    <row r="3" spans="1:7" ht="18.75">
      <c r="A3" s="71">
        <v>2</v>
      </c>
      <c r="B3" s="71">
        <v>12354</v>
      </c>
      <c r="C3" s="71">
        <v>45710</v>
      </c>
      <c r="D3" s="71">
        <v>45710</v>
      </c>
      <c r="E3" s="71">
        <v>45710</v>
      </c>
      <c r="F3" s="71">
        <v>45710</v>
      </c>
      <c r="G3" s="71">
        <f t="shared" ref="G3:G13" si="0">F3+E3+D3+C3</f>
        <v>182840</v>
      </c>
    </row>
    <row r="4" spans="1:7" ht="18.75">
      <c r="A4" s="71">
        <v>3</v>
      </c>
      <c r="B4" s="71">
        <v>456789</v>
      </c>
      <c r="C4" s="71">
        <v>4500</v>
      </c>
      <c r="D4" s="71">
        <v>4500</v>
      </c>
      <c r="E4" s="71">
        <v>4500</v>
      </c>
      <c r="F4" s="71">
        <v>4500</v>
      </c>
      <c r="G4" s="71">
        <f t="shared" si="0"/>
        <v>18000</v>
      </c>
    </row>
    <row r="5" spans="1:7" ht="18.75">
      <c r="A5" s="71">
        <v>4</v>
      </c>
      <c r="B5" s="71">
        <v>456786</v>
      </c>
      <c r="C5" s="71">
        <v>45200</v>
      </c>
      <c r="D5" s="71">
        <v>45200</v>
      </c>
      <c r="E5" s="71">
        <v>45200</v>
      </c>
      <c r="F5" s="71">
        <v>45200</v>
      </c>
      <c r="G5" s="71">
        <f t="shared" si="0"/>
        <v>180800</v>
      </c>
    </row>
    <row r="6" spans="1:7" ht="18.75">
      <c r="A6" s="71">
        <v>5</v>
      </c>
      <c r="B6" s="71">
        <v>4568722</v>
      </c>
      <c r="C6" s="71">
        <v>1252</v>
      </c>
      <c r="D6" s="71">
        <v>1252</v>
      </c>
      <c r="E6" s="71">
        <v>1252</v>
      </c>
      <c r="F6" s="71">
        <v>1252</v>
      </c>
      <c r="G6" s="71">
        <f t="shared" si="0"/>
        <v>5008</v>
      </c>
    </row>
    <row r="7" spans="1:7" ht="18.75">
      <c r="A7" s="71">
        <v>6</v>
      </c>
      <c r="B7" s="71">
        <v>7894511</v>
      </c>
      <c r="C7" s="71">
        <v>4521</v>
      </c>
      <c r="D7" s="71">
        <v>4521</v>
      </c>
      <c r="E7" s="71">
        <v>4521</v>
      </c>
      <c r="F7" s="71">
        <v>4521</v>
      </c>
      <c r="G7" s="71">
        <f t="shared" si="0"/>
        <v>18084</v>
      </c>
    </row>
    <row r="8" spans="1:7" ht="18.75">
      <c r="A8" s="71">
        <v>7</v>
      </c>
      <c r="B8" s="71">
        <v>425454</v>
      </c>
      <c r="C8" s="71">
        <v>4500</v>
      </c>
      <c r="D8" s="71">
        <v>4500</v>
      </c>
      <c r="E8" s="71">
        <v>4500</v>
      </c>
      <c r="F8" s="71">
        <v>4500</v>
      </c>
      <c r="G8" s="71">
        <f t="shared" si="0"/>
        <v>18000</v>
      </c>
    </row>
    <row r="9" spans="1:7" ht="18.75">
      <c r="A9" s="71">
        <v>8</v>
      </c>
      <c r="B9" s="71">
        <v>789456</v>
      </c>
      <c r="C9" s="71">
        <v>8000</v>
      </c>
      <c r="D9" s="71">
        <v>8000</v>
      </c>
      <c r="E9" s="71">
        <v>8000</v>
      </c>
      <c r="F9" s="71">
        <v>8000</v>
      </c>
      <c r="G9" s="71">
        <f t="shared" si="0"/>
        <v>32000</v>
      </c>
    </row>
    <row r="10" spans="1:7" ht="18.75">
      <c r="A10" s="71">
        <v>9</v>
      </c>
      <c r="B10" s="71">
        <v>457821</v>
      </c>
      <c r="C10" s="71">
        <v>5000</v>
      </c>
      <c r="D10" s="71">
        <v>5000</v>
      </c>
      <c r="E10" s="71">
        <v>5000</v>
      </c>
      <c r="F10" s="71">
        <v>5000</v>
      </c>
      <c r="G10" s="71">
        <f t="shared" si="0"/>
        <v>20000</v>
      </c>
    </row>
    <row r="11" spans="1:7" ht="18.75">
      <c r="A11" s="71">
        <v>10</v>
      </c>
      <c r="B11" s="71">
        <v>1246445</v>
      </c>
      <c r="C11" s="71">
        <v>2000</v>
      </c>
      <c r="D11" s="71">
        <v>2000</v>
      </c>
      <c r="E11" s="71">
        <v>2000</v>
      </c>
      <c r="F11" s="71">
        <v>2000</v>
      </c>
      <c r="G11" s="71">
        <f t="shared" si="0"/>
        <v>8000</v>
      </c>
    </row>
    <row r="12" spans="1:7" ht="18.75">
      <c r="A12" s="71">
        <v>11</v>
      </c>
      <c r="B12" s="71">
        <v>124858</v>
      </c>
      <c r="C12" s="71">
        <v>5000</v>
      </c>
      <c r="D12" s="71">
        <v>5000</v>
      </c>
      <c r="E12" s="71">
        <v>5000</v>
      </c>
      <c r="F12" s="71">
        <v>5000</v>
      </c>
      <c r="G12" s="71">
        <f t="shared" si="0"/>
        <v>20000</v>
      </c>
    </row>
    <row r="13" spans="1:7" ht="18.75">
      <c r="A13" s="71">
        <v>12</v>
      </c>
      <c r="B13" s="71">
        <v>455845</v>
      </c>
      <c r="C13" s="71">
        <v>8500</v>
      </c>
      <c r="D13" s="71">
        <v>8500</v>
      </c>
      <c r="E13" s="71">
        <v>8500</v>
      </c>
      <c r="F13" s="71">
        <v>8500</v>
      </c>
      <c r="G13" s="71">
        <f t="shared" si="0"/>
        <v>34000</v>
      </c>
    </row>
    <row r="16" spans="1:7" ht="26.25">
      <c r="A16" s="73" t="s">
        <v>0</v>
      </c>
      <c r="B16" s="73" t="s">
        <v>82</v>
      </c>
      <c r="C16" s="73" t="s">
        <v>83</v>
      </c>
      <c r="D16" s="73" t="s">
        <v>84</v>
      </c>
      <c r="E16" s="73" t="s">
        <v>85</v>
      </c>
      <c r="F16" s="73" t="s">
        <v>86</v>
      </c>
      <c r="G16" s="73" t="s">
        <v>8</v>
      </c>
    </row>
    <row r="17" spans="1:7" ht="18.75">
      <c r="A17" s="72">
        <v>1</v>
      </c>
      <c r="B17" s="72">
        <v>45000</v>
      </c>
      <c r="C17" s="72">
        <v>78000</v>
      </c>
      <c r="D17" s="72">
        <v>78000</v>
      </c>
      <c r="E17" s="72">
        <v>78000</v>
      </c>
      <c r="F17" s="72">
        <v>78000</v>
      </c>
      <c r="G17" s="72">
        <f>F17+E17+D17+C17</f>
        <v>312000</v>
      </c>
    </row>
    <row r="18" spans="1:7" ht="18.75">
      <c r="A18" s="72">
        <v>2</v>
      </c>
      <c r="B18" s="72">
        <v>45880</v>
      </c>
      <c r="C18" s="72">
        <v>45111</v>
      </c>
      <c r="D18" s="72">
        <v>45111</v>
      </c>
      <c r="E18" s="72">
        <v>45111</v>
      </c>
      <c r="F18" s="72">
        <v>45111</v>
      </c>
      <c r="G18" s="72">
        <f t="shared" ref="G18:G30" si="1">F18+E18+D18+C18</f>
        <v>180444</v>
      </c>
    </row>
    <row r="19" spans="1:7" ht="18.75">
      <c r="A19" s="72">
        <v>3</v>
      </c>
      <c r="B19" s="72">
        <v>4580</v>
      </c>
      <c r="C19" s="72">
        <v>24545</v>
      </c>
      <c r="D19" s="72">
        <v>24545</v>
      </c>
      <c r="E19" s="72">
        <v>24545</v>
      </c>
      <c r="F19" s="72">
        <v>24545</v>
      </c>
      <c r="G19" s="72">
        <f t="shared" si="1"/>
        <v>98180</v>
      </c>
    </row>
    <row r="20" spans="1:7" ht="18.75">
      <c r="A20" s="72">
        <v>4</v>
      </c>
      <c r="B20" s="72">
        <v>4500</v>
      </c>
      <c r="C20" s="72">
        <v>45445</v>
      </c>
      <c r="D20" s="72">
        <v>45445</v>
      </c>
      <c r="E20" s="72">
        <v>45445</v>
      </c>
      <c r="F20" s="72">
        <v>45445</v>
      </c>
      <c r="G20" s="72">
        <f t="shared" si="1"/>
        <v>181780</v>
      </c>
    </row>
    <row r="21" spans="1:7" ht="18.75">
      <c r="A21" s="72">
        <v>5</v>
      </c>
      <c r="B21" s="72">
        <v>1245</v>
      </c>
      <c r="C21" s="72">
        <v>4587</v>
      </c>
      <c r="D21" s="72">
        <v>4587</v>
      </c>
      <c r="E21" s="72">
        <v>4587</v>
      </c>
      <c r="F21" s="72">
        <v>4587</v>
      </c>
      <c r="G21" s="72">
        <f t="shared" si="1"/>
        <v>18348</v>
      </c>
    </row>
    <row r="22" spans="1:7" ht="18.75">
      <c r="A22" s="72">
        <v>6</v>
      </c>
      <c r="B22" s="72">
        <v>48755</v>
      </c>
      <c r="C22" s="72">
        <v>548774</v>
      </c>
      <c r="D22" s="72">
        <v>548774</v>
      </c>
      <c r="E22" s="72">
        <v>548774</v>
      </c>
      <c r="F22" s="72">
        <v>548774</v>
      </c>
      <c r="G22" s="72">
        <f t="shared" si="1"/>
        <v>2195096</v>
      </c>
    </row>
    <row r="23" spans="1:7" ht="18.75">
      <c r="A23" s="72">
        <v>7</v>
      </c>
      <c r="B23" s="72">
        <v>457455</v>
      </c>
      <c r="C23" s="72">
        <v>12454</v>
      </c>
      <c r="D23" s="72">
        <v>12454</v>
      </c>
      <c r="E23" s="72">
        <v>12454</v>
      </c>
      <c r="F23" s="72">
        <v>12454</v>
      </c>
      <c r="G23" s="72">
        <f t="shared" si="1"/>
        <v>49816</v>
      </c>
    </row>
    <row r="24" spans="1:7" ht="18.75">
      <c r="A24" s="72">
        <v>8</v>
      </c>
      <c r="B24" s="72">
        <v>781211</v>
      </c>
      <c r="C24" s="72">
        <v>124584</v>
      </c>
      <c r="D24" s="72">
        <v>124584</v>
      </c>
      <c r="E24" s="72">
        <v>124584</v>
      </c>
      <c r="F24" s="72">
        <v>124584</v>
      </c>
      <c r="G24" s="72">
        <f t="shared" si="1"/>
        <v>498336</v>
      </c>
    </row>
    <row r="25" spans="1:7" ht="18.75">
      <c r="A25" s="72">
        <v>9</v>
      </c>
      <c r="B25" s="72">
        <v>7897</v>
      </c>
      <c r="C25" s="72">
        <v>45484</v>
      </c>
      <c r="D25" s="72">
        <v>45484</v>
      </c>
      <c r="E25" s="72">
        <v>45484</v>
      </c>
      <c r="F25" s="72">
        <v>45484</v>
      </c>
      <c r="G25" s="72">
        <f t="shared" si="1"/>
        <v>181936</v>
      </c>
    </row>
    <row r="26" spans="1:7" ht="18.75">
      <c r="A26" s="72">
        <v>10</v>
      </c>
      <c r="B26" s="72">
        <v>458741</v>
      </c>
      <c r="C26" s="72">
        <v>245847</v>
      </c>
      <c r="D26" s="72">
        <v>245847</v>
      </c>
      <c r="E26" s="72">
        <v>245847</v>
      </c>
      <c r="F26" s="72">
        <v>245847</v>
      </c>
      <c r="G26" s="72">
        <f t="shared" si="1"/>
        <v>983388</v>
      </c>
    </row>
    <row r="27" spans="1:7" ht="18.75">
      <c r="A27" s="72">
        <v>11</v>
      </c>
      <c r="B27" s="72">
        <v>4578</v>
      </c>
      <c r="C27" s="72">
        <v>24544</v>
      </c>
      <c r="D27" s="72">
        <v>24544</v>
      </c>
      <c r="E27" s="72">
        <v>24544</v>
      </c>
      <c r="F27" s="72">
        <v>24544</v>
      </c>
      <c r="G27" s="72">
        <f t="shared" si="1"/>
        <v>98176</v>
      </c>
    </row>
    <row r="28" spans="1:7" ht="18.75">
      <c r="A28" s="72">
        <v>12</v>
      </c>
      <c r="B28" s="72">
        <v>1248</v>
      </c>
      <c r="C28" s="72">
        <v>254542</v>
      </c>
      <c r="D28" s="72">
        <v>254542</v>
      </c>
      <c r="E28" s="72">
        <v>254542</v>
      </c>
      <c r="F28" s="72">
        <v>254542</v>
      </c>
      <c r="G28" s="72">
        <f t="shared" si="1"/>
        <v>1018168</v>
      </c>
    </row>
    <row r="29" spans="1:7" ht="18.75">
      <c r="A29" s="72">
        <v>13</v>
      </c>
      <c r="B29" s="72">
        <v>4587</v>
      </c>
      <c r="C29" s="72">
        <v>2154</v>
      </c>
      <c r="D29" s="72">
        <v>2154</v>
      </c>
      <c r="E29" s="72">
        <v>2154</v>
      </c>
      <c r="F29" s="72">
        <v>2154</v>
      </c>
      <c r="G29" s="72">
        <f t="shared" si="1"/>
        <v>8616</v>
      </c>
    </row>
    <row r="30" spans="1:7" ht="18.75">
      <c r="A30" s="72">
        <v>14</v>
      </c>
      <c r="B30" s="72">
        <v>4578</v>
      </c>
      <c r="C30" s="72">
        <v>24551</v>
      </c>
      <c r="D30" s="72">
        <v>24551</v>
      </c>
      <c r="E30" s="72">
        <v>24551</v>
      </c>
      <c r="F30" s="72">
        <v>24551</v>
      </c>
      <c r="G30" s="72">
        <f t="shared" si="1"/>
        <v>98204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SSLC</vt:lpstr>
      <vt:lpstr>LOAN</vt:lpstr>
      <vt:lpstr>Sheet7</vt:lpstr>
      <vt:lpstr>LOAN.1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2020-02-11T06:11:29Z</cp:lastPrinted>
  <dcterms:created xsi:type="dcterms:W3CDTF">2020-02-04T05:57:05Z</dcterms:created>
  <dcterms:modified xsi:type="dcterms:W3CDTF">2020-02-25T07:00:39Z</dcterms:modified>
</cp:coreProperties>
</file>