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ate1904="1"/>
  <mc:AlternateContent xmlns:mc="http://schemas.openxmlformats.org/markup-compatibility/2006">
    <mc:Choice Requires="x15">
      <x15ac:absPath xmlns:x15ac="http://schemas.microsoft.com/office/spreadsheetml/2010/11/ac" url="/Users/l-gehsul00/Documents/BEBB-Github/Zeiterfassung/"/>
    </mc:Choice>
  </mc:AlternateContent>
  <xr:revisionPtr revIDLastSave="0" documentId="13_ncr:1_{EBDC64A8-0577-3B4D-8A6E-8CFA9D935A39}" xr6:coauthVersionLast="47" xr6:coauthVersionMax="47" xr10:uidLastSave="{00000000-0000-0000-0000-000000000000}"/>
  <bookViews>
    <workbookView xWindow="3660" yWindow="500" windowWidth="25060" windowHeight="17500" tabRatio="725" activeTab="2" xr2:uid="{00000000-000D-0000-FFFF-FFFF00000000}"/>
  </bookViews>
  <sheets>
    <sheet name="Sollarbeitszei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8" r:id="rId8"/>
    <sheet name="August" sheetId="7" r:id="rId9"/>
    <sheet name="September" sheetId="9" r:id="rId10"/>
    <sheet name="Oktober" sheetId="12" r:id="rId11"/>
    <sheet name="November" sheetId="10" r:id="rId12"/>
    <sheet name="Dezember" sheetId="11" r:id="rId13"/>
    <sheet name="Übersicht Sollarbeitszeit" sheetId="14" r:id="rId14"/>
    <sheet name="Edierte Briefe" sheetId="15" r:id="rId15"/>
    <sheet name="Zu edierende Briefe " sheetId="16" r:id="rId16"/>
  </sheets>
  <definedNames>
    <definedName name="_xlnm._FilterDatabase" localSheetId="15" hidden="1">'Zu edierende Briefe '!$A$1:$Y$254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3" l="1"/>
  <c r="L18" i="1" l="1"/>
  <c r="C18" i="1" s="1"/>
  <c r="L19" i="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17" i="11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17" i="10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17" i="12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17" i="9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17" i="7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17" i="8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17" i="6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1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7" i="4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17" i="3"/>
  <c r="C18" i="2"/>
  <c r="C24" i="2"/>
  <c r="C25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17" i="2"/>
  <c r="C17" i="1"/>
  <c r="C20" i="1"/>
  <c r="C21" i="1"/>
  <c r="C27" i="1"/>
  <c r="C28" i="1"/>
  <c r="C34" i="1"/>
  <c r="C35" i="1"/>
  <c r="C41" i="1"/>
  <c r="C42" i="1"/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17" i="8"/>
  <c r="L17" i="1"/>
  <c r="C19" i="1"/>
  <c r="L20" i="1"/>
  <c r="L21" i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17" i="6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17" i="5"/>
  <c r="L17" i="4"/>
  <c r="L19" i="3"/>
  <c r="L19" i="2"/>
  <c r="C19" i="2" s="1"/>
  <c r="L20" i="2"/>
  <c r="C20" i="2" s="1"/>
  <c r="L21" i="2"/>
  <c r="C21" i="2" s="1"/>
  <c r="L22" i="2"/>
  <c r="C22" i="2" s="1"/>
  <c r="L23" i="2"/>
  <c r="C23" i="2" s="1"/>
  <c r="L26" i="2"/>
  <c r="C26" i="2" s="1"/>
  <c r="L27" i="2"/>
  <c r="C27" i="2" s="1"/>
  <c r="L28" i="2"/>
  <c r="C28" i="2" s="1"/>
  <c r="L29" i="2"/>
  <c r="C29" i="2" s="1"/>
  <c r="L30" i="2"/>
  <c r="L33" i="2"/>
  <c r="L34" i="2"/>
  <c r="L35" i="2"/>
  <c r="L36" i="2"/>
  <c r="L37" i="2"/>
  <c r="L40" i="2"/>
  <c r="L41" i="2"/>
  <c r="L42" i="2"/>
  <c r="L43" i="2"/>
  <c r="L44" i="2"/>
  <c r="B47" i="8"/>
  <c r="A47" i="8"/>
  <c r="B18" i="8"/>
  <c r="L22" i="1"/>
  <c r="C22" i="1" s="1"/>
  <c r="L23" i="1"/>
  <c r="C23" i="1" s="1"/>
  <c r="L24" i="1"/>
  <c r="C24" i="1" s="1"/>
  <c r="L25" i="1"/>
  <c r="C25" i="1" s="1"/>
  <c r="L26" i="1"/>
  <c r="C26" i="1" s="1"/>
  <c r="L27" i="1"/>
  <c r="L28" i="1"/>
  <c r="L29" i="1"/>
  <c r="C29" i="1" s="1"/>
  <c r="L30" i="1"/>
  <c r="C30" i="1" s="1"/>
  <c r="L31" i="1"/>
  <c r="C31" i="1" s="1"/>
  <c r="L32" i="1"/>
  <c r="C32" i="1" s="1"/>
  <c r="L33" i="1"/>
  <c r="C33" i="1" s="1"/>
  <c r="L34" i="1"/>
  <c r="L35" i="1"/>
  <c r="L36" i="1"/>
  <c r="C36" i="1" s="1"/>
  <c r="L37" i="1"/>
  <c r="C37" i="1" s="1"/>
  <c r="L38" i="1"/>
  <c r="C38" i="1" s="1"/>
  <c r="L39" i="1"/>
  <c r="C39" i="1" s="1"/>
  <c r="L40" i="1"/>
  <c r="C40" i="1" s="1"/>
  <c r="L41" i="1"/>
  <c r="L42" i="1"/>
  <c r="L43" i="1"/>
  <c r="C43" i="1" s="1"/>
  <c r="L44" i="1"/>
  <c r="C44" i="1" s="1"/>
  <c r="L45" i="1"/>
  <c r="C45" i="1" s="1"/>
  <c r="L46" i="1"/>
  <c r="C46" i="1" s="1"/>
  <c r="L47" i="1"/>
  <c r="C47" i="1" s="1"/>
  <c r="C22" i="13" l="1"/>
  <c r="C21" i="13"/>
  <c r="C19" i="13"/>
  <c r="C15" i="13"/>
  <c r="C14" i="13"/>
  <c r="C13" i="13"/>
  <c r="C12" i="13"/>
  <c r="C11" i="13"/>
  <c r="B22" i="9"/>
  <c r="G5" i="1" l="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17" i="11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17" i="10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17" i="12"/>
  <c r="A18" i="9"/>
  <c r="A19" i="9"/>
  <c r="A20" i="9"/>
  <c r="A21" i="9"/>
  <c r="A22" i="9"/>
  <c r="A17" i="9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17" i="7"/>
  <c r="A17" i="8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17" i="6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18" i="4"/>
  <c r="A19" i="4"/>
  <c r="A20" i="4"/>
  <c r="A21" i="4"/>
  <c r="A22" i="4"/>
  <c r="A23" i="4"/>
  <c r="A24" i="4"/>
  <c r="A17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17" i="3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17" i="2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17" i="1"/>
  <c r="C24" i="13"/>
  <c r="C20" i="13"/>
  <c r="C18" i="13"/>
  <c r="B11" i="13"/>
  <c r="C17" i="13"/>
  <c r="C14" i="1"/>
  <c r="D14" i="2" l="1"/>
  <c r="D14" i="3" s="1"/>
  <c r="D14" i="4" s="1"/>
  <c r="D14" i="5" s="1"/>
  <c r="D14" i="6" s="1"/>
  <c r="D14" i="8" s="1"/>
  <c r="D14" i="7" s="1"/>
  <c r="D14" i="9" s="1"/>
  <c r="D14" i="12" s="1"/>
  <c r="D14" i="10" s="1"/>
  <c r="D14" i="11" s="1"/>
  <c r="B15" i="13" l="1"/>
  <c r="B14" i="13"/>
  <c r="B21" i="13"/>
  <c r="B20" i="13"/>
  <c r="B19" i="13"/>
  <c r="B18" i="13"/>
  <c r="B13" i="13"/>
  <c r="B12" i="13"/>
  <c r="B16" i="13"/>
  <c r="B17" i="13"/>
  <c r="B22" i="13"/>
  <c r="E12" i="13" l="1"/>
  <c r="E13" i="13" s="1"/>
  <c r="E14" i="13" s="1"/>
  <c r="E15" i="13" s="1"/>
  <c r="E16" i="13" s="1"/>
  <c r="E17" i="13" s="1"/>
  <c r="E18" i="13" l="1"/>
  <c r="E19" i="13" s="1"/>
  <c r="G5" i="2"/>
  <c r="D11" i="13"/>
  <c r="D17" i="13"/>
  <c r="C4" i="14"/>
  <c r="C53" i="1" l="1"/>
  <c r="C14" i="2" s="1"/>
  <c r="C51" i="2" s="1"/>
  <c r="C14" i="3" s="1"/>
  <c r="C53" i="3" s="1"/>
  <c r="C14" i="4" s="1"/>
  <c r="C52" i="4" s="1"/>
  <c r="C14" i="5" s="1"/>
  <c r="E20" i="13"/>
  <c r="E21" i="13" s="1"/>
  <c r="E22" i="13" s="1"/>
  <c r="G5" i="9"/>
  <c r="G5" i="5"/>
  <c r="G5" i="6"/>
  <c r="G5" i="3"/>
  <c r="G5" i="8"/>
  <c r="D14" i="13"/>
  <c r="G5" i="4"/>
  <c r="D13" i="13"/>
  <c r="D16" i="13"/>
  <c r="D12" i="13"/>
  <c r="D15" i="13"/>
  <c r="A5" i="2"/>
  <c r="C5" i="2"/>
  <c r="C5" i="9"/>
  <c r="B7" i="11"/>
  <c r="C49" i="11"/>
  <c r="B18" i="1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E5" i="11"/>
  <c r="C5" i="11"/>
  <c r="A2" i="11"/>
  <c r="B7" i="10"/>
  <c r="C48" i="10"/>
  <c r="B18" i="10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E5" i="10"/>
  <c r="C5" i="10"/>
  <c r="A2" i="10"/>
  <c r="B7" i="12"/>
  <c r="C49" i="12"/>
  <c r="B18" i="12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E5" i="12"/>
  <c r="C5" i="12"/>
  <c r="A2" i="12"/>
  <c r="B7" i="9"/>
  <c r="C48" i="9"/>
  <c r="B18" i="9"/>
  <c r="B19" i="9" s="1"/>
  <c r="B20" i="9" s="1"/>
  <c r="B21" i="9" s="1"/>
  <c r="B23" i="9" s="1"/>
  <c r="E5" i="9"/>
  <c r="A2" i="9"/>
  <c r="B7" i="7"/>
  <c r="C49" i="7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E5" i="7"/>
  <c r="C5" i="7"/>
  <c r="A2" i="7"/>
  <c r="B7" i="8"/>
  <c r="C49" i="8"/>
  <c r="E5" i="8"/>
  <c r="C5" i="8"/>
  <c r="A2" i="8"/>
  <c r="B7" i="6"/>
  <c r="C48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E5" i="6"/>
  <c r="C5" i="6"/>
  <c r="A2" i="6"/>
  <c r="B7" i="5"/>
  <c r="C49" i="5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E5" i="5"/>
  <c r="C5" i="5"/>
  <c r="A2" i="5"/>
  <c r="B7" i="4"/>
  <c r="C48" i="4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E5" i="4"/>
  <c r="C5" i="4"/>
  <c r="A2" i="4"/>
  <c r="B7" i="3"/>
  <c r="C49" i="3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E5" i="3"/>
  <c r="C5" i="3"/>
  <c r="A2" i="3"/>
  <c r="C49" i="1"/>
  <c r="C50" i="1" s="1"/>
  <c r="B7" i="2"/>
  <c r="C47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E5" i="2"/>
  <c r="A2" i="2"/>
  <c r="B7" i="1"/>
  <c r="C5" i="1"/>
  <c r="A2" i="1"/>
  <c r="E5" i="1"/>
  <c r="B19" i="8" l="1"/>
  <c r="A18" i="8"/>
  <c r="B24" i="9"/>
  <c r="A23" i="9"/>
  <c r="C14" i="6"/>
  <c r="C52" i="6" s="1"/>
  <c r="C14" i="8" s="1"/>
  <c r="C53" i="8" s="1"/>
  <c r="C14" i="7" s="1"/>
  <c r="C53" i="7" s="1"/>
  <c r="C14" i="9" s="1"/>
  <c r="C52" i="9" s="1"/>
  <c r="C14" i="12" s="1"/>
  <c r="C53" i="12" s="1"/>
  <c r="C14" i="10" s="1"/>
  <c r="C52" i="10" s="1"/>
  <c r="C14" i="11" s="1"/>
  <c r="C53" i="11" s="1"/>
  <c r="C53" i="5"/>
  <c r="D18" i="13"/>
  <c r="C7" i="7" s="1"/>
  <c r="G5" i="7"/>
  <c r="C15" i="14"/>
  <c r="D30" i="14" s="1"/>
  <c r="C14" i="14"/>
  <c r="F29" i="14" s="1"/>
  <c r="C13" i="14"/>
  <c r="F28" i="14" s="1"/>
  <c r="C12" i="14"/>
  <c r="D27" i="14" s="1"/>
  <c r="C11" i="14"/>
  <c r="E26" i="14" s="1"/>
  <c r="C10" i="14"/>
  <c r="H25" i="14" s="1"/>
  <c r="C9" i="14"/>
  <c r="E24" i="14" s="1"/>
  <c r="C8" i="14"/>
  <c r="D23" i="14" s="1"/>
  <c r="C7" i="14"/>
  <c r="E22" i="14" s="1"/>
  <c r="C6" i="14"/>
  <c r="F21" i="14" s="1"/>
  <c r="C5" i="14"/>
  <c r="E20" i="14" s="1"/>
  <c r="E19" i="14"/>
  <c r="C7" i="8"/>
  <c r="C7" i="6"/>
  <c r="C7" i="5"/>
  <c r="C7" i="4"/>
  <c r="C7" i="3"/>
  <c r="C7" i="2"/>
  <c r="H19" i="14"/>
  <c r="L19" i="14"/>
  <c r="B24" i="13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20" i="8" l="1"/>
  <c r="A19" i="8"/>
  <c r="F20" i="14"/>
  <c r="B25" i="9"/>
  <c r="A24" i="9"/>
  <c r="J5" i="14"/>
  <c r="K5" i="14"/>
  <c r="K28" i="14"/>
  <c r="J28" i="14"/>
  <c r="H13" i="14"/>
  <c r="K13" i="14"/>
  <c r="D13" i="14"/>
  <c r="E9" i="14"/>
  <c r="I24" i="14"/>
  <c r="L22" i="14"/>
  <c r="G24" i="14"/>
  <c r="L30" i="14"/>
  <c r="G30" i="14"/>
  <c r="K30" i="14"/>
  <c r="H30" i="14"/>
  <c r="D14" i="14"/>
  <c r="L29" i="14"/>
  <c r="J14" i="14"/>
  <c r="D29" i="14"/>
  <c r="I14" i="14"/>
  <c r="K14" i="14"/>
  <c r="G13" i="14"/>
  <c r="D28" i="14"/>
  <c r="K27" i="14"/>
  <c r="F25" i="14"/>
  <c r="C25" i="14"/>
  <c r="F9" i="14"/>
  <c r="L9" i="14"/>
  <c r="D6" i="14"/>
  <c r="D21" i="14"/>
  <c r="I5" i="14"/>
  <c r="D20" i="14"/>
  <c r="K29" i="14"/>
  <c r="I29" i="14"/>
  <c r="E29" i="14"/>
  <c r="H26" i="14"/>
  <c r="G25" i="14"/>
  <c r="L26" i="14"/>
  <c r="D9" i="14"/>
  <c r="D5" i="14"/>
  <c r="E5" i="14"/>
  <c r="F5" i="14"/>
  <c r="G5" i="14"/>
  <c r="H5" i="14"/>
  <c r="I9" i="14"/>
  <c r="K9" i="14"/>
  <c r="L13" i="14"/>
  <c r="L5" i="14"/>
  <c r="C20" i="14"/>
  <c r="L28" i="14"/>
  <c r="L24" i="14"/>
  <c r="L20" i="14"/>
  <c r="J20" i="14"/>
  <c r="I26" i="14"/>
  <c r="I22" i="14"/>
  <c r="H20" i="14"/>
  <c r="G20" i="14"/>
  <c r="F30" i="14"/>
  <c r="F22" i="14"/>
  <c r="K24" i="14"/>
  <c r="I20" i="14"/>
  <c r="H24" i="14"/>
  <c r="G28" i="14"/>
  <c r="D24" i="14"/>
  <c r="K20" i="14"/>
  <c r="H23" i="14"/>
  <c r="F24" i="14"/>
  <c r="F6" i="14"/>
  <c r="G10" i="14"/>
  <c r="H10" i="14"/>
  <c r="I10" i="14"/>
  <c r="J10" i="14"/>
  <c r="L14" i="14"/>
  <c r="L6" i="14"/>
  <c r="K21" i="14"/>
  <c r="J25" i="14"/>
  <c r="I21" i="14"/>
  <c r="H29" i="14"/>
  <c r="G29" i="14"/>
  <c r="E25" i="14"/>
  <c r="D10" i="14"/>
  <c r="F14" i="14"/>
  <c r="H6" i="14"/>
  <c r="J6" i="14"/>
  <c r="K10" i="14"/>
  <c r="J21" i="14"/>
  <c r="I25" i="14"/>
  <c r="H21" i="14"/>
  <c r="G21" i="14"/>
  <c r="E21" i="14"/>
  <c r="D25" i="14"/>
  <c r="E14" i="14"/>
  <c r="E10" i="14"/>
  <c r="F10" i="14"/>
  <c r="G14" i="14"/>
  <c r="H14" i="14"/>
  <c r="L10" i="14"/>
  <c r="C29" i="14"/>
  <c r="L25" i="14"/>
  <c r="K25" i="14"/>
  <c r="J29" i="14"/>
  <c r="G27" i="14"/>
  <c r="G5" i="12"/>
  <c r="D19" i="13"/>
  <c r="C7" i="9" s="1"/>
  <c r="I13" i="14"/>
  <c r="I28" i="14"/>
  <c r="E13" i="14"/>
  <c r="F13" i="14"/>
  <c r="J13" i="14"/>
  <c r="C28" i="14"/>
  <c r="H28" i="14"/>
  <c r="E28" i="14"/>
  <c r="H27" i="14"/>
  <c r="L27" i="14"/>
  <c r="F27" i="14"/>
  <c r="G9" i="14"/>
  <c r="J9" i="14"/>
  <c r="J24" i="14"/>
  <c r="H9" i="14"/>
  <c r="C24" i="14"/>
  <c r="C16" i="14"/>
  <c r="L23" i="14"/>
  <c r="G23" i="14"/>
  <c r="K23" i="14"/>
  <c r="E6" i="14"/>
  <c r="G6" i="14"/>
  <c r="I6" i="14"/>
  <c r="K6" i="14"/>
  <c r="C21" i="14"/>
  <c r="L21" i="14"/>
  <c r="C7" i="1"/>
  <c r="C51" i="1" s="1"/>
  <c r="C13" i="2" s="1"/>
  <c r="C48" i="2" s="1"/>
  <c r="C49" i="2" s="1"/>
  <c r="C13" i="3" s="1"/>
  <c r="C50" i="3" s="1"/>
  <c r="C51" i="3" s="1"/>
  <c r="C13" i="4" s="1"/>
  <c r="C49" i="4" s="1"/>
  <c r="C50" i="4" s="1"/>
  <c r="C13" i="5" s="1"/>
  <c r="C50" i="5" s="1"/>
  <c r="C51" i="5" s="1"/>
  <c r="C13" i="6" s="1"/>
  <c r="C49" i="6" s="1"/>
  <c r="C50" i="6" s="1"/>
  <c r="C13" i="8" s="1"/>
  <c r="C50" i="8" s="1"/>
  <c r="C51" i="8" s="1"/>
  <c r="C13" i="7" s="1"/>
  <c r="C50" i="7" s="1"/>
  <c r="C51" i="7" s="1"/>
  <c r="C13" i="9" s="1"/>
  <c r="C49" i="9" s="1"/>
  <c r="D22" i="14"/>
  <c r="F19" i="14"/>
  <c r="F26" i="14"/>
  <c r="H22" i="14"/>
  <c r="D26" i="14"/>
  <c r="I19" i="14"/>
  <c r="D19" i="14"/>
  <c r="F23" i="14"/>
  <c r="D4" i="14"/>
  <c r="D12" i="14"/>
  <c r="D8" i="14"/>
  <c r="E4" i="14"/>
  <c r="E12" i="14"/>
  <c r="E8" i="14"/>
  <c r="F4" i="14"/>
  <c r="F12" i="14"/>
  <c r="F8" i="14"/>
  <c r="G4" i="14"/>
  <c r="G12" i="14"/>
  <c r="G8" i="14"/>
  <c r="H4" i="14"/>
  <c r="H12" i="14"/>
  <c r="H8" i="14"/>
  <c r="I4" i="14"/>
  <c r="I12" i="14"/>
  <c r="I8" i="14"/>
  <c r="J4" i="14"/>
  <c r="J12" i="14"/>
  <c r="J8" i="14"/>
  <c r="K4" i="14"/>
  <c r="K12" i="14"/>
  <c r="K8" i="14"/>
  <c r="L4" i="14"/>
  <c r="L12" i="14"/>
  <c r="L8" i="14"/>
  <c r="C27" i="14"/>
  <c r="C23" i="14"/>
  <c r="C19" i="14"/>
  <c r="K19" i="14"/>
  <c r="K26" i="14"/>
  <c r="K22" i="14"/>
  <c r="J30" i="14"/>
  <c r="J27" i="14"/>
  <c r="J23" i="14"/>
  <c r="G19" i="14"/>
  <c r="G26" i="14"/>
  <c r="G22" i="14"/>
  <c r="E30" i="14"/>
  <c r="E27" i="14"/>
  <c r="E23" i="14"/>
  <c r="D15" i="14"/>
  <c r="D11" i="14"/>
  <c r="D7" i="14"/>
  <c r="E15" i="14"/>
  <c r="E11" i="14"/>
  <c r="E7" i="14"/>
  <c r="F15" i="14"/>
  <c r="F11" i="14"/>
  <c r="F7" i="14"/>
  <c r="G15" i="14"/>
  <c r="G11" i="14"/>
  <c r="G7" i="14"/>
  <c r="H15" i="14"/>
  <c r="H11" i="14"/>
  <c r="H7" i="14"/>
  <c r="I15" i="14"/>
  <c r="I11" i="14"/>
  <c r="I7" i="14"/>
  <c r="J15" i="14"/>
  <c r="J11" i="14"/>
  <c r="J7" i="14"/>
  <c r="K15" i="14"/>
  <c r="K11" i="14"/>
  <c r="K7" i="14"/>
  <c r="L15" i="14"/>
  <c r="L11" i="14"/>
  <c r="L7" i="14"/>
  <c r="C30" i="14"/>
  <c r="C26" i="14"/>
  <c r="C22" i="14"/>
  <c r="J19" i="14"/>
  <c r="J26" i="14"/>
  <c r="J22" i="14"/>
  <c r="I30" i="14"/>
  <c r="I27" i="14"/>
  <c r="I23" i="14"/>
  <c r="B21" i="8" l="1"/>
  <c r="A20" i="8"/>
  <c r="A25" i="9"/>
  <c r="B26" i="9"/>
  <c r="H31" i="14"/>
  <c r="L31" i="14"/>
  <c r="C50" i="9"/>
  <c r="C13" i="12" s="1"/>
  <c r="C50" i="12" s="1"/>
  <c r="G5" i="10"/>
  <c r="D20" i="13"/>
  <c r="E31" i="14"/>
  <c r="F31" i="14"/>
  <c r="D31" i="14"/>
  <c r="C31" i="14"/>
  <c r="K16" i="14"/>
  <c r="I31" i="14"/>
  <c r="H16" i="14"/>
  <c r="I16" i="14"/>
  <c r="E16" i="14"/>
  <c r="G16" i="14"/>
  <c r="J31" i="14"/>
  <c r="G31" i="14"/>
  <c r="L16" i="14"/>
  <c r="D16" i="14"/>
  <c r="K31" i="14"/>
  <c r="J16" i="14"/>
  <c r="F16" i="14"/>
  <c r="B22" i="8" l="1"/>
  <c r="A21" i="8"/>
  <c r="B27" i="9"/>
  <c r="A26" i="9"/>
  <c r="C7" i="12"/>
  <c r="C51" i="12" s="1"/>
  <c r="C13" i="10" s="1"/>
  <c r="C49" i="10" s="1"/>
  <c r="D21" i="13"/>
  <c r="C7" i="10" s="1"/>
  <c r="B23" i="8" l="1"/>
  <c r="A22" i="8"/>
  <c r="B28" i="9"/>
  <c r="A27" i="9"/>
  <c r="D22" i="13"/>
  <c r="C7" i="11" s="1"/>
  <c r="G5" i="11"/>
  <c r="C50" i="10"/>
  <c r="C13" i="11" s="1"/>
  <c r="C50" i="11" s="1"/>
  <c r="B24" i="8" l="1"/>
  <c r="A23" i="8"/>
  <c r="B29" i="9"/>
  <c r="A28" i="9"/>
  <c r="D24" i="13"/>
  <c r="C51" i="11"/>
  <c r="B25" i="8" l="1"/>
  <c r="A24" i="8"/>
  <c r="B30" i="9"/>
  <c r="A29" i="9"/>
  <c r="B26" i="8" l="1"/>
  <c r="A25" i="8"/>
  <c r="B31" i="9"/>
  <c r="A30" i="9"/>
  <c r="B27" i="8" l="1"/>
  <c r="A26" i="8"/>
  <c r="B32" i="9"/>
  <c r="A31" i="9"/>
  <c r="B28" i="8" l="1"/>
  <c r="A27" i="8"/>
  <c r="B33" i="9"/>
  <c r="A32" i="9"/>
  <c r="B29" i="8" l="1"/>
  <c r="A28" i="8"/>
  <c r="B34" i="9"/>
  <c r="A33" i="9"/>
  <c r="B30" i="8" l="1"/>
  <c r="A29" i="8"/>
  <c r="B35" i="9"/>
  <c r="A34" i="9"/>
  <c r="B31" i="8" l="1"/>
  <c r="A30" i="8"/>
  <c r="B36" i="9"/>
  <c r="A35" i="9"/>
  <c r="B32" i="8" l="1"/>
  <c r="A31" i="8"/>
  <c r="B37" i="9"/>
  <c r="A36" i="9"/>
  <c r="B33" i="8" l="1"/>
  <c r="A32" i="8"/>
  <c r="B38" i="9"/>
  <c r="A37" i="9"/>
  <c r="B34" i="8" l="1"/>
  <c r="A33" i="8"/>
  <c r="B39" i="9"/>
  <c r="A38" i="9"/>
  <c r="B35" i="8" l="1"/>
  <c r="A34" i="8"/>
  <c r="B40" i="9"/>
  <c r="A39" i="9"/>
  <c r="B36" i="8" l="1"/>
  <c r="A35" i="8"/>
  <c r="B41" i="9"/>
  <c r="A40" i="9"/>
  <c r="B37" i="8" l="1"/>
  <c r="A36" i="8"/>
  <c r="B42" i="9"/>
  <c r="A41" i="9"/>
  <c r="B38" i="8" l="1"/>
  <c r="A37" i="8"/>
  <c r="B43" i="9"/>
  <c r="A42" i="9"/>
  <c r="B39" i="8" l="1"/>
  <c r="A38" i="8"/>
  <c r="B44" i="9"/>
  <c r="A43" i="9"/>
  <c r="B40" i="8" l="1"/>
  <c r="A39" i="8"/>
  <c r="B45" i="9"/>
  <c r="A44" i="9"/>
  <c r="B41" i="8" l="1"/>
  <c r="A40" i="8"/>
  <c r="B46" i="9"/>
  <c r="A46" i="9" s="1"/>
  <c r="A45" i="9"/>
  <c r="B42" i="8" l="1"/>
  <c r="A41" i="8"/>
  <c r="B43" i="8" l="1"/>
  <c r="A42" i="8"/>
  <c r="B44" i="8" l="1"/>
  <c r="A43" i="8"/>
  <c r="B45" i="8" l="1"/>
  <c r="A44" i="8"/>
  <c r="B46" i="8" l="1"/>
  <c r="A46" i="8" s="1"/>
  <c r="A45" i="8"/>
</calcChain>
</file>

<file path=xl/sharedStrings.xml><?xml version="1.0" encoding="utf-8"?>
<sst xmlns="http://schemas.openxmlformats.org/spreadsheetml/2006/main" count="5740" uniqueCount="1478">
  <si>
    <t>Monat:</t>
  </si>
  <si>
    <t>Saldoübertrag:</t>
  </si>
  <si>
    <t>STUNDEN:</t>
  </si>
  <si>
    <t>FERIEN :</t>
  </si>
  <si>
    <t>Tag</t>
  </si>
  <si>
    <t>Datum</t>
  </si>
  <si>
    <t>Stunden</t>
  </si>
  <si>
    <t>Bemerkungen</t>
  </si>
  <si>
    <t>Total Stunden</t>
  </si>
  <si>
    <t>Total + Saldo</t>
  </si>
  <si>
    <t>Differenz</t>
  </si>
  <si>
    <t>Stundensaldo per Ende Monat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</si>
  <si>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</si>
  <si>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</si>
  <si>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</si>
  <si>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</si>
  <si>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</si>
  <si>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</si>
  <si>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</si>
  <si>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</si>
  <si>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Oktober</t>
  </si>
  <si>
    <t xml:space="preserve">  Ueberzeit aus Vormonat</t>
  </si>
  <si>
    <t>Jahr</t>
  </si>
  <si>
    <t xml:space="preserve">Sollarbeitszeit Jan.-Dez. </t>
  </si>
  <si>
    <t>%</t>
  </si>
  <si>
    <t>September</t>
  </si>
  <si>
    <t>November</t>
  </si>
  <si>
    <t>Dezember</t>
  </si>
  <si>
    <t xml:space="preserve">Neujahr </t>
  </si>
  <si>
    <t>Total</t>
  </si>
  <si>
    <t>Beschäftigungsgrad</t>
  </si>
  <si>
    <t xml:space="preserve">Sollstunden </t>
  </si>
  <si>
    <t>100% (42 Std.)</t>
  </si>
  <si>
    <t>Beschäftigungsgrad:</t>
  </si>
  <si>
    <t xml:space="preserve">Name:                 </t>
  </si>
  <si>
    <t>Name:</t>
  </si>
  <si>
    <t xml:space="preserve">Datum und Unterschrift der Arbeitnehmerin/des Arbeitnehmers:   </t>
  </si>
  <si>
    <t xml:space="preserve">Datum und Unterschrift der Arbeitnehmerin/des Arbeitnehmers:   				</t>
  </si>
  <si>
    <t>Stundenblatt</t>
  </si>
  <si>
    <t>Karfreitag</t>
  </si>
  <si>
    <t>Ostermontag</t>
  </si>
  <si>
    <t>Auffahrt</t>
  </si>
  <si>
    <t>Pfingstmontag</t>
  </si>
  <si>
    <t>Bundesfeiertag</t>
  </si>
  <si>
    <t>Weihnachten</t>
  </si>
  <si>
    <t>Stephanstag</t>
  </si>
  <si>
    <t>individueller BG</t>
  </si>
  <si>
    <t>Ort</t>
  </si>
  <si>
    <t>Arbeitgeber</t>
  </si>
  <si>
    <t>Vorname Nachname</t>
  </si>
  <si>
    <t># Arbeitstage</t>
  </si>
  <si>
    <t>Feiertage, die auf Arbeitstage fallen</t>
  </si>
  <si>
    <t>SOLL-Arbeitszeiten 2023 für Teilzeitbeschäftigte</t>
  </si>
  <si>
    <t>Tag der Arbeit</t>
  </si>
  <si>
    <t>BEBB - Basler Inventar der Bernoulli-Briefwechsel</t>
  </si>
  <si>
    <t>Neujahr</t>
  </si>
  <si>
    <t>Dies Academicus</t>
  </si>
  <si>
    <t xml:space="preserve">  Ueberzeit aus 2024</t>
  </si>
  <si>
    <t>Stundensaldo per 31.01.2025</t>
  </si>
  <si>
    <t>Feriensaldo per 31.01.2025</t>
  </si>
  <si>
    <t>Stundensaldo per 28.02.2025</t>
  </si>
  <si>
    <t>Feriensaldo per 28.02.2025</t>
  </si>
  <si>
    <t>Stundensaldo per 31.03.2025</t>
  </si>
  <si>
    <t>Feriensaldo per 31.03.2025</t>
  </si>
  <si>
    <t>Stundensaldo per 30.04.2025</t>
  </si>
  <si>
    <t>Feriensaldo per 30.04.2025</t>
  </si>
  <si>
    <t>Stundensaldo per 31.05.2025</t>
  </si>
  <si>
    <t>Feriensaldo per 31.05.2025</t>
  </si>
  <si>
    <t>Stundensaldo per 30.06.2025</t>
  </si>
  <si>
    <t>Feriensaldo per 30.06.2025</t>
  </si>
  <si>
    <t>Stundensaldo per 31.07.2025</t>
  </si>
  <si>
    <t>Feriensaldo per 31.07.2025</t>
  </si>
  <si>
    <t>Stundensaldo per 31.08.2025</t>
  </si>
  <si>
    <t>Feriensaldo per 31.08.2025</t>
  </si>
  <si>
    <t>Stundensaldo per 30.09.2025</t>
  </si>
  <si>
    <t>Feriensaldo per 30.09.2025</t>
  </si>
  <si>
    <t>Stundensaldo per 31.10.2025</t>
  </si>
  <si>
    <t>Feriensaldo per 31.10.2025</t>
  </si>
  <si>
    <t>Stundensaldo per 30.11.2025</t>
  </si>
  <si>
    <t>Feriensaldo per 30.11.2025</t>
  </si>
  <si>
    <t>Stundensaldo per 31.12.2025</t>
  </si>
  <si>
    <t>Feriensaldo per 31.12.2025</t>
  </si>
  <si>
    <t xml:space="preserve">  (5 W + 0 Tg Vortrag aus 2024)</t>
  </si>
  <si>
    <t>Feiertage: Neujahr, Fastnachtsmontag 0.5, Fasnachtsmittwoch 0.5, Gründonnerstag 0.5, Karfreitag, Ostermontag, Tag der Arbeit, Auffahrt, Freitag nach Auffahrt, Pfingstmontag, Bundesfeiertag, Dies Academicus, Heilig Abend 0.5, Weihnachten, Stephanstag, Silvester 0.5</t>
  </si>
  <si>
    <t>Gründonnerstag (0.5)</t>
  </si>
  <si>
    <t>Fasnachtsmittwoch Nachmittag (0.5)</t>
  </si>
  <si>
    <t>Fasnachtsmontag Nachmittag (0.5)</t>
  </si>
  <si>
    <t>Heiligabend (Nachmittag 0.5)</t>
  </si>
  <si>
    <t>Silvester Nachmittag (0.5)</t>
  </si>
  <si>
    <t>Fasnachtsmontag, Fasnachtsmittwoch</t>
  </si>
  <si>
    <t>Gründonnerstag, Karfreitag, Ostermontag</t>
  </si>
  <si>
    <t>Tag der Arbeit, Auffahrt, Freitag nach Auffahrt</t>
  </si>
  <si>
    <t>Heiligabend, Weihnachten, Stephanstag, Silvester</t>
  </si>
  <si>
    <t>In</t>
  </si>
  <si>
    <t>Out</t>
  </si>
  <si>
    <t>Pausenzeit</t>
  </si>
  <si>
    <t>Arbeitszeit</t>
  </si>
  <si>
    <t>Freitag nach Auffahrt</t>
  </si>
  <si>
    <t>Emails beantworten, Arbeitsplanung, Zeittabelle anpassen</t>
  </si>
  <si>
    <t>BEZ</t>
  </si>
  <si>
    <t>Home</t>
  </si>
  <si>
    <t>Arbeitsplanung, Vorbereitung Besprechung, Zeittabelle anpassen</t>
  </si>
  <si>
    <t>Archivierung, 5 Abstracts, Nachgewiesene Briefe eruieren (Programmierung)</t>
  </si>
  <si>
    <t>Kollationieren, Validierungsfehler beheben, Treffen Helmut, Validierungsprobleme Wikiimport (Schema anpassen), Issue zu Brief-ID und Versionierung</t>
  </si>
  <si>
    <t>Administratives (Karte gesperrt), kollationieren mit Fritz, Formeln vorbereiten.</t>
  </si>
  <si>
    <t xml:space="preserve">Mit Fritz kollationieren, Validierungsprobleme (Mails und Besprechung Elena), Programm zur Generierung von listPlace erstellt und Liste zum Testen hochgeladen. </t>
  </si>
  <si>
    <t>Mails Hodler usw., Kollmar, Vorbereitung line recognition</t>
  </si>
  <si>
    <t>Behebung letzte Probleme Wiki-Import, Validierung, Upload Briefe, Varignon</t>
  </si>
  <si>
    <t>Ferien</t>
  </si>
  <si>
    <t>Brief-Ids bereinigen, Kollationieren, Repo BEBB_Data_WIP einrichten</t>
  </si>
  <si>
    <t>B_991170517037705501 kollationiert, Mit Fritz kollationiert, Brief-Ids bereinigen, Repos</t>
  </si>
  <si>
    <t>Kollationieren, Vorbereitung Meeting RISE, Meeting, Issues Helena</t>
  </si>
  <si>
    <t xml:space="preserve">Kollationieren. Dublette, </t>
  </si>
  <si>
    <t xml:space="preserve">Programmierung von xi:include für den Index, Generierung der Listen, Bearbeitung von Issue  Behebung von Fehler in Schema mit Helena, Bildrechte © Kantonale Denkmalpflege Basel-Stadt, Foto Erik Schmidt (Mail von Frau Sandoz, für Frau Kollmar). </t>
  </si>
  <si>
    <t xml:space="preserve">Mit Céline koll., Meeting RISE, </t>
  </si>
  <si>
    <t xml:space="preserve">Mit Fritz kollationiert, Script für indent, Importscript von Margareth kontrolliert, </t>
  </si>
  <si>
    <t>Mit Céline kollationiert</t>
  </si>
  <si>
    <t>Mit Fritz kollationiert</t>
  </si>
  <si>
    <t>Stichprobeweise Kontrollle</t>
  </si>
  <si>
    <t>Mit Fritz kollationiert, Abstracts</t>
  </si>
  <si>
    <t xml:space="preserve">Mit Céline koll., Teammeeting, Besprechung mit Martin und Raphael. </t>
  </si>
  <si>
    <t>URLs, DokuWiki, Anfrage Wahl, Varignon, kollationieren mit Fritz</t>
  </si>
  <si>
    <t>B_991170517023505501</t>
  </si>
  <si>
    <t>B_991170516908405501</t>
  </si>
  <si>
    <t>B_991170516908305501</t>
  </si>
  <si>
    <t>B_991170516908205501</t>
  </si>
  <si>
    <t>B_991170515151005501</t>
  </si>
  <si>
    <t>B_991170515107505501</t>
  </si>
  <si>
    <t>B_991170517023605501</t>
  </si>
  <si>
    <t>B_991170517023705501</t>
  </si>
  <si>
    <t>B_1763-12-15_991170514767905501</t>
  </si>
  <si>
    <t>Brief an Daniel I Bernoulli von Johann III Bernoulli</t>
  </si>
  <si>
    <t>Basel UB</t>
  </si>
  <si>
    <t>Handschriften</t>
  </si>
  <si>
    <t>L Ia 689:Bl.167-171</t>
  </si>
  <si>
    <t>BW_DanIB</t>
  </si>
  <si>
    <t>korr_Bernoulli_Johann_III-DanIB</t>
  </si>
  <si>
    <t>Erhalten</t>
  </si>
  <si>
    <t>https://www.e-manuscripta.ch/i3f/v20/3678336/manifest</t>
  </si>
  <si>
    <t>&lt;pb facs="3678337" n="1"/&gt; &lt;pb facs="3678338" n="2"/&gt; &lt;pb facs="3678339" n="3"/&gt; &lt;pb facs="3678340" n="4"/&gt; &lt;pb facs="3678341" n="5"/&gt; &lt;pb facs="3678342" n="6"/&gt; &lt;pb facs="3678343" n="7"/&gt; &lt;pb facs="3678344" n="8"/&gt; &lt;pb facs="3678345" n="9"/&gt; &lt;pb facs="3678346" n="10"/&gt;</t>
  </si>
  <si>
    <t>transkribiert</t>
  </si>
  <si>
    <t>Platzhalter</t>
  </si>
  <si>
    <t>Spiesstranskription</t>
  </si>
  <si>
    <t>extern publiziert</t>
  </si>
  <si>
    <t>TEI XML geplant: Nagel/Gehr</t>
  </si>
  <si>
    <t>ToDo</t>
  </si>
  <si>
    <t>no</t>
  </si>
  <si>
    <t>yes</t>
  </si>
  <si>
    <t>Textkonstitution verschiedene</t>
  </si>
  <si>
    <t>B_1728-11-16_991170514766105501</t>
  </si>
  <si>
    <t>Brief an Nicolaus I Bernoulli von Daniel I Bernoulli</t>
  </si>
  <si>
    <t>L Ia 22:1 Nr.1</t>
  </si>
  <si>
    <t>BW_NicIB</t>
  </si>
  <si>
    <t>korr_Bernoulli_Daniel_I-NicIB</t>
  </si>
  <si>
    <t>https://www.e-manuscripta.ch/i3f/v20/1062883/manifest</t>
  </si>
  <si>
    <t>&lt;pb facs="1062894" n="1"/&gt; &lt;pb facs="1062896" n="2"/&gt; &lt;pb facs="1062884" n="3"/&gt; &lt;pb facs="1062885" n="4"/&gt; &lt;pb facs="1062886" n="5"/&gt; &lt;pb facs="1062887" n="6"/&gt; &lt;pb facs="1062888" n="7"/&gt; &lt;pb facs="1062889" n="8"/&gt;</t>
  </si>
  <si>
    <t>Rohtranskription</t>
  </si>
  <si>
    <t>B_1731-01_991170514765805501</t>
  </si>
  <si>
    <t>L Ia 22:1 Nr.2</t>
  </si>
  <si>
    <t>https://www.e-manuscripta.ch/i3f/v20/1062900/manifest</t>
  </si>
  <si>
    <t>&lt;pb facs="1062901" n="1"/&gt; &lt;pb facs="1062902" n="2"/&gt; &lt;pb facs="1062903" n="3"/&gt; &lt;pb facs="1062904" n="4"/&gt;</t>
  </si>
  <si>
    <t>B_1731-07-04_991170514765705501</t>
  </si>
  <si>
    <t>L Ia 22:1 Nr.3 u. 4-4b</t>
  </si>
  <si>
    <t>https://www.e-manuscripta.ch/i3f/v20/1062908/manifest</t>
  </si>
  <si>
    <t>&lt;pb facs="1062909" n="1"/&gt; &lt;pb facs="1062910" n="2"/&gt; &lt;pb facs="1062911" n="3"/&gt; &lt;pb facs="1062912" n="4"/&gt; &lt;pb facs="1062913" n="5"/&gt; &lt;pb facs="1062914" n="6"/&gt; &lt;pb facs="1062915" n="7"/&gt; &lt;pb facs="1062916" n="8"/&gt;</t>
  </si>
  <si>
    <t>B_1764_991170514612305501</t>
  </si>
  <si>
    <t>Brief an [Daniel I Bernoulli] von J[akob] Zwinger</t>
  </si>
  <si>
    <t>L Ia 685:S.98a</t>
  </si>
  <si>
    <t>korr_Zwinger_Theodor-DanIB</t>
  </si>
  <si>
    <t>Metadaten erfasst</t>
  </si>
  <si>
    <t>https://www.e-manuscripta.ch/i3f/v20/3985389/manifest</t>
  </si>
  <si>
    <t>&lt;pb facs="3985390" n="1"/&gt; &lt;pb facs="3985391" n="2"/&gt;</t>
  </si>
  <si>
    <t>B_1695-11-08_991170514609805501</t>
  </si>
  <si>
    <t>Brief an Niklaus Bernoulli von J[ohann I] Bernoulli</t>
  </si>
  <si>
    <t>Archiv Bernoulli Ib, Johann (1667-1748), Nr.1</t>
  </si>
  <si>
    <t>BW_JohIB</t>
  </si>
  <si>
    <t>korr_Bernoulli_Niclaus-JohIB</t>
  </si>
  <si>
    <t>konstituierter und kommentierter Text</t>
  </si>
  <si>
    <t>https://www.e-manuscripta.ch/i3f/v20/3367960/manifest</t>
  </si>
  <si>
    <t>&lt;pb facs="3367961" n="1"/&gt; &lt;pb facs="3367962" n="2"/&gt;</t>
  </si>
  <si>
    <t>teiKodiert</t>
  </si>
  <si>
    <t>Tei XML</t>
  </si>
  <si>
    <t>Druck Bernoulli</t>
  </si>
  <si>
    <t>Textkonstitution JohIB</t>
  </si>
  <si>
    <t>B_1718-02-12_991170514608205501</t>
  </si>
  <si>
    <t>Brief an Nicolaus I Bernoulli von Johann I Bernoulli</t>
  </si>
  <si>
    <t>L Ia 22:1 Nr.17</t>
  </si>
  <si>
    <t>korr_Bernoulli_Nicolaus_I-JohIB</t>
  </si>
  <si>
    <t>https://www.e-manuscripta.ch/i3f/v20/1062998/manifest</t>
  </si>
  <si>
    <t>&lt;pb facs="1062999" n="1"/&gt; &lt;pb facs="1063000" n="2"/&gt; &lt;pb facs="1063001" n="3"/&gt; &lt;pb facs="1063002" n="4"/&gt;</t>
  </si>
  <si>
    <t>B_1718-04-09_991170514608105501</t>
  </si>
  <si>
    <t>L Ia 22:1 Nr.18</t>
  </si>
  <si>
    <t>https://www.e-manuscripta.ch/i3f/v20/1063006/manifest</t>
  </si>
  <si>
    <t>&lt;pb facs="1063007" n="1"/&gt; &lt;pb facs="1063008" n="2"/&gt; &lt;pb facs="1063009" n="3"/&gt; &lt;pb facs="1063011" n="4"/&gt; &lt;pb facs="1063012" n="5"/&gt; &lt;pb facs="1063013" n="6"/&gt;</t>
  </si>
  <si>
    <t>B_1718-05-20_991170514608005501</t>
  </si>
  <si>
    <t>L Ia 22:1 Nr.19</t>
  </si>
  <si>
    <t>https://www.e-manuscripta.ch/i3f/v20/1063016/manifest</t>
  </si>
  <si>
    <t>&lt;pb facs="1063017" n="1"/&gt; &lt;pb facs="1063018" n="2"/&gt; &lt;pb facs="1063019" n="3"/&gt; &lt;pb facs="1063020" n="4"/&gt;</t>
  </si>
  <si>
    <t>B_1718-07-30_991170514607905501</t>
  </si>
  <si>
    <t>L Ia 22:1 Nr.20</t>
  </si>
  <si>
    <t>https://www.e-manuscripta.ch/i3f/v20/1063024/manifest</t>
  </si>
  <si>
    <t>&lt;pb facs="1063025" n="1"/&gt; &lt;pb facs="1063026" n="2"/&gt; &lt;pb facs="1063027" n="3"/&gt; &lt;pb facs="1063028" n="4"/&gt;</t>
  </si>
  <si>
    <t>B_1718-11-02_991170514607805501</t>
  </si>
  <si>
    <t>L Ia 22:1 Nr.21</t>
  </si>
  <si>
    <t>https://www.e-manuscripta.ch/i3f/v20/1063032/manifest</t>
  </si>
  <si>
    <t>&lt;pb facs="1063033" n="1"/&gt; &lt;pb facs="1063034" n="2"/&gt; &lt;pb facs="1063035" n="3"/&gt; &lt;pb facs="1063036" n="4"/&gt; &lt;pb facs="1063037" n="5"/&gt; &lt;pb facs="1063038" n="6"/&gt; &lt;pb facs="1063039" n="7"/&gt; &lt;pb facs="1063041" n="8"/&gt;</t>
  </si>
  <si>
    <t>B_1719-02-18_991170514607705501</t>
  </si>
  <si>
    <t>L Ia 22:1 Nr.22 u. 23b</t>
  </si>
  <si>
    <t>https://www.e-manuscripta.ch/i3f/v20/1063044/manifest</t>
  </si>
  <si>
    <t>&lt;pb facs="1063045" n="1"/&gt; &lt;pb facs="1063046" n="2"/&gt; &lt;pb facs="1063047" n="3"/&gt; &lt;pb facs="1063048" n="4"/&gt; &lt;pb facs="1063049" n="5"/&gt; &lt;pb facs="1063050" n="6"/&gt; &lt;pb facs="1063051" n="7"/&gt; &lt;pb facs="1063052" n="8"/&gt; &lt;pb facs="1063053" n="9"/&gt; &lt;pb facs="1063054" n="10"/&gt;</t>
  </si>
  <si>
    <t>B_1719-04-11_991170514607605501</t>
  </si>
  <si>
    <t>L Ia 22:1 Nr.23a</t>
  </si>
  <si>
    <t>https://www.e-manuscripta.ch/i3f/v20/1063058/manifest</t>
  </si>
  <si>
    <t>&lt;pb facs="1063059" n="1"/&gt; &lt;pb facs="1063060" n="2"/&gt;</t>
  </si>
  <si>
    <t>B_1719-07-05_991170514607505501</t>
  </si>
  <si>
    <t>L Ia 22:1 Nr.24</t>
  </si>
  <si>
    <t>https://www.e-manuscripta.ch/i3f/v20/1063064/manifest</t>
  </si>
  <si>
    <t>&lt;pb facs="1063065" n="1"/&gt; &lt;pb facs="1063066" n="2"/&gt; &lt;pb facs="1063067" n="3"/&gt; &lt;pb facs="1063068" n="4"/&gt; &lt;pb facs="1063069" n="5"/&gt; &lt;pb facs="1063070" n="6"/&gt; &lt;pb facs="1063071" n="7"/&gt; &lt;pb facs="1063072" n="8"/&gt; &lt;pb facs="1063073" n="9"/&gt; &lt;pb facs="1063074" n="10"/&gt; &lt;pb facs="1063075" n="11"/&gt; &lt;pb facs="1063076" n="12"/&gt;</t>
  </si>
  <si>
    <t>B_1701-05-28_991170514739805501</t>
  </si>
  <si>
    <t>Archiv Bernoulli Ib, Johann (1667-1748), Nr.2</t>
  </si>
  <si>
    <t>https://www.e-manuscripta.ch/i3f/v20/3367998/manifest</t>
  </si>
  <si>
    <t>&lt;pb facs="3367999" n="1"/&gt; &lt;pb facs="3368000" n="2"/&gt; &lt;pb facs="3368001" n="3"/&gt; &lt;pb facs="3368002" n="4"/&gt;</t>
  </si>
  <si>
    <t>B_1725-09-28_991170514735905501</t>
  </si>
  <si>
    <t>Brief an Johann I Bernoulli von Joseph Wendelin Bilfinger [Bruder von Georg Bernhard]</t>
  </si>
  <si>
    <t>L Ia 682:Bl.115-116</t>
  </si>
  <si>
    <t>korr_Bilfinger_Johann_Wendel-JohIB</t>
  </si>
  <si>
    <t>https://www.e-manuscripta.ch/i3f/v20/3706223/manifest</t>
  </si>
  <si>
    <t>&lt;pb facs="3706224" n="1"/&gt; &lt;pb facs="3706225" n="2"/&gt; &lt;pb facs="3706226" n="3"/&gt; &lt;pb facs="3706227" n="4"/&gt; &lt;pb facs="3706228" n="5"/&gt; &lt;pb facs="3706229" n="6"/&gt;</t>
  </si>
  <si>
    <t>Transkription nicht gefunden</t>
  </si>
  <si>
    <t>991170514865805501</t>
  </si>
  <si>
    <t>B_1708-09-27_991170514865805501</t>
  </si>
  <si>
    <t>Brief an Johann I Bernoulli von William Burnet</t>
  </si>
  <si>
    <t>L Ia 654, Nr.1*</t>
  </si>
  <si>
    <t>korr_Burnet_William-JohIB</t>
  </si>
  <si>
    <t>https://www.e-manuscripta.ch/i3f/v20/1073149/manifest</t>
  </si>
  <si>
    <t>&lt;pb facs="1073150" n="1"/&gt; &lt;pb facs="1073151" n="2"/&gt; &lt;pb facs="1073152" n="3"/&gt; &lt;pb facs="1073153" n="4"/&gt; &lt;pb facs="1073154" n="5"/&gt;</t>
  </si>
  <si>
    <t>TEI XML</t>
  </si>
  <si>
    <t>Nicht im Wiki</t>
  </si>
  <si>
    <t>991170514863605501</t>
  </si>
  <si>
    <t>B_1712-03-05_991170514863605501</t>
  </si>
  <si>
    <t>Brief an William Burnet von Johann I Bernoulli</t>
  </si>
  <si>
    <t>L Ia 654, Nr.9</t>
  </si>
  <si>
    <t>konstituierter Text</t>
  </si>
  <si>
    <t>https://www.e-manuscripta.ch/i3f/v20/1073339/manifest</t>
  </si>
  <si>
    <t>&lt;pb facs="1073340" n="1"/&gt; &lt;pb facs="1073341" n="2"/&gt; &lt;pb facs="1073343" n="3"/&gt; &lt;pb facs="1073344" n="4"/&gt;</t>
  </si>
  <si>
    <t>Wiki</t>
  </si>
  <si>
    <t>Bernoulli-Wiki</t>
  </si>
  <si>
    <t>B_1727-12-11_991170514979705501</t>
  </si>
  <si>
    <t>Brief an Johann I Bernoulli von Gabriel Cramer</t>
  </si>
  <si>
    <t>L Ia 655, Nr.1*</t>
  </si>
  <si>
    <t>korr_Cramer_Gabriel-JohIB</t>
  </si>
  <si>
    <t>https://www.e-manuscripta.ch/i3f/v20/1073600/manifest</t>
  </si>
  <si>
    <t>&lt;pb facs="1073601" n="1"/&gt; &lt;pb facs="1073602" n="2"/&gt; &lt;pb facs="1073603" n="3"/&gt; &lt;pb facs="1073604" n="4"/&gt; &lt;pb facs="1073605" n="5"/&gt; &lt;pb facs="1073606" n="6"/&gt;</t>
  </si>
  <si>
    <t>TEI XML geplant: Kurz</t>
  </si>
  <si>
    <t>B_1728-01-15_991170514979605501</t>
  </si>
  <si>
    <t>Brief an Gabriel Cramer von Johann I Bernoulli</t>
  </si>
  <si>
    <t>L Ia 655, Nr.1</t>
  </si>
  <si>
    <t>https://www.e-manuscripta.ch/i3f/v20/1073609/manifest</t>
  </si>
  <si>
    <t>&lt;pb facs="1073610" n="1"/&gt; &lt;pb facs="1073611" n="2"/&gt; &lt;pb facs="1073612" n="3"/&gt; &lt;pb facs="1073613" n="4"/&gt; &lt;pb facs="1073614" n="5"/&gt; &lt;pb facs="1073615" n="6"/&gt; &lt;pb facs="1073616" n="7"/&gt; &lt;pb facs="1073617" n="8"/&gt; &lt;pb facs="1073618" n="9"/&gt; &lt;pb facs="1073619" n="10"/&gt; &lt;pb facs="1073620" n="11"/&gt; &lt;pb facs="1073621" n="12"/&gt; &lt;pb facs="1073622" n="13"/&gt; &lt;pb facs="1073623" n="14"/&gt; &lt;pb facs="1073624" n="15"/&gt; &lt;pb facs="1073625" n="16"/&gt; &lt;pb facs="1073626" n="17"/&gt; &lt;pb facs="1073627" n="18"/&gt;</t>
  </si>
  <si>
    <t>B_1728-03-10_991170514979505501</t>
  </si>
  <si>
    <t>L Ia 655, Nr.2*</t>
  </si>
  <si>
    <t>https://www.e-manuscripta.ch/i3f/v20/1073633/manifest</t>
  </si>
  <si>
    <t>&lt;pb facs="1073634" n="1"/&gt; &lt;pb facs="1073635" n="2"/&gt; &lt;pb facs="1073636" n="3"/&gt; &lt;pb facs="1073637" n="4"/&gt;</t>
  </si>
  <si>
    <t>B_1728-04-15_991170514979405501</t>
  </si>
  <si>
    <t>L Ia 655, Nr.3*</t>
  </si>
  <si>
    <t>https://www.e-manuscripta.ch/i3f/v20/1073641/manifest</t>
  </si>
  <si>
    <t>&lt;pb facs="1073642" n="1"/&gt; &lt;pb facs="1073643" n="2"/&gt; &lt;pb facs="1073644" n="3"/&gt; &lt;pb facs="1073645" n="4"/&gt;</t>
  </si>
  <si>
    <t>B_1728-05-13_991170514979305501</t>
  </si>
  <si>
    <t>L Ia 655, Nr.2</t>
  </si>
  <si>
    <t>https://www.e-manuscripta.ch/i3f/v20/1073649/manifest</t>
  </si>
  <si>
    <t>&lt;pb facs="1073650" n="1"/&gt; &lt;pb facs="1073651" n="2"/&gt; &lt;pb facs="1073652" n="3"/&gt; &lt;pb facs="1073653" n="4"/&gt; &lt;pb facs="1073654" n="5"/&gt; &lt;pb facs="1073655" n="6"/&gt; &lt;pb facs="1073656" n="7"/&gt; &lt;pb facs="1073657" n="8"/&gt; &lt;pb facs="1073658" n="9"/&gt; &lt;pb facs="1073659" n="10"/&gt; &lt;pb facs="1073660" n="11"/&gt; &lt;pb facs="1073661" n="12"/&gt; &lt;pb facs="1073662" n="13"/&gt; &lt;pb facs="1073663" n="14"/&gt; &lt;pb facs="1073664" n="15"/&gt; &lt;pb facs="1073665" n="16"/&gt; &lt;pb facs="1073666" n="17"/&gt; &lt;pb facs="1073667" n="18"/&gt; &lt;pb facs="1073668" n="19"/&gt; &lt;pb facs="1073669" n="20"/&gt; &lt;pb facs="1073670" n="21"/&gt; &lt;pb facs="1073671" n="22"/&gt; &lt;pb facs="1073672" n="23"/&gt; &lt;pb facs="1073673" n="24"/&gt; &lt;pb facs="1073674" n="25"/&gt; &lt;pb facs="1073675" n="26"/&gt; &lt;pb facs="1073676" n="27"/&gt; &lt;pb facs="1073677" n="28"/&gt; &lt;pb facs="1073678" n="29"/&gt; &lt;pb facs="1073679" n="30"/&gt; &lt;pb facs="1073680" n="31"/&gt; &lt;pb facs="1073681" n="32"/&gt; &lt;pb facs="1073682" n="33"/&gt; &lt;pb facs="1073683" n="34"/&gt; &lt;pb facs="1073684" n="35"/&gt; &lt;pb facs="1073685" n="36"/&gt;</t>
  </si>
  <si>
    <t>B_1728-06-22_991170514979205501</t>
  </si>
  <si>
    <t>L Ia 655, Nr.4*</t>
  </si>
  <si>
    <t>https://www.e-manuscripta.ch/i3f/v20/1073689/manifest</t>
  </si>
  <si>
    <t>&lt;pb facs="1073690" n="1"/&gt; &lt;pb facs="1073691" n="2"/&gt; &lt;pb facs="1073692" n="3"/&gt; &lt;pb facs="1073693" n="4"/&gt; &lt;pb facs="1073694" n="5"/&gt; &lt;pb facs="1073695" n="6"/&gt; &lt;pb facs="1073696" n="7"/&gt; &lt;pb facs="1073697" n="8"/&gt;</t>
  </si>
  <si>
    <t>B_1728-07-22_991170514979105501</t>
  </si>
  <si>
    <t>L Ia 655, Nr.3</t>
  </si>
  <si>
    <t>https://www.e-manuscripta.ch/i3f/v20/1073701/manifest</t>
  </si>
  <si>
    <t>&lt;pb facs="1073702" n="1"/&gt; &lt;pb facs="1073704" n="2"/&gt; &lt;pb facs="1073705" n="3"/&gt; &lt;pb facs="1073706" n="4"/&gt; &lt;pb facs="1073707" n="5"/&gt; &lt;pb facs="1073708" n="6"/&gt; &lt;pb facs="1073709" n="7"/&gt; &lt;pb facs="1073710" n="8"/&gt; &lt;pb facs="1073711" n="9"/&gt; &lt;pb facs="1073712" n="10"/&gt; &lt;pb facs="1073713" n="11"/&gt;</t>
  </si>
  <si>
    <t>B_1728-09-04_991170514978905501</t>
  </si>
  <si>
    <t>L Ia 655, Nr.4</t>
  </si>
  <si>
    <t>https://www.e-manuscripta.ch/i3f/v20/1073716/manifest</t>
  </si>
  <si>
    <t>&lt;pb facs="1073717" n="1"/&gt; &lt;pb facs="1073718" n="2"/&gt; &lt;pb facs="1073719" n="3"/&gt; &lt;pb facs="1073720" n="4"/&gt; &lt;pb facs="1073721" n="5"/&gt; &lt;pb facs="1073722" n="6"/&gt; &lt;pb facs="1073723" n="7"/&gt; &lt;pb facs="1073724" n="8"/&gt; &lt;pb facs="1073725" n="9"/&gt; &lt;pb facs="1073726" n="10"/&gt; &lt;pb facs="1073727" n="11"/&gt; &lt;pb facs="1073728" n="12"/&gt; &lt;pb facs="1073729" n="13"/&gt; &lt;pb facs="1073730" n="14"/&gt; &lt;pb facs="1073731" n="15"/&gt; &lt;pb facs="1073732" n="16"/&gt; &lt;pb facs="1073733" n="17"/&gt; &lt;pb facs="1073734" n="18"/&gt; &lt;pb facs="1073735" n="19"/&gt; &lt;pb facs="1073736" n="20"/&gt; &lt;pb facs="1073737" n="21"/&gt; &lt;pb facs="1073738" n="22"/&gt; &lt;pb facs="1073739" n="23"/&gt; &lt;pb facs="1073740" n="24"/&gt;</t>
  </si>
  <si>
    <t>B_1729-01-08_991170514978805501</t>
  </si>
  <si>
    <t>L Ia 655, Nr.5*</t>
  </si>
  <si>
    <t>https://www.e-manuscripta.ch/i3f/v20/1073744/manifest</t>
  </si>
  <si>
    <t>&lt;pb facs="1073745" n="1"/&gt; &lt;pb facs="1073746" n="2"/&gt; &lt;pb facs="1073747" n="3"/&gt; &lt;pb facs="1073748" n="4"/&gt; &lt;pb facs="1073749" n="5"/&gt; &lt;pb facs="1073750" n="6"/&gt; &lt;pb facs="1073751" n="7"/&gt; &lt;pb facs="1073752" n="8"/&gt;</t>
  </si>
  <si>
    <t>B_1729-02-06_991170514978705501</t>
  </si>
  <si>
    <t>L Ia 50, Nr.5 und 5a</t>
  </si>
  <si>
    <t>https://www.e-manuscripta.ch/i3f/v20/1371426/manifest</t>
  </si>
  <si>
    <t>&lt;pb facs="1371427" n="1"/&gt; &lt;pb facs="1371428" n="2"/&gt; &lt;pb facs="1371429" n="3"/&gt; &lt;pb facs="1371430" n="4"/&gt; &lt;pb facs="1371431" n="5"/&gt; &lt;pb facs="1371432" n="6"/&gt; &lt;pb facs="1371433" n="7"/&gt; &lt;pb facs="1371434" n="8"/&gt;</t>
  </si>
  <si>
    <t>B_1729-03-14_991170514978605501</t>
  </si>
  <si>
    <t>L Ia 655, Nr.6*</t>
  </si>
  <si>
    <t>https://www.e-manuscripta.ch/i3f/v20/1073756/manifest</t>
  </si>
  <si>
    <t>&lt;pb facs="1073757" n="1"/&gt; &lt;pb facs="1073758" n="2"/&gt; &lt;pb facs="1073759" n="3"/&gt; &lt;pb facs="1073760" n="4"/&gt; &lt;pb facs="1073761" n="5"/&gt; &lt;pb facs="1073762" n="6"/&gt; &lt;pb facs="1073763" n="7"/&gt; &lt;pb facs="1073764" n="8"/&gt;</t>
  </si>
  <si>
    <t>B_1729-03-31_991170430093705501</t>
  </si>
  <si>
    <t>Berlin, Staatsbibliothek</t>
  </si>
  <si>
    <t>Sgl. Darmstaedter</t>
  </si>
  <si>
    <t>Unbekannt</t>
  </si>
  <si>
    <t>IIIF-BEBB in Bearbeitung</t>
  </si>
  <si>
    <t>B_1729-05-06_991170514978505501</t>
  </si>
  <si>
    <t>L Ia 655, Nr.7*</t>
  </si>
  <si>
    <t>https://www.e-manuscripta.ch/i3f/v20/1073768/manifest</t>
  </si>
  <si>
    <t>&lt;pb facs="1073769" n="1"/&gt; &lt;pb facs="1073770" n="2"/&gt; &lt;pb facs="1073771" n="3"/&gt; &lt;pb facs="1073772" n="4"/&gt;</t>
  </si>
  <si>
    <t>B_1729-07-04_991170514978405501</t>
  </si>
  <si>
    <t>L Ia 655, Nr.7</t>
  </si>
  <si>
    <t>https://www.e-manuscripta.ch/i3f/v20/1073776/manifest</t>
  </si>
  <si>
    <t>&lt;pb facs="1073777" n="1"/&gt; &lt;pb facs="1073778" n="2"/&gt; &lt;pb facs="1073779" n="3"/&gt; &lt;pb facs="1073780" n="4"/&gt; &lt;pb facs="1073781" n="5"/&gt; &lt;pb facs="1073782" n="6"/&gt; &lt;pb facs="1073783" n="7"/&gt; &lt;pb facs="1073784" n="8"/&gt; &lt;pb facs="1073785" n="9"/&gt; &lt;pb facs="1073786" n="10"/&gt;</t>
  </si>
  <si>
    <t>B_1729-07-12_991170514978305501</t>
  </si>
  <si>
    <t>L Ia 655, Nr.8*</t>
  </si>
  <si>
    <t>https://www.e-manuscripta.ch/i3f/v20/1073790/manifest</t>
  </si>
  <si>
    <t>&lt;pb facs="1073792" n="1"/&gt; &lt;pb facs="1073793" n="2"/&gt; &lt;pb facs="1073794" n="3"/&gt; &lt;pb facs="1073795" n="4"/&gt;</t>
  </si>
  <si>
    <t>B_1729-08-03_991170514978205501</t>
  </si>
  <si>
    <t>L Ia 655, Nr.8</t>
  </si>
  <si>
    <t>https://www.e-manuscripta.ch/i3f/v20/1073798/manifest</t>
  </si>
  <si>
    <t>&lt;pb facs="1073799" n="1"/&gt; &lt;pb facs="1073800" n="2"/&gt; &lt;pb facs="1073801" n="3"/&gt; &lt;pb facs="1073802" n="4"/&gt; &lt;pb facs="1073803" n="5"/&gt; &lt;pb facs="1073804" n="6"/&gt; &lt;pb facs="1073805" n="7"/&gt; &lt;pb facs="1073806" n="8"/&gt;</t>
  </si>
  <si>
    <t>B_1729-08-06_991170514978105501</t>
  </si>
  <si>
    <t>Brief [Fragment] an Gabriel [?] Cramer von Johann I Bernoulli</t>
  </si>
  <si>
    <t>L Ia 655, Nr.8a-b</t>
  </si>
  <si>
    <t>https://www.e-manuscripta.ch/i3f/v20/1073810/manifest</t>
  </si>
  <si>
    <t>&lt;pb facs="1073811" n="1"/&gt; &lt;pb facs="1073812" n="2"/&gt; &lt;pb facs="1073813" n="3"/&gt; &lt;pb facs="1073814" n="4"/&gt; &lt;pb facs="1073815" n="5"/&gt; &lt;pb facs="1073816" n="6"/&gt;</t>
  </si>
  <si>
    <t>B_1730-02-14_991170514978005501</t>
  </si>
  <si>
    <t>L Ia 655, Nr.9*</t>
  </si>
  <si>
    <t>https://www.e-manuscripta.ch/i3f/v20/1073820/manifest</t>
  </si>
  <si>
    <t>&lt;pb facs="1073821" n="1"/&gt; &lt;pb facs="1073822" n="2"/&gt; &lt;pb facs="1073823" n="3"/&gt; &lt;pb facs="1073824" n="4"/&gt;</t>
  </si>
  <si>
    <t>B_1730-04-07_991170430088905501</t>
  </si>
  <si>
    <t>Genève, BGE</t>
  </si>
  <si>
    <t>Ms 656, fo.16</t>
  </si>
  <si>
    <t>https://archives.bge-geneve.ch/ark:/17786/vta32d37cdf634b1146/manifest</t>
  </si>
  <si>
    <t>B_1730-04-15_991170514977905501</t>
  </si>
  <si>
    <t>L Ia 655, Nr.9</t>
  </si>
  <si>
    <t>https://www.e-manuscripta.ch/i3f/v20/1073828/manifest</t>
  </si>
  <si>
    <t>&lt;pb facs="1073830" n="1"/&gt; &lt;pb facs="1073831" n="2"/&gt; &lt;pb facs="1073832" n="3"/&gt; &lt;pb facs="1073833" n="4"/&gt; &lt;pb facs="1073834" n="5"/&gt; &lt;pb facs="1073835" n="6"/&gt; &lt;pb facs="1073836" n="7"/&gt; &lt;pb facs="1073837" n="8"/&gt;</t>
  </si>
  <si>
    <t>B_1731-05-01_991170514977805501</t>
  </si>
  <si>
    <t>L Ia 655, Nr.10*</t>
  </si>
  <si>
    <t>https://www.e-manuscripta.ch/i3f/v20/1073840/manifest</t>
  </si>
  <si>
    <t>&lt;pb facs="1073841" n="1"/&gt; &lt;pb facs="1073842" n="2"/&gt; &lt;pb facs="1073843" n="3"/&gt; &lt;pb facs="1073844" n="4"/&gt;</t>
  </si>
  <si>
    <t>B_1731-09-01_991170514977705501</t>
  </si>
  <si>
    <t>L Ia 655, Nr.10</t>
  </si>
  <si>
    <t>https://www.e-manuscripta.ch/i3f/v20/1073848/manifest</t>
  </si>
  <si>
    <t>&lt;pb facs="1073849" n="1"/&gt; &lt;pb facs="1073850" n="2"/&gt; &lt;pb facs="1073851" n="3"/&gt; &lt;pb facs="1073852" n="4"/&gt; &lt;pb facs="1073853" n="5"/&gt; &lt;pb facs="1073854" n="6"/&gt; &lt;pb facs="1073855" n="7"/&gt; &lt;pb facs="1073856" n="8"/&gt;</t>
  </si>
  <si>
    <t>B_1731-10-16_991170514977605501</t>
  </si>
  <si>
    <t>L Ia 655, Nr.11*</t>
  </si>
  <si>
    <t>https://www.e-manuscripta.ch/i3f/v20/1073860/manifest</t>
  </si>
  <si>
    <t>&lt;pb facs="1073861" n="1"/&gt; &lt;pb facs="1073862" n="2"/&gt; &lt;pb facs="1073863" n="3"/&gt; &lt;pb facs="1073864" n="4"/&gt; &lt;pb facs="1073865" n="5"/&gt; &lt;pb facs="1073866" n="6"/&gt; &lt;pb facs="1073867" n="7"/&gt; &lt;pb facs="1073868" n="8"/&gt;</t>
  </si>
  <si>
    <t>B_1731-12-05_991170514977505501</t>
  </si>
  <si>
    <t>L Ia 655, Nr.11</t>
  </si>
  <si>
    <t>https://www.e-manuscripta.ch/i3f/v20/1073872/manifest</t>
  </si>
  <si>
    <t>&lt;pb facs="1073873" n="1"/&gt; &lt;pb facs="1073874" n="2"/&gt; &lt;pb facs="1073875" n="3"/&gt; &lt;pb facs="1073876" n="4"/&gt; &lt;pb facs="1073877" n="5"/&gt; &lt;pb facs="1073878" n="6"/&gt; &lt;pb facs="1073879" n="7"/&gt; &lt;pb facs="1073880" n="8"/&gt; &lt;pb facs="1073881" n="9"/&gt; &lt;pb facs="1073882" n="10"/&gt; &lt;pb facs="1073884" n="11"/&gt; &lt;pb facs="1073885" n="12"/&gt; &lt;pb facs="1073886" n="13"/&gt; &lt;pb facs="1073887" n="14"/&gt;</t>
  </si>
  <si>
    <t>B_1732-04-10_991170514977405501</t>
  </si>
  <si>
    <t>L Ia 655, Nr.12*</t>
  </si>
  <si>
    <t>https://www.e-manuscripta.ch/i3f/v20/1073890/manifest</t>
  </si>
  <si>
    <t>&lt;pb facs="1073891" n="1"/&gt; &lt;pb facs="1073892" n="2"/&gt; &lt;pb facs="1073893" n="3"/&gt; &lt;pb facs="1073894" n="4"/&gt;</t>
  </si>
  <si>
    <t>B_1732-05-30_991170514977305501</t>
  </si>
  <si>
    <t>L Ia 655, Nr.12</t>
  </si>
  <si>
    <t>https://www.e-manuscripta.ch/i3f/v20/1073898/manifest</t>
  </si>
  <si>
    <t>&lt;pb facs="1073899" n="1"/&gt; &lt;pb facs="1073900" n="2"/&gt; &lt;pb facs="1073901" n="3"/&gt; &lt;pb facs="1073902" n="4"/&gt; &lt;pb facs="1073903" n="5"/&gt; &lt;pb facs="1073904" n="6"/&gt; &lt;pb facs="1073905" n="7"/&gt; &lt;pb facs="1073906" n="8"/&gt;</t>
  </si>
  <si>
    <t>B_1732-12-08_991170514977205501</t>
  </si>
  <si>
    <t>L Ia 655, Nr.13*</t>
  </si>
  <si>
    <t>https://www.e-manuscripta.ch/i3f/v20/1073911/manifest</t>
  </si>
  <si>
    <t>&lt;pb facs="1073912" n="1"/&gt; &lt;pb facs="1073913" n="2"/&gt; &lt;pb facs="1073914" n="3"/&gt; &lt;pb facs="1073915" n="4"/&gt;</t>
  </si>
  <si>
    <t>B_1733-05-30_991170514977105501</t>
  </si>
  <si>
    <t>L Ia 655, Nr.13</t>
  </si>
  <si>
    <t>https://www.e-manuscripta.ch/i3f/v20/1073918/manifest</t>
  </si>
  <si>
    <t>&lt;pb facs="1073919" n="1"/&gt; &lt;pb facs="1073920" n="2"/&gt; &lt;pb facs="1073921" n="3"/&gt; &lt;pb facs="1073922" n="4"/&gt; &lt;pb facs="1073923" n="5"/&gt; &lt;pb facs="1073924" n="6"/&gt; &lt;pb facs="1073925" n="7"/&gt; &lt;pb facs="1073926" n="8"/&gt;</t>
  </si>
  <si>
    <t>B_1733-10-28_991170514977005501</t>
  </si>
  <si>
    <t>L Ia 655, Nr.14*</t>
  </si>
  <si>
    <t>https://www.e-manuscripta.ch/i3f/v20/1073930/manifest</t>
  </si>
  <si>
    <t>&lt;pb facs="1073931" n="1"/&gt; &lt;pb facs="1073932" n="2"/&gt; &lt;pb facs="1073933" n="3"/&gt; &lt;pb facs="1073934" n="4"/&gt;</t>
  </si>
  <si>
    <t>991170514976505501</t>
  </si>
  <si>
    <t>B_1714-09-21_991170514976505501</t>
  </si>
  <si>
    <t>Brief an Jean Pierre de Crousaz von Johann I Bernoulli</t>
  </si>
  <si>
    <t>L Ia 656, Nr.2</t>
  </si>
  <si>
    <t>korr_Crousaz_Jean_Pierre_de-JohIB</t>
  </si>
  <si>
    <t>https://www.e-manuscripta.ch/i3f/v20/1074359/manifest</t>
  </si>
  <si>
    <t>&lt;pb facs="1074360" n="1"/&gt; &lt;pb facs="1074361" n="2"/&gt; &lt;pb facs="1074362" n="3"/&gt; &lt;pb facs="1074363" n="4"/&gt;</t>
  </si>
  <si>
    <t>991170514858605501</t>
  </si>
  <si>
    <t>B_1695-03-15_991170514858605501</t>
  </si>
  <si>
    <t>Brief an Johannes Frick von Johann I Bernoulli</t>
  </si>
  <si>
    <t>L Ia 674:Bl.34</t>
  </si>
  <si>
    <t>korr_Frick_Johannes-JohIB</t>
  </si>
  <si>
    <t>https://www.e-manuscripta.ch/i3f/v20/1416542/manifest</t>
  </si>
  <si>
    <t>&lt;pb facs="1416543" n="1"/&gt; &lt;pb facs="1416544" n="2"/&gt;</t>
  </si>
  <si>
    <t>B_1720-04-06_991170515151005501</t>
  </si>
  <si>
    <t>Brief an Johann I Bernoulli von Pietro Antonio Michelotti</t>
  </si>
  <si>
    <t>L Ia 663, Nr.43*</t>
  </si>
  <si>
    <t>korr_Michelotti_Pietro_Antonio-JohIB</t>
  </si>
  <si>
    <t>https://www.e-manuscripta.ch/i3f/v20/1079137/manifest</t>
  </si>
  <si>
    <t>&lt;pb facs="1079138" n="1"/&gt; &lt;pb facs="1079139" n="2"/&gt; &lt;pb facs="1079140" n="3"/&gt; &lt;pb facs="1079141" n="4"/&gt; &lt;pb facs="1079142" n="5"/&gt; &lt;pb facs="1079143" n="6"/&gt; &lt;pb facs="1079144" n="7"/&gt; &lt;pb facs="1079145" n="8"/&gt; &lt;pb facs="1079146" n="9"/&gt; &lt;pb facs="1079147" n="10"/&gt;</t>
  </si>
  <si>
    <t>BEBB XML</t>
  </si>
  <si>
    <t>B_1720-04-11_991170515150905501</t>
  </si>
  <si>
    <t>Brief an Pietro Antonio Michelotti von Johann I Bernoulli</t>
  </si>
  <si>
    <t>L Ia 663, Nr.19</t>
  </si>
  <si>
    <t>https://www.e-manuscripta.ch/i3f/v20/1079151/manifest</t>
  </si>
  <si>
    <t>&lt;pb facs="1079152" n="1"/&gt; &lt;pb facs="1079153" n="2"/&gt; &lt;pb facs="1079154" n="3"/&gt; &lt;pb facs="1079155" n="4"/&gt;</t>
  </si>
  <si>
    <t>B_1722-10-21_991170515149005501</t>
  </si>
  <si>
    <t>L Ia 663, Nr.57*</t>
  </si>
  <si>
    <t>https://www.e-manuscripta.ch/i3f/v20/1079326/manifest</t>
  </si>
  <si>
    <t>&lt;pb facs="1079327" n="1"/&gt; &lt;pb facs="1079328" n="2"/&gt; &lt;pb facs="1079329" n="3"/&gt; &lt;pb facs="1079330" n="4"/&gt;</t>
  </si>
  <si>
    <t>B_1723-04-16_991170515108505501</t>
  </si>
  <si>
    <t>L Ia 663, Nr.62*</t>
  </si>
  <si>
    <t>https://www.e-manuscripta.ch/i3f/v20/1079379/manifest</t>
  </si>
  <si>
    <t>&lt;pb facs="1079380" n="1"/&gt; &lt;pb facs="1079381" n="2"/&gt; &lt;pb facs="1079382" n="3"/&gt; &lt;pb facs="1079383" n="4"/&gt;</t>
  </si>
  <si>
    <t>B_1723-06-04_991170515108305501</t>
  </si>
  <si>
    <t>L Ia 663, Nr.63*</t>
  </si>
  <si>
    <t>https://www.e-manuscripta.ch/i3f/v20/1079395/manifest</t>
  </si>
  <si>
    <t>&lt;pb facs="1079396" n="1"/&gt; &lt;pb facs="1079397" n="2"/&gt; &lt;pb facs="1079398" n="3"/&gt; &lt;pb facs="1079399" n="4"/&gt;</t>
  </si>
  <si>
    <t>B_1724-04-21_991170515107905501</t>
  </si>
  <si>
    <t>L Ia 663, Nr.65*</t>
  </si>
  <si>
    <t>https://www.e-manuscripta.ch/i3f/v20/1079433/manifest</t>
  </si>
  <si>
    <t>&lt;pb facs="1079434" n="1"/&gt; &lt;pb facs="1079435" n="2"/&gt; &lt;pb facs="1079436" n="3"/&gt; &lt;pb facs="1079437" n="4"/&gt; &lt;pb facs="1079438" n="5"/&gt; &lt;pb facs="1079439" n="6"/&gt;</t>
  </si>
  <si>
    <t>B_1724-04-30_991170515107805501</t>
  </si>
  <si>
    <t>L Ia 663, Nr.66*</t>
  </si>
  <si>
    <t>https://www.e-manuscripta.ch/i3f/v20/1079443/manifest</t>
  </si>
  <si>
    <t>&lt;pb facs="1079444" n="1"/&gt; &lt;pb facs="1079445" n="2"/&gt; &lt;pb facs="1079446" n="3"/&gt; &lt;pb facs="1079447" n="4"/&gt; &lt;pb facs="1079448" n="5"/&gt; &lt;pb facs="1079449" n="6"/&gt; &lt;pb facs="1079450" n="7"/&gt; &lt;pb facs="1079451" n="8"/&gt;</t>
  </si>
  <si>
    <t>B_1724-05-31_991170515107705501</t>
  </si>
  <si>
    <t>L Ia 663, Nr.29</t>
  </si>
  <si>
    <t>https://www.e-manuscripta.ch/i3f/v20/1079455/manifest</t>
  </si>
  <si>
    <t>&lt;pb facs="1079456" n="1"/&gt; &lt;pb facs="1079457" n="2"/&gt; &lt;pb facs="1079458" n="3"/&gt; &lt;pb facs="1079459" n="4"/&gt; &lt;pb facs="1079460" n="5"/&gt; &lt;pb facs="1079461" n="6"/&gt; &lt;pb facs="1079462" n="7"/&gt; &lt;pb facs="1079463" n="8"/&gt; &lt;pb facs="1079464" n="9"/&gt; &lt;pb facs="1079465" n="10"/&gt; &lt;pb facs="1079466" n="11"/&gt; &lt;pb facs="1079467" n="12"/&gt; &lt;pb facs="1079468" n="13"/&gt; &lt;pb facs="1079469" n="14"/&gt; &lt;pb facs="1079470" n="15"/&gt; &lt;pb facs="1079471" n="16"/&gt; &lt;pb facs="1079472" n="17"/&gt; &lt;pb facs="1079473" n="18"/&gt; &lt;pb facs="1079474" n="19"/&gt; &lt;pb facs="1079475" n="20"/&gt; &lt;pb facs="1079476" n="21"/&gt; &lt;pb facs="1079477" n="22"/&gt; &lt;pb facs="1079478" n="23"/&gt; &lt;pb facs="1079479" n="24"/&gt; &lt;pb facs="1079480" n="25"/&gt; &lt;pb facs="1079481" n="26"/&gt; &lt;pb facs="1079482" n="27"/&gt; &lt;pb facs="1079483" n="28"/&gt;</t>
  </si>
  <si>
    <t>B_1724-06-30_991170515107605501</t>
  </si>
  <si>
    <t>L Ia 663, Nr.67*</t>
  </si>
  <si>
    <t>https://www.e-manuscripta.ch/i3f/v20/1079487/manifest</t>
  </si>
  <si>
    <t>&lt;pb facs="1079488" n="1"/&gt; &lt;pb facs="1079489" n="2"/&gt; &lt;pb facs="1079490" n="3"/&gt; &lt;pb facs="1079491" n="4"/&gt;</t>
  </si>
  <si>
    <t>B_1724-07-23_991170515107505501</t>
  </si>
  <si>
    <t>L Ia 663, Nr.68*</t>
  </si>
  <si>
    <t>https://www.e-manuscripta.ch/i3f/v20/1079495/manifest</t>
  </si>
  <si>
    <t>&lt;pb facs="1079496" n="1"/&gt; &lt;pb facs="1079497" n="2"/&gt; &lt;pb facs="1079498" n="3"/&gt; &lt;pb facs="1079499" n="4"/&gt;</t>
  </si>
  <si>
    <t>B_1704-04-22_991170515106205501</t>
  </si>
  <si>
    <t>Brief an Johann I Bernoulli von Abraham de Moivre</t>
  </si>
  <si>
    <t>L Ia 664, Nr.1*</t>
  </si>
  <si>
    <t>korr_Moivre_Abraham_de-JohIB</t>
  </si>
  <si>
    <t>Transkription</t>
  </si>
  <si>
    <t>https://www.e-manuscripta.ch/i3f/v20/1080092/manifest</t>
  </si>
  <si>
    <t>&lt;pb facs="1080093" n="1"/&gt; &lt;pb facs="1080094" n="2"/&gt; &lt;pb facs="1080095" n="3"/&gt; &lt;pb facs="1080096" n="4"/&gt; &lt;pb facs="1080097" n="5"/&gt; &lt;pb facs="1080098" n="6"/&gt;</t>
  </si>
  <si>
    <t>TEI XML geplant: Nagel/Bellhouse</t>
  </si>
  <si>
    <t>B_1704-11-15_991170515106105501</t>
  </si>
  <si>
    <t>Brief an Abraham de Moivre von Johann I Bernoulli</t>
  </si>
  <si>
    <t>L Ia 664, Nr.1</t>
  </si>
  <si>
    <t>https://www.e-manuscripta.ch/i3f/v20/1080102/manifest</t>
  </si>
  <si>
    <t>&lt;pb facs="1080103" n="1"/&gt; &lt;pb facs="1080104" n="2"/&gt; &lt;pb facs="1080105" n="3"/&gt; &lt;pb facs="1080106" n="4"/&gt; &lt;pb facs="1080107" n="5"/&gt; &lt;pb facs="1080108" n="6"/&gt; &lt;pb facs="1080109" n="7"/&gt; &lt;pb facs="1080110" n="8"/&gt; &lt;pb facs="1080111" n="9"/&gt; &lt;pb facs="1080112" n="10"/&gt; &lt;pb facs="1080113" n="11"/&gt; &lt;pb facs="1080114" n="12"/&gt; &lt;pb facs="1080115" n="13"/&gt; &lt;pb facs="1080116" n="14"/&gt;</t>
  </si>
  <si>
    <t>B_1705-03-13_991170515106005501</t>
  </si>
  <si>
    <t>L Ia 664, Nr.2*</t>
  </si>
  <si>
    <t>https://www.e-manuscripta.ch/i3f/v20/1080121/manifest</t>
  </si>
  <si>
    <t>&lt;pb facs="1080122" n="1"/&gt; &lt;pb facs="1080123" n="2"/&gt; &lt;pb facs="1080125" n="3"/&gt; &lt;pb facs="1080126" n="4"/&gt; &lt;pb facs="1080127" n="5"/&gt; &lt;pb facs="1080128" n="6"/&gt; &lt;pb facs="1080129" n="7"/&gt; &lt;pb facs="1080130" n="8"/&gt; &lt;pb facs="1080131" n="9"/&gt; &lt;pb facs="1080132" n="10"/&gt; &lt;pb facs="1080133" n="11"/&gt; &lt;pb facs="1080134" n="12"/&gt; &lt;pb facs="1080135" n="13"/&gt; &lt;pb facs="1080136" n="14"/&gt; &lt;pb facs="1080137" n="15"/&gt; &lt;pb facs="1080138" n="16"/&gt;</t>
  </si>
  <si>
    <t>B_1705-07-11_991170515105905501</t>
  </si>
  <si>
    <t>L Ia 664, Nr.2</t>
  </si>
  <si>
    <t>https://www.e-manuscripta.ch/i3f/v20/1080141/manifest</t>
  </si>
  <si>
    <t>&lt;pb facs="1080142" n="1"/&gt; &lt;pb facs="1080143" n="2"/&gt; &lt;pb facs="1080144" n="3"/&gt; &lt;pb facs="1080145" n="4"/&gt; &lt;pb facs="1080146" n="5"/&gt; &lt;pb facs="1080147" n="6"/&gt; &lt;pb facs="1080148" n="7"/&gt; &lt;pb facs="1080149" n="8"/&gt;</t>
  </si>
  <si>
    <t>B_1705-07-27_991170515105805501</t>
  </si>
  <si>
    <t>L Ia 664, Nr.3*</t>
  </si>
  <si>
    <t>https://www.e-manuscripta.ch/i3f/v20/1080153/manifest</t>
  </si>
  <si>
    <t>&lt;pb facs="1080154" n="1"/&gt; &lt;pb facs="1080155" n="2"/&gt; &lt;pb facs="1080156" n="3"/&gt; &lt;pb facs="1080157" n="4"/&gt; &lt;pb facs="1080158" n="5"/&gt; &lt;pb facs="1080159" n="6"/&gt; &lt;pb facs="1080160" n="7"/&gt; &lt;pb facs="1080161" n="8"/&gt; &lt;pb facs="1080162" n="9"/&gt; &lt;pb facs="1080163" n="10"/&gt; &lt;pb facs="1080164" n="11"/&gt; &lt;pb facs="1080165" n="12"/&gt;</t>
  </si>
  <si>
    <t>B_1706-02-16_991170515105705501</t>
  </si>
  <si>
    <t>L Ia 664, Nr.3</t>
  </si>
  <si>
    <t>https://www.e-manuscripta.ch/i3f/v20/1080169/manifest</t>
  </si>
  <si>
    <t>&lt;pb facs="1080170" n="1"/&gt; &lt;pb facs="1080171" n="2"/&gt; &lt;pb facs="1080172" n="3"/&gt; &lt;pb facs="1080173" n="4"/&gt; &lt;pb facs="1080174" n="5"/&gt; &lt;pb facs="1080175" n="6"/&gt;</t>
  </si>
  <si>
    <t>B_1706-04-25_991170515105605501</t>
  </si>
  <si>
    <t>L Ia 664, Nr.4*</t>
  </si>
  <si>
    <t>https://www.e-manuscripta.ch/i3f/v20/1080179/manifest</t>
  </si>
  <si>
    <t>&lt;pb facs="1080180" n="1"/&gt; &lt;pb facs="1080181" n="2"/&gt; &lt;pb facs="1080182" n="3"/&gt; &lt;pb facs="1080183" n="4"/&gt; &lt;pb facs="1080184" n="5"/&gt; &lt;pb facs="1080185" n="6"/&gt; &lt;pb facs="1080186" n="7"/&gt; &lt;pb facs="1080187" n="8"/&gt;</t>
  </si>
  <si>
    <t>B_1706-07-08_991170515105505501</t>
  </si>
  <si>
    <t>L Ia 664, Nr.5*</t>
  </si>
  <si>
    <t>https://www.e-manuscripta.ch/i3f/v20/1080191/manifest</t>
  </si>
  <si>
    <t>&lt;pb facs="1080192" n="1"/&gt; &lt;pb facs="1080193" n="2"/&gt; &lt;pb facs="1080194" n="3"/&gt; &lt;pb facs="1080195" n="4"/&gt;</t>
  </si>
  <si>
    <t>B_1707-04-06_991170515105405501</t>
  </si>
  <si>
    <t>L Ia 664, Nr.4</t>
  </si>
  <si>
    <t>https://www.e-manuscripta.ch/i3f/v20/1080199/manifest</t>
  </si>
  <si>
    <t>&lt;pb facs="1080200" n="1"/&gt; &lt;pb facs="1080201" n="2"/&gt; &lt;pb facs="1080202" n="3"/&gt; &lt;pb facs="1080203" n="4"/&gt; &lt;pb facs="1080204" n="5"/&gt; &lt;pb facs="1080205" n="6"/&gt; &lt;pb facs="1080206" n="7"/&gt; &lt;pb facs="1080207" n="8"/&gt;</t>
  </si>
  <si>
    <t>B_1707-12-02_991170515105305501</t>
  </si>
  <si>
    <t>L Ia 664, Nr.6*</t>
  </si>
  <si>
    <t>https://www.e-manuscripta.ch/i3f/v20/1080211/manifest</t>
  </si>
  <si>
    <t>&lt;pb facs="1080212" n="1"/&gt; &lt;pb facs="1080213" n="2"/&gt; &lt;pb facs="1080214" n="3"/&gt; &lt;pb facs="1080215" n="4"/&gt;</t>
  </si>
  <si>
    <t>B_1708-07-06_991170515105205501</t>
  </si>
  <si>
    <t>L Ia 664, Nr.7*</t>
  </si>
  <si>
    <t>https://www.e-manuscripta.ch/i3f/v20/1080219/manifest</t>
  </si>
  <si>
    <t>&lt;pb facs="1080220" n="1"/&gt; &lt;pb facs="1080221" n="2"/&gt; &lt;pb facs="1080222" n="3"/&gt; &lt;pb facs="1080223" n="4"/&gt; &lt;pb facs="1080224" n="5"/&gt; &lt;pb facs="1080225" n="6"/&gt; &lt;pb facs="1080226" n="7"/&gt; &lt;pb facs="1080227" n="8"/&gt; &lt;pb facs="1080228" n="9"/&gt; &lt;pb facs="1080229" n="10"/&gt; &lt;pb facs="1080230" n="11"/&gt; &lt;pb facs="1080231" n="12"/&gt; &lt;pb facs="1080232" n="13"/&gt; &lt;pb facs="1080233" n="14"/&gt; &lt;pb facs="1080234" n="15"/&gt; &lt;pb facs="1080235" n="16"/&gt; &lt;pb facs="1080236" n="17"/&gt; &lt;pb facs="1080237" n="18"/&gt; &lt;pb facs="1080238" n="19"/&gt; &lt;pb facs="1080239" n="20"/&gt; &lt;pb facs="1080240" n="21"/&gt; &lt;pb facs="1080241" n="22"/&gt; &lt;pb facs="1080242" n="23"/&gt; &lt;pb facs="1080243" n="24"/&gt;</t>
  </si>
  <si>
    <t>B_1710-04-09_991170515105105501</t>
  </si>
  <si>
    <t>L Ia 664, Nr.5</t>
  </si>
  <si>
    <t>https://www.e-manuscripta.ch/i3f/v20/1080247/manifest</t>
  </si>
  <si>
    <t>&lt;pb facs="1080248" n="1"/&gt; &lt;pb facs="1080249" n="2"/&gt; &lt;pb facs="1080250" n="3"/&gt; &lt;pb facs="1080251" n="4"/&gt; &lt;pb facs="1080252" n="5"/&gt; &lt;pb facs="1080253" n="6"/&gt; &lt;pb facs="1080254" n="7"/&gt; &lt;pb facs="1080255" n="8"/&gt; &lt;pb facs="1080256" n="9"/&gt; &lt;pb facs="1080257" n="10"/&gt; &lt;pb facs="1080258" n="11"/&gt; &lt;pb facs="1080259" n="12"/&gt; &lt;pb facs="1080260" n="13"/&gt; &lt;pb facs="1080261" n="14"/&gt; &lt;pb facs="1080262" n="15"/&gt; &lt;pb facs="1080263" n="16"/&gt;</t>
  </si>
  <si>
    <t>B_1712-10-18_991170515105005501</t>
  </si>
  <si>
    <t>L Ia 664, Nr.8*</t>
  </si>
  <si>
    <t>https://www.e-manuscripta.ch/i3f/v20/1080267/manifest</t>
  </si>
  <si>
    <t>&lt;pb facs="1080268" n="1"/&gt; &lt;pb facs="1080270" n="2"/&gt; &lt;pb facs="1080271" n="3"/&gt; &lt;pb facs="1080272" n="4"/&gt;</t>
  </si>
  <si>
    <t>B_1712-11-23_991170515104905501</t>
  </si>
  <si>
    <t>L Ia 664, Nr.6</t>
  </si>
  <si>
    <t>https://www.e-manuscripta.ch/i3f/v20/1080275/manifest</t>
  </si>
  <si>
    <t>&lt;pb facs="1080276" n="1"/&gt; &lt;pb facs="1080277" n="2"/&gt; &lt;pb facs="1080278" n="3"/&gt; &lt;pb facs="1080279" n="4"/&gt;</t>
  </si>
  <si>
    <t>B_1712-12-17_991170515104805501</t>
  </si>
  <si>
    <t>L Ia 664, Nr.9*</t>
  </si>
  <si>
    <t>https://www.e-manuscripta.ch/i3f/v20/1080283/manifest</t>
  </si>
  <si>
    <t>&lt;pb facs="1080284" n="1"/&gt; &lt;pb facs="1080285" n="2"/&gt; &lt;pb facs="1080286" n="3"/&gt; &lt;pb facs="1080287" n="4"/&gt;</t>
  </si>
  <si>
    <t>B_1713-02-18_991170515104705501</t>
  </si>
  <si>
    <t>L Ia 664, Nr.7</t>
  </si>
  <si>
    <t>https://www.e-manuscripta.ch/i3f/v20/1080292/manifest</t>
  </si>
  <si>
    <t>&lt;pb facs="1080293" n="1"/&gt; &lt;pb facs="1080294" n="2"/&gt; &lt;pb facs="1080295" n="3"/&gt; &lt;pb facs="1080296" n="4"/&gt; &lt;pb facs="1080297" n="5"/&gt; &lt;pb facs="1080298" n="6"/&gt; &lt;pb facs="1080299" n="7"/&gt; &lt;pb facs="1080300" n="8"/&gt; &lt;pb facs="1080301" n="9"/&gt; &lt;pb facs="1080302" n="10"/&gt;</t>
  </si>
  <si>
    <t>B_1714-03-20_991170515104605501</t>
  </si>
  <si>
    <t>L Ia 664, Nr.8</t>
  </si>
  <si>
    <t>https://www.e-manuscripta.ch/i3f/v20/1080305/manifest</t>
  </si>
  <si>
    <t>&lt;pb facs="1080306" n="1"/&gt; &lt;pb facs="1080307" n="2"/&gt; &lt;pb facs="1080308" n="3"/&gt; &lt;pb facs="1080309" n="4"/&gt;</t>
  </si>
  <si>
    <t>B_1714-06-28_991170515104505501</t>
  </si>
  <si>
    <t>L Ia 664, Nr.10*</t>
  </si>
  <si>
    <t>https://www.e-manuscripta.ch/i3f/v20/1080313/manifest</t>
  </si>
  <si>
    <t>&lt;pb facs="1080314" n="1"/&gt; &lt;pb facs="1080315" n="2"/&gt; &lt;pb facs="1080316" n="3"/&gt; &lt;pb facs="1080317" n="4"/&gt; &lt;pb facs="1080318" n="5"/&gt; &lt;pb facs="1080319" n="6"/&gt;</t>
  </si>
  <si>
    <t>B_1714-08-04_991170515104405501</t>
  </si>
  <si>
    <t>L Ia 664, Nr.9</t>
  </si>
  <si>
    <t>https://www.e-manuscripta.ch/i3f/v20/1080323/manifest</t>
  </si>
  <si>
    <t>&lt;pb facs="1080324" n="1"/&gt; &lt;pb facs="1080325" n="2"/&gt; &lt;pb facs="1080326" n="3"/&gt; &lt;pb facs="1080327" n="4"/&gt; &lt;pb facs="1080328" n="5"/&gt; &lt;pb facs="1080329" n="6"/&gt; &lt;pb facs="1080330" n="7"/&gt; &lt;pb facs="1080331" n="8"/&gt; &lt;pb facs="1080332" n="9"/&gt; &lt;pb facs="1080333" n="10"/&gt; &lt;pb facs="1080334" n="11"/&gt; &lt;pb facs="1080335" n="12"/&gt;</t>
  </si>
  <si>
    <t>Brief an Johann Jakob Scheuchzer von Johann I Bernoulli</t>
  </si>
  <si>
    <t>ZB Zürich</t>
  </si>
  <si>
    <t>Ms. H 318 , pp. 45-48</t>
  </si>
  <si>
    <t>korr_Scheuchzer_Johann_Jakob-JohIB</t>
  </si>
  <si>
    <t>https://www.e-manuscripta.ch/i3f/v20/1005107/manifest</t>
  </si>
  <si>
    <t>&lt;pb facs="1005150" n="45"/&gt;&lt;pb facs="1005151" n="46"/&gt;&lt;pb facs="1005152" n="47"/&gt;&lt;pb facs="1005153" n="48"/&gt;</t>
  </si>
  <si>
    <t>Word</t>
  </si>
  <si>
    <t>MS Word</t>
  </si>
  <si>
    <t>Der Brief liegt als kollationierte LyX-Datei vor und muss noch ins Wiki hochgeladen werden</t>
  </si>
  <si>
    <t>B_1733-05-31_991170515373305501</t>
  </si>
  <si>
    <t>Brief an Johann I Bernoulli von Johann Jakob Scheuchzer</t>
  </si>
  <si>
    <t>L Ia 667, Nr. 182*</t>
  </si>
  <si>
    <t>https://www.e-manuscripta.ch/i3f/v20/652093/manifest</t>
  </si>
  <si>
    <t>&lt;pb facs="652095" n="1"/&gt; &lt;pb facs="652096" n="2"/&gt;</t>
  </si>
  <si>
    <t>B_1724-02-11_991170516536005501</t>
  </si>
  <si>
    <t>Brief an Johann I Bernoulli von Christian Wolff</t>
  </si>
  <si>
    <t>L Ia 653, Nr.13*:Bl.3-4</t>
  </si>
  <si>
    <t>korr_Wolff_Christian-JohIB</t>
  </si>
  <si>
    <t>https://www.e-manuscripta.ch/i3f/v20/1070198/manifest</t>
  </si>
  <si>
    <t>&lt;pb facs="1070199" n="1"/&gt; &lt;pb facs="1070200" n="2"/&gt;</t>
  </si>
  <si>
    <t>Druck historisch</t>
  </si>
  <si>
    <t>B_1719-10-04_991170517067005501</t>
  </si>
  <si>
    <t>Brief an Nicolaus I Bernoulli von Hieronymus Bernoulli</t>
  </si>
  <si>
    <t>L Ia 22:1 Nr.5</t>
  </si>
  <si>
    <t>korr_Bernoulli_Hieronymus-NicIB</t>
  </si>
  <si>
    <t>https://www.e-manuscripta.ch/i3f/v20/1063080/manifest</t>
  </si>
  <si>
    <t>&lt;pb facs="1063081" n="1"/&gt; &lt;pb facs="1063082" n="2"/&gt;</t>
  </si>
  <si>
    <t>B_1716-06-06_991170517066605501</t>
  </si>
  <si>
    <t>Brief an Nicolaus II Bernoulli von Nicolaus I Bernoulli</t>
  </si>
  <si>
    <t>L Ia 21:1:Bl.15</t>
  </si>
  <si>
    <t>korr_Bernoulli_Nicolaus_II-NicIB</t>
  </si>
  <si>
    <t>https://www.e-manuscripta.ch/i3f/v20/1037780/manifest</t>
  </si>
  <si>
    <t>&lt;pb facs="1037781" n="1"/&gt; &lt;pb facs="1037782" n="2"/&gt;</t>
  </si>
  <si>
    <t>B_1716-09-25_991170517066305501</t>
  </si>
  <si>
    <t>Brief an Nicolaus I Bernoulli von Nicolaus II Bernoulli</t>
  </si>
  <si>
    <t>L Ia 22:1 Nr.25</t>
  </si>
  <si>
    <t>https://www.e-manuscripta.ch/i3f/v20/1063086/manifest</t>
  </si>
  <si>
    <t>&lt;pb facs="1063087" n="1"/&gt; &lt;pb facs="1063088" n="2"/&gt; &lt;pb facs="1063089" n="3"/&gt; &lt;pb facs="1063090" n="4"/&gt;</t>
  </si>
  <si>
    <t>B_1717-01-01_991170517066005501</t>
  </si>
  <si>
    <t>L Ia 22:1 Nr.26</t>
  </si>
  <si>
    <t>https://www.e-manuscripta.ch/i3f/v20/1063094/manifest</t>
  </si>
  <si>
    <t>&lt;pb facs="1063095" n="1"/&gt; &lt;pb facs="1063096" n="2"/&gt; &lt;pb facs="1063097" n="3"/&gt; &lt;pb facs="1063098" n="4"/&gt;</t>
  </si>
  <si>
    <t>B_1717-01-05_991170517065605501</t>
  </si>
  <si>
    <t>L Ia 22:1 Nr.27</t>
  </si>
  <si>
    <t>https://www.e-manuscripta.ch/i3f/v20/1063102/manifest</t>
  </si>
  <si>
    <t>&lt;pb facs="1063103" n="1"/&gt; &lt;pb facs="1063104" n="2"/&gt;</t>
  </si>
  <si>
    <t>B_1717-01-13_991170517065305501</t>
  </si>
  <si>
    <t>L Ia 22:1 Nr.28</t>
  </si>
  <si>
    <t>https://www.e-manuscripta.ch/i3f/v20/1063108/manifest</t>
  </si>
  <si>
    <t>&lt;pb facs="1063109" n="1"/&gt; &lt;pb facs="1063110" n="2"/&gt;</t>
  </si>
  <si>
    <t>B_1717-01-20_991170517065105501</t>
  </si>
  <si>
    <t>L Ia 22:1 Nr.29</t>
  </si>
  <si>
    <t>https://www.e-manuscripta.ch/i3f/v20/1063114/manifest</t>
  </si>
  <si>
    <t>&lt;pb facs="1063115" n="1"/&gt; &lt;pb facs="1063116" n="2"/&gt;</t>
  </si>
  <si>
    <t>B_1717-03-13_991170517064905501</t>
  </si>
  <si>
    <t>L Ia 22:1 Nr.30</t>
  </si>
  <si>
    <t>https://www.e-manuscripta.ch/i3f/v20/1063120/manifest</t>
  </si>
  <si>
    <t>&lt;pb facs="1063121" n="1"/&gt; &lt;pb facs="1063122" n="2"/&gt; &lt;pb facs="1063123" n="3"/&gt; &lt;pb facs="1063124" n="4"/&gt;</t>
  </si>
  <si>
    <t>B_1717-03-20_991170517064605501</t>
  </si>
  <si>
    <t>L Ia 22:1 Nr.31</t>
  </si>
  <si>
    <t>https://www.e-manuscripta.ch/i3f/v20/1063128/manifest</t>
  </si>
  <si>
    <t>&lt;pb facs="1063129" n="1"/&gt; &lt;pb facs="1063130" n="2"/&gt; &lt;pb facs="1063131" n="3"/&gt; &lt;pb facs="1063132" n="4"/&gt;</t>
  </si>
  <si>
    <t>B_1717-05-15_991170517064205501</t>
  </si>
  <si>
    <t>L Ia 22:1 Nr.32</t>
  </si>
  <si>
    <t>https://www.e-manuscripta.ch/i3f/v20/1063136/manifest</t>
  </si>
  <si>
    <t>&lt;pb facs="1063138" n="1"/&gt; &lt;pb facs="1063139" n="2"/&gt; &lt;pb facs="1063140" n="3"/&gt; &lt;pb facs="1063141" n="4"/&gt;</t>
  </si>
  <si>
    <t>B_1717-05-18_991170517063905501</t>
  </si>
  <si>
    <t>L Ia 22:1 Nr.33</t>
  </si>
  <si>
    <t>https://www.e-manuscripta.ch/i3f/v20/1063144/manifest</t>
  </si>
  <si>
    <t>&lt;pb facs="1063145" n="1"/&gt; &lt;pb facs="1063146" n="2"/&gt; &lt;pb facs="1063147" n="3"/&gt; &lt;pb facs="1063148" n="4"/&gt;</t>
  </si>
  <si>
    <t>B_1717-08-20_991170517063605501</t>
  </si>
  <si>
    <t>L Ia 22:1 Nr.34</t>
  </si>
  <si>
    <t>https://www.e-manuscripta.ch/i3f/v20/1063152/manifest</t>
  </si>
  <si>
    <t>&lt;pb facs="1063153" n="1"/&gt; &lt;pb facs="1063154" n="2"/&gt;</t>
  </si>
  <si>
    <t>B_1720-06-14_991170517063405501</t>
  </si>
  <si>
    <t>L Ia 22:1 Nr.35</t>
  </si>
  <si>
    <t>https://www.e-manuscripta.ch/i3f/v20/1063158/manifest</t>
  </si>
  <si>
    <t>&lt;pb facs="1063159" n="1"/&gt; &lt;pb facs="1063160" n="2"/&gt;</t>
  </si>
  <si>
    <t>B_1710-03-08_991170517068505501</t>
  </si>
  <si>
    <t>Brief an Nicolaus I Bernoulli von Franz Christ</t>
  </si>
  <si>
    <t>L Ia 25:Nr.1</t>
  </si>
  <si>
    <t>korr_Christ_Franz-NicIB</t>
  </si>
  <si>
    <t>https://www.e-manuscripta.ch/i3f/v20/1039645/manifest</t>
  </si>
  <si>
    <t>&lt;pb facs="1039652" n="1"/&gt; &lt;pb facs="1039654" n="2"/&gt; &lt;pb facs="1039646" n="3"/&gt; &lt;pb facs="1039647" n="4"/&gt;</t>
  </si>
  <si>
    <t>B_1710-03-12_991170517068205501</t>
  </si>
  <si>
    <t>Brief an Franz Christ von Nicolaus I Bernoulli</t>
  </si>
  <si>
    <t>L Ia 21:1:Bl.5v-6r</t>
  </si>
  <si>
    <t>https://www.e-manuscripta.ch/i3f/v20/1037825/manifest</t>
  </si>
  <si>
    <t>&lt;pb facs="1037826" n="1"/&gt; &lt;pb facs="1037827" n="2"/&gt;</t>
  </si>
  <si>
    <t>B_1710-03-15_991170517067805501</t>
  </si>
  <si>
    <t>L Ia 25:Nr.2</t>
  </si>
  <si>
    <t>https://www.e-manuscripta.ch/i3f/v20/1039658/manifest</t>
  </si>
  <si>
    <t>&lt;pb facs="1039659" n="1"/&gt; &lt;pb facs="1039660" n="2"/&gt; &lt;pb facs="1039661" n="3"/&gt; &lt;pb facs="1039662" n="4"/&gt;</t>
  </si>
  <si>
    <t>B_1710-04-05_991170517067405501</t>
  </si>
  <si>
    <t>L Ia 21:1:Bl.6v-7r</t>
  </si>
  <si>
    <t>https://www.e-manuscripta.ch/i3f/v20/1037831/manifest</t>
  </si>
  <si>
    <t>&lt;pb facs="1037832" n="1"/&gt; &lt;pb facs="1037833" n="2"/&gt;</t>
  </si>
  <si>
    <t>B_1710-04-19_991170517067105501</t>
  </si>
  <si>
    <t>L Ia 21:1:Bl.8r-8v</t>
  </si>
  <si>
    <t>https://www.e-manuscripta.ch/i3f/v20/1037837/manifest</t>
  </si>
  <si>
    <t>&lt;pb facs="1037838" n="1"/&gt; &lt;pb facs="1037839" n="2"/&gt;</t>
  </si>
  <si>
    <t>B_1710-05-10_991170517066805501</t>
  </si>
  <si>
    <t>L Ia 21:1:Bl.9r-9v</t>
  </si>
  <si>
    <t>https://www.e-manuscripta.ch/i3f/v20/1037843/manifest</t>
  </si>
  <si>
    <t>&lt;pb facs="1037844" n="1"/&gt; &lt;pb facs="1037845" n="2"/&gt;</t>
  </si>
  <si>
    <t>B_1710-05-26_991170517066405501</t>
  </si>
  <si>
    <t>L Ia 21:1:Bl.9v-10v</t>
  </si>
  <si>
    <t>https://www.e-manuscripta.ch/i3f/v20/1037849/manifest</t>
  </si>
  <si>
    <t>&lt;pb facs="1037850" n="1"/&gt; &lt;pb facs="1037851" n="2"/&gt; &lt;pb facs="1037852" n="3"/&gt;</t>
  </si>
  <si>
    <t>B_1710-07-12_991170517066105501</t>
  </si>
  <si>
    <t>L Ia 21:1:Bl.11r-11v</t>
  </si>
  <si>
    <t>https://www.e-manuscripta.ch/i3f/v20/1037856/manifest</t>
  </si>
  <si>
    <t>&lt;pb facs="1037857" n="1"/&gt; &lt;pb facs="1037858" n="2"/&gt;</t>
  </si>
  <si>
    <t>B_1714-10-10_991170517065705501</t>
  </si>
  <si>
    <t>L Ia 25:Nr.3</t>
  </si>
  <si>
    <t>https://www.e-manuscripta.ch/i3f/v20/1039666/manifest</t>
  </si>
  <si>
    <t>&lt;pb facs="1039667" n="1"/&gt; &lt;pb facs="1039668" n="2"/&gt; &lt;pb facs="1039669" n="3"/&gt; &lt;pb facs="1039670" n="4"/&gt;</t>
  </si>
  <si>
    <t>B_1714-10-24_991170517065405501</t>
  </si>
  <si>
    <t>L Ia 25:Nr.4</t>
  </si>
  <si>
    <t>https://www.e-manuscripta.ch/i3f/v20/1039674/manifest</t>
  </si>
  <si>
    <t>&lt;pb facs="1039675" n="1"/&gt; &lt;pb facs="1039676" n="2"/&gt; &lt;pb facs="1039677" n="3"/&gt; &lt;pb facs="1039678" n="4"/&gt;</t>
  </si>
  <si>
    <t>B_1714-12-14_991170517064805501</t>
  </si>
  <si>
    <t>L Ia 25:Nr.5</t>
  </si>
  <si>
    <t>https://www.e-manuscripta.ch/i3f/v20/1039682/manifest</t>
  </si>
  <si>
    <t>&lt;pb facs="1039683" n="1"/&gt; &lt;pb facs="1039684" n="2"/&gt; &lt;pb facs="1039685" n="3"/&gt; &lt;pb facs="1039686" n="4"/&gt;</t>
  </si>
  <si>
    <t>991170517064405501</t>
  </si>
  <si>
    <t>B_1716-10-10_991170517064405501</t>
  </si>
  <si>
    <t>L Ia 25:Nr.6</t>
  </si>
  <si>
    <t>https://www.e-manuscripta.ch/i3f/v20/1039690/manifest</t>
  </si>
  <si>
    <t>&lt;pb facs="1039691" n="1"/&gt; &lt;pb facs="1039692" n="2"/&gt; &lt;pb facs="1039693" n="3"/&gt; &lt;pb facs="1039694" n="4"/&gt;</t>
  </si>
  <si>
    <t>B_1717-01-13_991170517064105501</t>
  </si>
  <si>
    <t>L Ia 25:Nr.7</t>
  </si>
  <si>
    <t>https://www.e-manuscripta.ch/i3f/v20/1039698/manifest</t>
  </si>
  <si>
    <t>&lt;pb facs="1039700" n="1"/&gt; &lt;pb facs="1039701" n="2"/&gt; &lt;pb facs="1039702" n="3"/&gt; &lt;pb facs="1039703" n="4"/&gt;</t>
  </si>
  <si>
    <t>B_1717-03-13_991170517063805501</t>
  </si>
  <si>
    <t>L Ia 25:Nr.8</t>
  </si>
  <si>
    <t>https://www.e-manuscripta.ch/i3f/v20/1039706/manifest</t>
  </si>
  <si>
    <t>&lt;pb facs="1039707" n="1"/&gt; &lt;pb facs="1039708" n="2"/&gt; &lt;pb facs="1039709" n="3"/&gt; &lt;pb facs="1039710" n="4"/&gt;</t>
  </si>
  <si>
    <t>B_1717-08-29_991170517063305501</t>
  </si>
  <si>
    <t>L Ia 25:Nr.9</t>
  </si>
  <si>
    <t>https://www.e-manuscripta.ch/i3f/v20/1039714/manifest</t>
  </si>
  <si>
    <t>&lt;pb facs="1039715" n="1"/&gt; &lt;pb facs="1039716" n="2"/&gt; &lt;pb facs="1039717" n="3"/&gt; &lt;pb facs="1039718" n="4"/&gt;</t>
  </si>
  <si>
    <t>B_1717-09-12_991170517063105501</t>
  </si>
  <si>
    <t>L Ia 25:Nr.10</t>
  </si>
  <si>
    <t>https://www.e-manuscripta.ch/i3f/v20/1039722/manifest</t>
  </si>
  <si>
    <t>&lt;pb facs="1039724" n="1"/&gt; &lt;pb facs="1039725" n="2"/&gt;</t>
  </si>
  <si>
    <t>B_1718-10-17_991170517062705501</t>
  </si>
  <si>
    <t>L Ia 25:Nr.11</t>
  </si>
  <si>
    <t>https://www.e-manuscripta.ch/i3f/v20/1039728/manifest</t>
  </si>
  <si>
    <t>&lt;pb facs="1039729" n="1"/&gt; &lt;pb facs="1039730" n="2"/&gt; &lt;pb facs="1039731" n="3"/&gt; &lt;pb facs="1039732" n="4"/&gt; &lt;pb facs="1039733" n="5"/&gt; &lt;pb facs="1039734" n="6"/&gt; &lt;pb facs="1039735" n="7"/&gt; &lt;pb facs="1039736" n="8"/&gt;</t>
  </si>
  <si>
    <t>B_1719-01-29_991170517062005501</t>
  </si>
  <si>
    <t>L Ia 25:Nr.12</t>
  </si>
  <si>
    <t>https://www.e-manuscripta.ch/i3f/v20/1039740/manifest</t>
  </si>
  <si>
    <t>&lt;pb facs="1039741" n="1"/&gt; &lt;pb facs="1039742" n="2"/&gt; &lt;pb facs="1039743" n="3"/&gt; &lt;pb facs="1039744" n="4"/&gt;</t>
  </si>
  <si>
    <t>B_1719-04-07_991170517061605501</t>
  </si>
  <si>
    <t>L Ia 25:Nr.13</t>
  </si>
  <si>
    <t>https://www.e-manuscripta.ch/i3f/v20/1039748/manifest</t>
  </si>
  <si>
    <t>&lt;pb facs="1039749" n="1"/&gt; &lt;pb facs="1039750" n="2"/&gt; &lt;pb facs="1039751" n="3"/&gt; &lt;pb facs="1039752" n="4"/&gt; &lt;pb facs="1039753" n="5"/&gt; &lt;pb facs="1039754" n="6"/&gt;</t>
  </si>
  <si>
    <t>B_1711-02-26_991170517024105501</t>
  </si>
  <si>
    <t>Brief an Pierre Rémond de Montmort von Nicolaus I Bernoulli</t>
  </si>
  <si>
    <t>L Ia 21:2:Bl.186-188</t>
  </si>
  <si>
    <t>korr_Montmort_Pierre_Remond_de-NicIB</t>
  </si>
  <si>
    <t>https://www.e-manuscripta.ch/i3f/v20/1038644/manifest</t>
  </si>
  <si>
    <t>&lt;pb facs="1038645" n="1"/&gt; &lt;pb facs="1038646" n="2"/&gt; &lt;pb facs="1038647" n="3"/&gt; &lt;pb facs="1038648" n="4"/&gt; &lt;pb facs="1038649" n="5"/&gt; &lt;pb facs="1038650" n="6"/&gt;</t>
  </si>
  <si>
    <t>Textkonstitution</t>
  </si>
  <si>
    <t>Textkonstitution Montmort</t>
  </si>
  <si>
    <t>B_1711-04-10_991170517024005501</t>
  </si>
  <si>
    <t>Brief an Nicolaus I Bernoulli von Pierre Rémond de Montmort</t>
  </si>
  <si>
    <t>L Ia 22:2 Nr.181</t>
  </si>
  <si>
    <t>https://www.e-manuscripta.ch/i3f/v20/1361675/manifest</t>
  </si>
  <si>
    <t>&lt;pb facs="1361676" n="1"/&gt; &lt;pb facs="1361677" n="2"/&gt; &lt;pb facs="1361679" n="3"/&gt; &lt;pb facs="1361680" n="4"/&gt; &lt;pb facs="1361681" n="5"/&gt; &lt;pb facs="1361682" n="6"/&gt; &lt;pb facs="1361683" n="7"/&gt; &lt;pb facs="1361684" n="8"/&gt;</t>
  </si>
  <si>
    <t>B_1711-11-10_991170517023905501</t>
  </si>
  <si>
    <t>L Ia 21:2:Bl.189-195</t>
  </si>
  <si>
    <t>https://www.e-manuscripta.ch/i3f/v20/1038654/manifest</t>
  </si>
  <si>
    <t>&lt;pb facs="1038655" n="1"/&gt; &lt;pb facs="1038656" n="2"/&gt; &lt;pb facs="1038657" n="3"/&gt; &lt;pb facs="1038658" n="4"/&gt; &lt;pb facs="1038659" n="5"/&gt; &lt;pb facs="1038660" n="6"/&gt; &lt;pb facs="1038661" n="7"/&gt; &lt;pb facs="1038662" n="8"/&gt; &lt;pb facs="1038663" n="9"/&gt; &lt;pb facs="1038664" n="10"/&gt; &lt;pb facs="1038665" n="11"/&gt; &lt;pb facs="1038666" n="12"/&gt; &lt;pb facs="1038667" n="13"/&gt; &lt;pb facs="1038668" n="14"/&gt;</t>
  </si>
  <si>
    <t>B_1712-03-01_991170517023805501</t>
  </si>
  <si>
    <t>L Ia 22:2 Nr.181a</t>
  </si>
  <si>
    <t>https://www.e-manuscripta.ch/i3f/v20/1361687/manifest</t>
  </si>
  <si>
    <t>&lt;pb facs="1361688" n="1"/&gt; &lt;pb facs="1361690" n="2"/&gt; &lt;pb facs="1361691" n="3"/&gt; &lt;pb facs="1361692" n="4"/&gt; &lt;pb facs="1361693" n="5"/&gt; &lt;pb facs="1361694" n="6"/&gt; &lt;pb facs="1361695" n="7"/&gt; &lt;pb facs="1361696" n="8"/&gt; &lt;pb facs="1361697" n="9"/&gt; &lt;pb facs="1361698" n="10"/&gt; &lt;pb facs="1361699" n="11"/&gt; &lt;pb facs="1361700" n="12"/&gt;</t>
  </si>
  <si>
    <t>B_1712-06-02_991170517023705501</t>
  </si>
  <si>
    <t>L Ia 21:2:Bl.196-198</t>
  </si>
  <si>
    <t>https://www.e-manuscripta.ch/i3f/v20/1038673/manifest</t>
  </si>
  <si>
    <t>&lt;pb facs="1038674" n="1"/&gt; &lt;pb facs="1038675" n="2"/&gt; &lt;pb facs="1038676" n="3"/&gt; &lt;pb facs="1038677" n="4"/&gt; &lt;pb facs="1038678" n="5"/&gt; &lt;pb facs="1038679" n="6"/&gt;</t>
  </si>
  <si>
    <t>B_1712-06-08_991170517023605501</t>
  </si>
  <si>
    <t>L Ia 22:2 Nr.182</t>
  </si>
  <si>
    <t>https://www.e-manuscripta.ch/i3f/v20/1361703/manifest</t>
  </si>
  <si>
    <t>&lt;pb facs="1361704" n="1"/&gt; &lt;pb facs="1361706" n="2"/&gt; &lt;pb facs="1361707" n="3"/&gt; &lt;pb facs="1361708" n="4"/&gt; &lt;pb facs="1361709" n="5"/&gt; &lt;pb facs="1361710" n="6"/&gt;</t>
  </si>
  <si>
    <t>B_1712-09-05_991170517023505501</t>
  </si>
  <si>
    <t>L Ia 22:2 Nr.182a</t>
  </si>
  <si>
    <t>https://www.e-manuscripta.ch/i3f/v20/1361713/manifest</t>
  </si>
  <si>
    <t>&lt;pb facs="1361714" n="1"/&gt; &lt;pb facs="1361715" n="2"/&gt; &lt;pb facs="1361717" n="3"/&gt; &lt;pb facs="1361718" n="4"/&gt; &lt;pb facs="1361719" n="5"/&gt; &lt;pb facs="1361720" n="6"/&gt; &lt;pb facs="1361721" n="7"/&gt; &lt;pb facs="1361722" n="8"/&gt;</t>
  </si>
  <si>
    <t>B_1712-10-11_991170517023405501</t>
  </si>
  <si>
    <t>L Ia 21:2:Bl.201-203v</t>
  </si>
  <si>
    <t>https://www.e-manuscripta.ch/i3f/v20/1038682/manifest</t>
  </si>
  <si>
    <t>&lt;pb facs="1038683" n="1"/&gt; &lt;pb facs="1038684" n="2"/&gt; &lt;pb facs="1038685" n="3"/&gt; &lt;pb facs="1038686" n="4"/&gt; &lt;pb facs="1038687" n="5"/&gt; &lt;pb facs="1038688" n="6"/&gt;</t>
  </si>
  <si>
    <t>B_1713-01-13_991170517023105501</t>
  </si>
  <si>
    <t>L Ia 22:2 Nr.183</t>
  </si>
  <si>
    <t>https://www.e-manuscripta.ch/i3f/v20/1361725/manifest</t>
  </si>
  <si>
    <t>&lt;pb facs="1361726" n="1"/&gt; &lt;pb facs="1361727" n="2"/&gt; &lt;pb facs="1361729" n="3"/&gt; &lt;pb facs="1361730" n="4"/&gt;</t>
  </si>
  <si>
    <t>B_1713-01-23_991170430192305501</t>
  </si>
  <si>
    <t>Nur Druck</t>
  </si>
  <si>
    <t>http://fakeURL.com</t>
  </si>
  <si>
    <t>nur im Druck überliefert</t>
  </si>
  <si>
    <t>B_1713-05-18_991170517023005501</t>
  </si>
  <si>
    <t>L Ia 21:2:Bl.206</t>
  </si>
  <si>
    <t>https://www.e-manuscripta.ch/i3f/v20/1038709/manifest</t>
  </si>
  <si>
    <t>&lt;pb facs="1038710" n="1"/&gt; &lt;pb facs="1038711" n="2"/&gt;</t>
  </si>
  <si>
    <t>B_1713-06-08_991170517022905501</t>
  </si>
  <si>
    <t>L Ia 22:2 Nr.184</t>
  </si>
  <si>
    <t>https://www.e-manuscripta.ch/i3f/v20/1361733/manifest</t>
  </si>
  <si>
    <t>&lt;pb facs="1361734" n="1"/&gt; &lt;pb facs="1361736" n="2"/&gt; &lt;pb facs="1361737" n="3"/&gt; &lt;pb facs="1361738" n="4"/&gt;</t>
  </si>
  <si>
    <t>B_1713-07-13_991170517022805501</t>
  </si>
  <si>
    <t>L Ia 21:2:Bl.207-208</t>
  </si>
  <si>
    <t>https://www.e-manuscripta.ch/i3f/v20/1038715/manifest</t>
  </si>
  <si>
    <t>&lt;pb facs="1038716" n="1"/&gt; &lt;pb facs="1038717" n="2"/&gt; &lt;pb facs="1038718" n="3"/&gt; &lt;pb facs="1038719" n="4"/&gt;</t>
  </si>
  <si>
    <t>B_1713-08-06_991170517022705501</t>
  </si>
  <si>
    <t>L Ia 22:2 Nr.185</t>
  </si>
  <si>
    <t>https://www.e-manuscripta.ch/i3f/v20/1361741/manifest</t>
  </si>
  <si>
    <t>&lt;pb facs="1361742" n="1"/&gt; &lt;pb facs="1361743" n="2"/&gt; &lt;pb facs="1361745" n="3"/&gt; &lt;pb facs="1361746" n="4"/&gt;</t>
  </si>
  <si>
    <t>B_1713-09-09_991170517022605501</t>
  </si>
  <si>
    <t>L Ia 21:1:Bl.113v-115r</t>
  </si>
  <si>
    <t>https://www.e-manuscripta.ch/i3f/v20/1038723/manifest</t>
  </si>
  <si>
    <t>&lt;pb facs="1038724" n="1"/&gt; &lt;pb facs="1038725" n="2"/&gt; &lt;pb facs="1038726" n="3"/&gt; &lt;pb facs="1038727" n="4"/&gt;</t>
  </si>
  <si>
    <t>B_1713-12-25_991170517022505501</t>
  </si>
  <si>
    <t>L Ia 22:2 Nr.186</t>
  </si>
  <si>
    <t>https://www.e-manuscripta.ch/i3f/v20/1361749/manifest</t>
  </si>
  <si>
    <t>&lt;pb facs="1361750" n="1"/&gt; &lt;pb facs="1361751" n="2"/&gt;</t>
  </si>
  <si>
    <t>B_1714-01-25_991170517022405501</t>
  </si>
  <si>
    <t>L Ia 22:2 Nr.187</t>
  </si>
  <si>
    <t>https://www.e-manuscripta.ch/i3f/v20/1361755/manifest</t>
  </si>
  <si>
    <t>&lt;pb facs="1361756" n="1"/&gt; &lt;pb facs="1361757" n="2"/&gt; &lt;pb facs="1361759" n="3"/&gt; &lt;pb facs="1361760" n="4"/&gt;</t>
  </si>
  <si>
    <t>B_1714-02-20_991170517022305501</t>
  </si>
  <si>
    <t>L Ia 21:2:Bl.209-212</t>
  </si>
  <si>
    <t>https://www.e-manuscripta.ch/i3f/v20/1038731/manifest</t>
  </si>
  <si>
    <t>&lt;pb facs="1038733" n="1"/&gt; &lt;pb facs="1038734" n="2"/&gt; &lt;pb facs="1038735" n="3"/&gt; &lt;pb facs="1038736" n="4"/&gt; &lt;pb facs="1038737" n="5"/&gt; &lt;pb facs="1038738" n="6"/&gt; &lt;pb facs="1038739" n="7"/&gt; &lt;pb facs="1038740" n="8"/&gt;</t>
  </si>
  <si>
    <t>B_1714-03-24_991170517022205501</t>
  </si>
  <si>
    <t>L Ia 22:2 Nr.188</t>
  </si>
  <si>
    <t>https://www.e-manuscripta.ch/i3f/v20/1361763/manifest</t>
  </si>
  <si>
    <t>&lt;pb facs="1361764" n="1"/&gt; &lt;pb facs="1361765" n="2"/&gt; &lt;pb facs="1361767" n="3"/&gt; &lt;pb facs="1361768" n="4"/&gt;</t>
  </si>
  <si>
    <t>B_1714-04_991170517022105501</t>
  </si>
  <si>
    <t>L Ia 22:2 Nr.189</t>
  </si>
  <si>
    <t>https://www.e-manuscripta.ch/i3f/v20/1361771/manifest</t>
  </si>
  <si>
    <t>&lt;pb facs="1361772" n="1"/&gt; &lt;pb facs="1361773" n="2"/&gt; &lt;pb facs="1361775" n="3"/&gt; &lt;pb facs="1361776" n="4"/&gt;</t>
  </si>
  <si>
    <t>B_1714-04-02_991170517022005501</t>
  </si>
  <si>
    <t>L Ia 21:2:Bl.213-214</t>
  </si>
  <si>
    <t>https://www.e-manuscripta.ch/i3f/v20/1038743/manifest</t>
  </si>
  <si>
    <t>&lt;pb facs="1038744" n="1"/&gt; &lt;pb facs="1038745" n="2"/&gt; &lt;pb facs="1038746" n="3"/&gt; &lt;pb facs="1038747" n="4"/&gt;</t>
  </si>
  <si>
    <t>B_1714-05-01_991170517021905501</t>
  </si>
  <si>
    <t>L Ia 22:2 Nr.190</t>
  </si>
  <si>
    <t>https://www.e-manuscripta.ch/i3f/v20/1361779/manifest</t>
  </si>
  <si>
    <t>&lt;pb facs="1361780" n="1"/&gt; &lt;pb facs="1361781" n="2"/&gt; &lt;pb facs="1361783" n="3"/&gt; &lt;pb facs="1361784" n="4"/&gt;</t>
  </si>
  <si>
    <t>B_1714-08-15_991170517021805501</t>
  </si>
  <si>
    <t>L Ia 22:2 Nr.192</t>
  </si>
  <si>
    <t>https://www.e-manuscripta.ch/i3f/v20/1361787/manifest</t>
  </si>
  <si>
    <t>&lt;pb facs="1361788" n="1"/&gt; &lt;pb facs="1361789" n="2"/&gt;</t>
  </si>
  <si>
    <t>B_1714-08-15_991170517021705501</t>
  </si>
  <si>
    <t>L Ia 22:2 Nr.191</t>
  </si>
  <si>
    <t>https://www.e-manuscripta.ch/i3f/v20/1361793/manifest</t>
  </si>
  <si>
    <t>&lt;pb facs="1361794" n="1"/&gt; &lt;pb facs="1361795" n="2"/&gt; &lt;pb facs="1361797" n="3"/&gt; &lt;pb facs="1361798" n="4"/&gt;</t>
  </si>
  <si>
    <t>B_1714-08-28_991170517021605501</t>
  </si>
  <si>
    <t>L Ia 21:2:Bl.215-220r</t>
  </si>
  <si>
    <t>https://www.e-manuscripta.ch/i3f/v20/1038751/manifest</t>
  </si>
  <si>
    <t>&lt;pb facs="1038752" n="1"/&gt; &lt;pb facs="1038753" n="2"/&gt; &lt;pb facs="1038754" n="3"/&gt; &lt;pb facs="1038755" n="4"/&gt; &lt;pb facs="1038756" n="5"/&gt; &lt;pb facs="1038757" n="6"/&gt; &lt;pb facs="1038758" n="7"/&gt; &lt;pb facs="1038759" n="8"/&gt; &lt;pb facs="1038760" n="9"/&gt; &lt;pb facs="1038761" n="10"/&gt; &lt;pb facs="1038762" n="11"/&gt;</t>
  </si>
  <si>
    <t>B_1714-11-01_991170517021505501</t>
  </si>
  <si>
    <t>L Ia 21:1:Bl.133-134</t>
  </si>
  <si>
    <t>https://www.e-manuscripta.ch/i3f/v20/1038766/manifest</t>
  </si>
  <si>
    <t>&lt;pb facs="1038767" n="1"/&gt; &lt;pb facs="1038768" n="2"/&gt; &lt;pb facs="1038769" n="3"/&gt; &lt;pb facs="1038770" n="4"/&gt;</t>
  </si>
  <si>
    <t>B_1714-12-27_991170517021405501</t>
  </si>
  <si>
    <t>L Ia 22:2 Nr.193</t>
  </si>
  <si>
    <t>https://www.e-manuscripta.ch/i3f/v20/1361801/manifest</t>
  </si>
  <si>
    <t>&lt;pb facs="1361803" n="1"/&gt; &lt;pb facs="1361804" n="2"/&gt; &lt;pb facs="1361805" n="3"/&gt; &lt;pb facs="1361806" n="4"/&gt;</t>
  </si>
  <si>
    <t>B_1715-01-22_991170517021305501</t>
  </si>
  <si>
    <t>L Ia 21:2:Bl.220r-222r</t>
  </si>
  <si>
    <t>https://www.e-manuscripta.ch/i3f/v20/1038775/manifest</t>
  </si>
  <si>
    <t>&lt;pb facs="1038776" n="1"/&gt; &lt;pb facs="1038777" n="2"/&gt; &lt;pb facs="1038778" n="3"/&gt; &lt;pb facs="1038779" n="4"/&gt; &lt;pb facs="1038780" n="5"/&gt;</t>
  </si>
  <si>
    <t>B_1715-03-22_991170517021205501</t>
  </si>
  <si>
    <t>L Ia 22:2 Nr.194</t>
  </si>
  <si>
    <t>https://www.e-manuscripta.ch/i3f/v20/1361809/manifest</t>
  </si>
  <si>
    <t>&lt;pb facs="1361810" n="1"/&gt; &lt;pb facs="1361812" n="2"/&gt; &lt;pb facs="1361813" n="3"/&gt; &lt;pb facs="1361814" n="4"/&gt; &lt;pb facs="1361815" n="5"/&gt; &lt;pb facs="1361816" n="6"/&gt; &lt;pb facs="1361817" n="7"/&gt; &lt;pb facs="1361818" n="8"/&gt; &lt;pb facs="1361819" n="9"/&gt; &lt;pb facs="1361820" n="10"/&gt; &lt;pb facs="1361821" n="11"/&gt; &lt;pb facs="1361822" n="12"/&gt; &lt;pb facs="1361823" n="13"/&gt; &lt;pb facs="1361824" n="14"/&gt; &lt;pb facs="1361825" n="15"/&gt; &lt;pb facs="1361826" n="16"/&gt; &lt;pb facs="1361827" n="17"/&gt; &lt;pb facs="1361828" n="18"/&gt; &lt;pb facs="1361829" n="19"/&gt; &lt;pb facs="1361830" n="20"/&gt; &lt;pb facs="1361831" n="21"/&gt; &lt;pb facs="1361832" n="22"/&gt; &lt;pb facs="1361833" n="23"/&gt; &lt;pb facs="1361834" n="24"/&gt; &lt;pb facs="1361835" n="25"/&gt; &lt;pb facs="1361836" n="26"/&gt; &lt;pb facs="1361837" n="27"/&gt; &lt;pb facs="1361838" n="28"/&gt; &lt;pb facs="1361839" n="29"/&gt; &lt;pb facs="1361840" n="30"/&gt; &lt;pb facs="1361841" n="31"/&gt; &lt;pb facs="1361842" n="32"/&gt; &lt;pb facs="1361843" n="33"/&gt; &lt;pb facs="1361844" n="34"/&gt; &lt;pb facs="1361845" n="35"/&gt; &lt;pb facs="1361846" n="36"/&gt;</t>
  </si>
  <si>
    <t>B_1715-05-04_991170517021105501</t>
  </si>
  <si>
    <t>L Ia 21:2:Bl.222r-225v</t>
  </si>
  <si>
    <t>https://www.e-manuscripta.ch/i3f/v20/1038783/manifest</t>
  </si>
  <si>
    <t>&lt;pb facs="1038784" n="1"/&gt; &lt;pb facs="1038785" n="2"/&gt; &lt;pb facs="1038786" n="3"/&gt; &lt;pb facs="1038787" n="4"/&gt; &lt;pb facs="1038788" n="5"/&gt; &lt;pb facs="1038789" n="6"/&gt; &lt;pb facs="1038790" n="7"/&gt; &lt;pb facs="1038791" n="8"/&gt;</t>
  </si>
  <si>
    <t>B_1715-06-08_991170517021005501</t>
  </si>
  <si>
    <t>L Ia 22:2 Nr.195</t>
  </si>
  <si>
    <t>https://www.e-manuscripta.ch/i3f/v20/1361849/manifest</t>
  </si>
  <si>
    <t>&lt;pb facs="1361851" n="1"/&gt; &lt;pb facs="1361852" n="2"/&gt; &lt;pb facs="1361853" n="3"/&gt; &lt;pb facs="1361854" n="4"/&gt;</t>
  </si>
  <si>
    <t>B_1715-09-06_991170517020905501</t>
  </si>
  <si>
    <t>L Ia 22:2 Nr.196</t>
  </si>
  <si>
    <t>https://www.e-manuscripta.ch/i3f/v20/1361857/manifest</t>
  </si>
  <si>
    <t>&lt;pb facs="1361858" n="1"/&gt; &lt;pb facs="1361859" n="2"/&gt; &lt;pb facs="1361861" n="3"/&gt; &lt;pb facs="1361862" n="4"/&gt;</t>
  </si>
  <si>
    <t>B_1715-09-26_991170517020805501</t>
  </si>
  <si>
    <t>L Ia 21:2:Bl.225v-229v</t>
  </si>
  <si>
    <t>https://www.e-manuscripta.ch/i3f/v20/1038795/manifest</t>
  </si>
  <si>
    <t>&lt;pb facs="1038796" n="1"/&gt; &lt;pb facs="1038797" n="2"/&gt; &lt;pb facs="1038798" n="3"/&gt; &lt;pb facs="1038799" n="4"/&gt; &lt;pb facs="1038800" n="5"/&gt; &lt;pb facs="1038801" n="6"/&gt; &lt;pb facs="1038802" n="7"/&gt; &lt;pb facs="1038803" n="8"/&gt; &lt;pb facs="1038804" n="9"/&gt;</t>
  </si>
  <si>
    <t>B_1715-11-14_991170517020705501</t>
  </si>
  <si>
    <t>L Ia 22:2 Nr.197</t>
  </si>
  <si>
    <t>https://www.e-manuscripta.ch/i3f/v20/1361865/manifest</t>
  </si>
  <si>
    <t>&lt;pb facs="1361866" n="1"/&gt; &lt;pb facs="1361868" n="2"/&gt; &lt;pb facs="1361869" n="3"/&gt; &lt;pb facs="1361870" n="4"/&gt; &lt;pb facs="1361871" n="5"/&gt; &lt;pb facs="1361872" n="6"/&gt; &lt;pb facs="1361873" n="7"/&gt; &lt;pb facs="1361874" n="8"/&gt;</t>
  </si>
  <si>
    <t>B_1716-03-31_991170517020605501</t>
  </si>
  <si>
    <t>L Ia 21:2:Bl.232r-240v</t>
  </si>
  <si>
    <t>https://www.e-manuscripta.ch/i3f/v20/1038808/manifest</t>
  </si>
  <si>
    <t>&lt;pb facs="1038809" n="1"/&gt; &lt;pb facs="1038810" n="2"/&gt; &lt;pb facs="1038811" n="3"/&gt; &lt;pb facs="1038812" n="4"/&gt; &lt;pb facs="1038813" n="5"/&gt; &lt;pb facs="1038814" n="6"/&gt; &lt;pb facs="1038815" n="7"/&gt; &lt;pb facs="1038816" n="8"/&gt; &lt;pb facs="1038817" n="9"/&gt; &lt;pb facs="1038818" n="10"/&gt; &lt;pb facs="1038819" n="11"/&gt; &lt;pb facs="1038820" n="12"/&gt; &lt;pb facs="1038821" n="13"/&gt; &lt;pb facs="1038822" n="14"/&gt; &lt;pb facs="1038823" n="15"/&gt; &lt;pb facs="1038824" n="16"/&gt; &lt;pb facs="1038825" n="17"/&gt; &lt;pb facs="1038826" n="18"/&gt;</t>
  </si>
  <si>
    <t>B_1716-04-28_991170517020505501</t>
  </si>
  <si>
    <t>L Ia 22:2 Nr.198</t>
  </si>
  <si>
    <t>https://www.e-manuscripta.ch/i3f/v20/1361877/manifest</t>
  </si>
  <si>
    <t>&lt;pb facs="1361878" n="1"/&gt; &lt;pb facs="1361879" n="2"/&gt; &lt;pb facs="1361881" n="3"/&gt; &lt;pb facs="1361882" n="4"/&gt; &lt;pb facs="1361883" n="5"/&gt; &lt;pb facs="1361884" n="6"/&gt;</t>
  </si>
  <si>
    <t>B_1716-07-25_991170517020405501</t>
  </si>
  <si>
    <t>L Ia 21:2:Bl.240v-244r</t>
  </si>
  <si>
    <t>https://www.e-manuscripta.ch/i3f/v20/1038831/manifest</t>
  </si>
  <si>
    <t>&lt;pb facs="1038832" n="1"/&gt; &lt;pb facs="1038833" n="2"/&gt; &lt;pb facs="1038834" n="3"/&gt; &lt;pb facs="1038835" n="4"/&gt; &lt;pb facs="1038836" n="5"/&gt; &lt;pb facs="1038837" n="6"/&gt; &lt;pb facs="1038838" n="7"/&gt; &lt;pb facs="1038839" n="8"/&gt;</t>
  </si>
  <si>
    <t>B_1716-10-24_991170517020305501</t>
  </si>
  <si>
    <t>L Ia 21:2:Bl.244r</t>
  </si>
  <si>
    <t>https://www.e-manuscripta.ch/i3f/v20/1038842/manifest</t>
  </si>
  <si>
    <t>&lt;pb facs="1038843" n="1"/&gt;</t>
  </si>
  <si>
    <t>B_1716-12-28_991170517020205501</t>
  </si>
  <si>
    <t>L Ia 22:2 Nr.199</t>
  </si>
  <si>
    <t>https://www.e-manuscripta.ch/i3f/v20/1361887/manifest</t>
  </si>
  <si>
    <t>&lt;pb facs="1361888" n="1"/&gt; &lt;pb facs="1361890" n="2"/&gt; &lt;pb facs="1361891" n="3"/&gt; &lt;pb facs="1361892" n="4"/&gt; &lt;pb facs="1361893" n="5"/&gt; &lt;pb facs="1361894" n="6"/&gt; &lt;pb facs="1361895" n="7"/&gt; &lt;pb facs="1361896" n="8"/&gt; &lt;pb facs="1361897" n="9"/&gt; &lt;pb facs="1361898" n="10"/&gt; &lt;pb facs="1361899" n="11"/&gt; &lt;pb facs="1361900" n="12"/&gt;</t>
  </si>
  <si>
    <t>B_1717-03-24_991170517020105501</t>
  </si>
  <si>
    <t>L Ia 21:2:Bl.244v-246r</t>
  </si>
  <si>
    <t>https://www.e-manuscripta.ch/i3f/v20/1038847/manifest</t>
  </si>
  <si>
    <t>&lt;pb facs="1038848" n="1"/&gt; &lt;pb facs="1038849" n="2"/&gt; &lt;pb facs="1038850" n="3"/&gt; &lt;pb facs="1038851" n="4"/&gt;</t>
  </si>
  <si>
    <t>B_1717-09-22_991170517020005501</t>
  </si>
  <si>
    <t>L Ia 22:2 Nr.200</t>
  </si>
  <si>
    <t>https://www.e-manuscripta.ch/i3f/v20/1361903/manifest</t>
  </si>
  <si>
    <t>&lt;pb facs="1361904" n="1"/&gt; &lt;pb facs="1361906" n="2"/&gt; &lt;pb facs="1361907" n="3"/&gt; &lt;pb facs="1361908" n="4"/&gt;</t>
  </si>
  <si>
    <t>B_1717-09-30_991170517019905501</t>
  </si>
  <si>
    <t>L Ia 21:2:Bl.246r-248v</t>
  </si>
  <si>
    <t>https://www.e-manuscripta.ch/i3f/v20/1038855/manifest</t>
  </si>
  <si>
    <t>&lt;pb facs="1038856" n="1"/&gt; &lt;pb facs="1038857" n="2"/&gt; &lt;pb facs="1038858" n="3"/&gt; &lt;pb facs="1038859" n="4"/&gt; &lt;pb facs="1038860" n="5"/&gt; &lt;pb facs="1038861" n="6"/&gt;</t>
  </si>
  <si>
    <t>B_1718-01-01_991170517019805501</t>
  </si>
  <si>
    <t>L Ia 21:2:Bl.249-251r</t>
  </si>
  <si>
    <t>https://www.e-manuscripta.ch/i3f/v20/1038865/manifest</t>
  </si>
  <si>
    <t>&lt;pb facs="1038866" n="1"/&gt; &lt;pb facs="1038867" n="2"/&gt; &lt;pb facs="1038868" n="3"/&gt; &lt;pb facs="1038869" n="4"/&gt; &lt;pb facs="1038870" n="5"/&gt;</t>
  </si>
  <si>
    <t>B_1718-03-28_991170517019705501</t>
  </si>
  <si>
    <t>L Ia 22:2 Nr.201</t>
  </si>
  <si>
    <t>https://www.e-manuscripta.ch/i3f/v20/1361911/manifest</t>
  </si>
  <si>
    <t>&lt;pb facs="1361912" n="1"/&gt; &lt;pb facs="1361914" n="2"/&gt; &lt;pb facs="1361915" n="3"/&gt; &lt;pb facs="1361916" n="4"/&gt;</t>
  </si>
  <si>
    <t>B_1718-05-18_991170517019605501</t>
  </si>
  <si>
    <t>L Ia 21:2:Bl.251r-253r</t>
  </si>
  <si>
    <t>https://www.e-manuscripta.ch/i3f/v20/1038874/manifest</t>
  </si>
  <si>
    <t>&lt;pb facs="1038875" n="1"/&gt; &lt;pb facs="1038876" n="2"/&gt; &lt;pb facs="1038877" n="3"/&gt; &lt;pb facs="1038878" n="4"/&gt; &lt;pb facs="1038879" n="5"/&gt;</t>
  </si>
  <si>
    <t>B_1718-06-11_991170517019505501</t>
  </si>
  <si>
    <t>L Ia 21:2:Bl.253r-255v</t>
  </si>
  <si>
    <t>https://www.e-manuscripta.ch/i3f/v20/1038883/manifest</t>
  </si>
  <si>
    <t>&lt;pb facs="1038885" n="1"/&gt; &lt;pb facs="1038886" n="2"/&gt; &lt;pb facs="1038887" n="3"/&gt; &lt;pb facs="1038888" n="4"/&gt; &lt;pb facs="1038889" n="5"/&gt; &lt;pb facs="1038890" n="6"/&gt;</t>
  </si>
  <si>
    <t>B_1718-06-28_991170517019405501</t>
  </si>
  <si>
    <t>L Ia 22:2 Nr.202</t>
  </si>
  <si>
    <t>https://www.e-manuscripta.ch/i3f/v20/1361919/manifest</t>
  </si>
  <si>
    <t>&lt;pb facs="1361921" n="1"/&gt; &lt;pb facs="1361922" n="2"/&gt; &lt;pb facs="1361923" n="3"/&gt; &lt;pb facs="1361924" n="4"/&gt;</t>
  </si>
  <si>
    <t>B_1718-07-30_991170517019305501</t>
  </si>
  <si>
    <t>L Ia 21:2:Bl.255v-258v</t>
  </si>
  <si>
    <t>https://www.e-manuscripta.ch/i3f/v20/1038893/manifest</t>
  </si>
  <si>
    <t>&lt;pb facs="1038894" n="1"/&gt; &lt;pb facs="1038895" n="2"/&gt; &lt;pb facs="1038896" n="3"/&gt; &lt;pb facs="1038897" n="4"/&gt; &lt;pb facs="1038898" n="5"/&gt; &lt;pb facs="1038899" n="6"/&gt; &lt;pb facs="1038900" n="7"/&gt;</t>
  </si>
  <si>
    <t>B_1718-10-15_991170517019205501</t>
  </si>
  <si>
    <t>L Ia 21:2:Bl.259r-260r</t>
  </si>
  <si>
    <t>https://www.e-manuscripta.ch/i3f/v20/1038904/manifest</t>
  </si>
  <si>
    <t>&lt;pb facs="1038905" n="1"/&gt; &lt;pb facs="1038907" n="2"/&gt; &lt;pb facs="1038908" n="3"/&gt;</t>
  </si>
  <si>
    <t>B_1718-11-08_991170517019105501</t>
  </si>
  <si>
    <t>L Ia 22:2 Nr.203</t>
  </si>
  <si>
    <t>https://www.e-manuscripta.ch/i3f/v20/1361927/manifest</t>
  </si>
  <si>
    <t>&lt;pb facs="1361928" n="1"/&gt; &lt;pb facs="1361930" n="2"/&gt;</t>
  </si>
  <si>
    <t>B_1718-12-03_991170517019005501</t>
  </si>
  <si>
    <t>L Ia 21:2:Bl.260r-261r</t>
  </si>
  <si>
    <t>https://www.e-manuscripta.ch/i3f/v20/1038911/manifest</t>
  </si>
  <si>
    <t>&lt;pb facs="1038912" n="1"/&gt; &lt;pb facs="1038913" n="2"/&gt; &lt;pb facs="1038914" n="3"/&gt;</t>
  </si>
  <si>
    <t>B_1718-12-31_991170517018905501</t>
  </si>
  <si>
    <t>L Ia 22:2 Nr.204</t>
  </si>
  <si>
    <t>https://www.e-manuscripta.ch/i3f/v20/1361933/manifest</t>
  </si>
  <si>
    <t>&lt;pb facs="1361934" n="1"/&gt; &lt;pb facs="1361936" n="2"/&gt; &lt;pb facs="1361937" n="3"/&gt; &lt;pb facs="1361938" n="4"/&gt; &lt;pb facs="1361939" n="5"/&gt; &lt;pb facs="1361940" n="6"/&gt; &lt;pb facs="1361941" n="7"/&gt; &lt;pb facs="1361942" n="8"/&gt; &lt;pb facs="1361943" n="9"/&gt; &lt;pb facs="1361944" n="10"/&gt; &lt;pb facs="1361945" n="11"/&gt; &lt;pb facs="1361946" n="12"/&gt;</t>
  </si>
  <si>
    <t>B_1719-02-11_991170517018805501</t>
  </si>
  <si>
    <t>L Ia 21:2:Bl.261r-264r</t>
  </si>
  <si>
    <t>https://www.e-manuscripta.ch/i3f/v20/1038918/manifest</t>
  </si>
  <si>
    <t>&lt;pb facs="1038919" n="1"/&gt; &lt;pb facs="1038920" n="2"/&gt; &lt;pb facs="1038921" n="3"/&gt; &lt;pb facs="1038922" n="4"/&gt; &lt;pb facs="1038923" n="5"/&gt; &lt;pb facs="1038924" n="6"/&gt; &lt;pb facs="1038925" n="7"/&gt;</t>
  </si>
  <si>
    <t>B_1719-04-01_991170517018705501</t>
  </si>
  <si>
    <t>L Ia 21:2:Bl.264r-268v</t>
  </si>
  <si>
    <t>https://www.e-manuscripta.ch/i3f/v20/1038928/manifest</t>
  </si>
  <si>
    <t>&lt;pb facs="1038929" n="1"/&gt; &lt;pb facs="1038930" n="2"/&gt; &lt;pb facs="1038931" n="3"/&gt; &lt;pb facs="1038932" n="4"/&gt; &lt;pb facs="1038933" n="5"/&gt; &lt;pb facs="1038934" n="6"/&gt; &lt;pb facs="1038935" n="7"/&gt; &lt;pb facs="1038936" n="8"/&gt; &lt;pb facs="1038937" n="9"/&gt; &lt;pb facs="1038938" n="10"/&gt;</t>
  </si>
  <si>
    <t>B_1719-04-11_991170517018605501</t>
  </si>
  <si>
    <t>L Ia 22:2 Nr.205</t>
  </si>
  <si>
    <t>https://www.e-manuscripta.ch/i3f/v20/1361949/manifest</t>
  </si>
  <si>
    <t>&lt;pb facs="1361950" n="1"/&gt; &lt;pb facs="1361951" n="2"/&gt; &lt;pb facs="1361953" n="3"/&gt; &lt;pb facs="1361954" n="4"/&gt;</t>
  </si>
  <si>
    <t>B_1719-05-13_991170517018505501</t>
  </si>
  <si>
    <t>L Ia 21:2:Bl.268v-271r</t>
  </si>
  <si>
    <t>https://www.e-manuscripta.ch/i3f/v20/1038942/manifest</t>
  </si>
  <si>
    <t>&lt;pb facs="1038943" n="1"/&gt; &lt;pb facs="1038944" n="2"/&gt; &lt;pb facs="1038945" n="3"/&gt; &lt;pb facs="1038946" n="4"/&gt; &lt;pb facs="1038947" n="5"/&gt; &lt;pb facs="1038948" n="6"/&gt;</t>
  </si>
  <si>
    <t>B_1719-06-08_991170517018405501</t>
  </si>
  <si>
    <t>L Ia 22:2 Nr.206</t>
  </si>
  <si>
    <t>https://www.e-manuscripta.ch/i3f/v20/1361957/manifest</t>
  </si>
  <si>
    <t>&lt;pb facs="1361958" n="1"/&gt; &lt;pb facs="1361960" n="2"/&gt; &lt;pb facs="1361961" n="3"/&gt; &lt;pb facs="1361962" n="4"/&gt; &lt;pb facs="1361963" n="5"/&gt; &lt;pb facs="1361964" n="6"/&gt; &lt;pb facs="1361965" n="7"/&gt; &lt;pb facs="1361966" n="8"/&gt;</t>
  </si>
  <si>
    <t>B_1719-08-26_991170517018305501</t>
  </si>
  <si>
    <t>L Ia 21:2:Bl.271r-276</t>
  </si>
  <si>
    <t>https://www.e-manuscripta.ch/i3f/v20/1038952/manifest</t>
  </si>
  <si>
    <t>&lt;pb facs="1038953" n="1"/&gt; &lt;pb facs="1038954" n="2"/&gt; &lt;pb facs="1038955" n="3"/&gt; &lt;pb facs="1038956" n="4"/&gt; &lt;pb facs="1038957" n="5"/&gt; &lt;pb facs="1038958" n="6"/&gt; &lt;pb facs="1038959" n="7"/&gt; &lt;pb facs="1038960" n="8"/&gt; &lt;pb facs="1038961" n="9"/&gt; &lt;pb facs="1038962" n="10"/&gt; &lt;pb facs="1038963" n="11"/&gt; &lt;pb facs="1038964" n="12"/&gt;</t>
  </si>
  <si>
    <t>B_1717-05-31_991170517018205501</t>
  </si>
  <si>
    <t>Brief an Isaac Newton von Nicolaus I Bernoulli</t>
  </si>
  <si>
    <t>L Ia 21:2:Bl.277</t>
  </si>
  <si>
    <t>korr_Newton_Isaac-NicIB</t>
  </si>
  <si>
    <t>https://www.e-manuscripta.ch/i3f/v20/1038968/manifest</t>
  </si>
  <si>
    <t>&lt;pb facs="1038969" n="1"/&gt; &lt;pb facs="1038970" n="2"/&gt;</t>
  </si>
  <si>
    <t>erneute Edition</t>
  </si>
  <si>
    <t>Spiesstranskription vorhanden</t>
  </si>
  <si>
    <t>B_1719-05-15_991170517005305501</t>
  </si>
  <si>
    <t>Brief an Nicolaus II Bernoulli von Pierre Rémond de Montmort</t>
  </si>
  <si>
    <t>L Ia 665, Nr.25*</t>
  </si>
  <si>
    <t>BW_NicIIB</t>
  </si>
  <si>
    <t>korr_Montmort_Pierre_Remond_de-NicIIB</t>
  </si>
  <si>
    <t>https://www.e-manuscripta.ch/i3f/v20/1052211/manifest</t>
  </si>
  <si>
    <t>&lt;pb facs="1052212" n="1"/&gt; &lt;pb facs="1052213" n="2"/&gt; &lt;pb facs="1052214" n="3"/&gt; &lt;pb facs="1052215" n="4"/&gt;</t>
  </si>
  <si>
    <t>B_1723-12-15_991170462464305501</t>
  </si>
  <si>
    <t>L Ia 667, Nr. 67*</t>
  </si>
  <si>
    <t>https://www.e-manuscripta.ch/i3f/v20/652726/manifest</t>
  </si>
  <si>
    <t>&lt;pb facs="652728" n="1"/&gt; &lt;pb facs="652729" n="2"/&gt;</t>
  </si>
  <si>
    <t>B_1761-05_991171579678805501</t>
  </si>
  <si>
    <t>korr_Reinhart_Anna_Barbara-DanIB</t>
  </si>
  <si>
    <t>NZ ID</t>
  </si>
  <si>
    <t>Title (Complete)</t>
  </si>
  <si>
    <t>Institution (852$a)</t>
  </si>
  <si>
    <t>Abteilung (852$b)</t>
  </si>
  <si>
    <t>Signatur (852$p)</t>
  </si>
  <si>
    <t>xml:id Briefwechsel</t>
  </si>
  <si>
    <t>xml:id Korrespondenz</t>
  </si>
  <si>
    <t>Erschliessbarkeit</t>
  </si>
  <si>
    <t>Erschlossenheitsgrad</t>
  </si>
  <si>
    <t>iiif-Link</t>
  </si>
  <si>
    <t>pb</t>
  </si>
  <si>
    <t>Bearbeitungsstand</t>
  </si>
  <si>
    <t>dataGroup</t>
  </si>
  <si>
    <t>data Gruppe</t>
  </si>
  <si>
    <t>Notiz</t>
  </si>
  <si>
    <t>Kommentiert</t>
  </si>
  <si>
    <t>tei-kodiert</t>
  </si>
  <si>
    <t>Abstract</t>
  </si>
  <si>
    <t>kollationiert</t>
  </si>
  <si>
    <t>Grundkommentiert</t>
  </si>
  <si>
    <t>2025</t>
  </si>
  <si>
    <t>2026</t>
  </si>
  <si>
    <t>991170514767905501</t>
  </si>
  <si>
    <t>991170514766105501</t>
  </si>
  <si>
    <t>991170514765805501</t>
  </si>
  <si>
    <t>991170514765705501</t>
  </si>
  <si>
    <t>991170430083905501</t>
  </si>
  <si>
    <t>B_1738-05-14_991170430083905501</t>
  </si>
  <si>
    <t>Brief an Gabriel Cramer von Daniel I Bernoulli</t>
  </si>
  <si>
    <t>Ms Suppl. 384, fo. 5-6</t>
  </si>
  <si>
    <t>991170514632605501</t>
  </si>
  <si>
    <t>B_1738-09-23_991170514632605501</t>
  </si>
  <si>
    <t>Brief an [Daniel I Bernoulli] von G[abriel] Cramer</t>
  </si>
  <si>
    <t>L Ia 686:S.789-793</t>
  </si>
  <si>
    <t>korr_Cramer_Gabriel-DanIB</t>
  </si>
  <si>
    <t>https://archives.bge-geneve.ch/ark:/17786/vta25055345583f21a1/manifest</t>
  </si>
  <si>
    <t>Textkonstitution Cramer</t>
  </si>
  <si>
    <t>https://www.e-manuscripta.ch/i3f/v20/3694221/manifest</t>
  </si>
  <si>
    <t>&lt;pb facs="3694222" n="1"/&gt; &lt;pb facs="3694223" n="2"/&gt; &lt;pb facs="3694224" n="3"/&gt; &lt;pb facs="3694225" n="4"/&gt; &lt;pb facs="3694226" n="5"/&gt; &lt;pb facs="3694227" n="6"/&gt; &lt;pb facs="3694228" n="7"/&gt; &lt;pb facs="3694229" n="8"/&gt; &lt;pb facs="3694230" n="9"/&gt; &lt;pb facs="3694231" n="10"/&gt; &lt;pb facs="3694232" n="11"/&gt; &lt;pb facs="3694233" n="12"/&gt;</t>
  </si>
  <si>
    <t>991170430083005501</t>
  </si>
  <si>
    <t>B_1739-12-06_991170430083005501</t>
  </si>
  <si>
    <t>Ms Suppl. 384, fo. 7-8</t>
  </si>
  <si>
    <t>991170430082205501</t>
  </si>
  <si>
    <t>B_1743-11-27_991170430082205501</t>
  </si>
  <si>
    <t>Ms Suppl.384, fo. 9-10</t>
  </si>
  <si>
    <t>991170514612305501</t>
  </si>
  <si>
    <t>991170514609805501</t>
  </si>
  <si>
    <t>991170514608205501</t>
  </si>
  <si>
    <t>991170514608105501</t>
  </si>
  <si>
    <t>991170514608005501</t>
  </si>
  <si>
    <t>991170514607905501</t>
  </si>
  <si>
    <t>991170514607805501</t>
  </si>
  <si>
    <t>991170514607705501</t>
  </si>
  <si>
    <t>991170514607605501</t>
  </si>
  <si>
    <t>991170514607505501</t>
  </si>
  <si>
    <t>991170514739805501</t>
  </si>
  <si>
    <t>991170514735905501</t>
  </si>
  <si>
    <t>991170514979705501</t>
  </si>
  <si>
    <t>991170514979605501</t>
  </si>
  <si>
    <t>991170514979505501</t>
  </si>
  <si>
    <t>991170514979405501</t>
  </si>
  <si>
    <t>991170514979305501</t>
  </si>
  <si>
    <t>991170514979205501</t>
  </si>
  <si>
    <t>991170514979105501</t>
  </si>
  <si>
    <t>991170514978905501</t>
  </si>
  <si>
    <t>991170514978805501</t>
  </si>
  <si>
    <t>991170514978705501</t>
  </si>
  <si>
    <t>991170514978605501</t>
  </si>
  <si>
    <t>991170430093705501</t>
  </si>
  <si>
    <t>991170514978505501</t>
  </si>
  <si>
    <t>991170514978405501</t>
  </si>
  <si>
    <t>991170514978305501</t>
  </si>
  <si>
    <t>991170514978205501</t>
  </si>
  <si>
    <t>991170514978105501</t>
  </si>
  <si>
    <t>991170514978005501</t>
  </si>
  <si>
    <t>991170430088905501</t>
  </si>
  <si>
    <t>991170514977905501</t>
  </si>
  <si>
    <t>991170514977805501</t>
  </si>
  <si>
    <t>991170514977705501</t>
  </si>
  <si>
    <t>991170514977605501</t>
  </si>
  <si>
    <t>991170514977505501</t>
  </si>
  <si>
    <t>991170514977405501</t>
  </si>
  <si>
    <t>991170514977305501</t>
  </si>
  <si>
    <t>991170514977205501</t>
  </si>
  <si>
    <t>991170514977105501</t>
  </si>
  <si>
    <t>991170514977005501</t>
  </si>
  <si>
    <t>991170515151005501</t>
  </si>
  <si>
    <t>991170515150905501</t>
  </si>
  <si>
    <t>991170515149005501</t>
  </si>
  <si>
    <t>991170515108505501</t>
  </si>
  <si>
    <t>991170515108305501</t>
  </si>
  <si>
    <t>991170515107905501</t>
  </si>
  <si>
    <t>991170515107805501</t>
  </si>
  <si>
    <t>991170515107705501</t>
  </si>
  <si>
    <t>991170515107605501</t>
  </si>
  <si>
    <t>991170515107505501</t>
  </si>
  <si>
    <t>991170515106205501</t>
  </si>
  <si>
    <t>991170515106105501</t>
  </si>
  <si>
    <t>991170515106005501</t>
  </si>
  <si>
    <t>991170515105905501</t>
  </si>
  <si>
    <t>991170515105805501</t>
  </si>
  <si>
    <t>991170515105705501</t>
  </si>
  <si>
    <t>991170515105605501</t>
  </si>
  <si>
    <t>991170515105505501</t>
  </si>
  <si>
    <t>991170515105405501</t>
  </si>
  <si>
    <t>991170515105305501</t>
  </si>
  <si>
    <t>991170515105205501</t>
  </si>
  <si>
    <t>991170515105105501</t>
  </si>
  <si>
    <t>991170515105005501</t>
  </si>
  <si>
    <t>991170515104905501</t>
  </si>
  <si>
    <t>991170515104805501</t>
  </si>
  <si>
    <t>991170515104705501</t>
  </si>
  <si>
    <t>991170515104605501</t>
  </si>
  <si>
    <t>991170515104505501</t>
  </si>
  <si>
    <t>991170515104405501</t>
  </si>
  <si>
    <t>991170430268005501</t>
  </si>
  <si>
    <t>991170515373305501</t>
  </si>
  <si>
    <t>991170516536005501</t>
  </si>
  <si>
    <t>991170430342005501</t>
  </si>
  <si>
    <t>B_1740-10-12_991170430342005501</t>
  </si>
  <si>
    <t>Brief an Gabriel Cramer von Johann II Bernoulli</t>
  </si>
  <si>
    <t>Ms. Suppl. 384, fo. 12r-13v</t>
  </si>
  <si>
    <t>991170516488105501</t>
  </si>
  <si>
    <t>B_1740-10-25_991170516488105501</t>
  </si>
  <si>
    <t>Brief an Johann [II] Bernoulli von G[abriel] Cramer</t>
  </si>
  <si>
    <t>L Ia 686:S.759-762</t>
  </si>
  <si>
    <t>991170430341905501</t>
  </si>
  <si>
    <t>B_1740-10-29_991170430341905501</t>
  </si>
  <si>
    <t>Ms. Suppl. 384, fo. 14r-15v</t>
  </si>
  <si>
    <t>991170516488005501</t>
  </si>
  <si>
    <t>B_1740-11-04_991170516488005501</t>
  </si>
  <si>
    <t>L Ia 686:S.763-766</t>
  </si>
  <si>
    <t>991170516487905501</t>
  </si>
  <si>
    <t>B_1740-11-22_991170516487905501</t>
  </si>
  <si>
    <t>Brief an [Johann II Bernoulli] von G[abriel] Cramer</t>
  </si>
  <si>
    <t>L Ia 686:S.767</t>
  </si>
  <si>
    <t>991170516487805501</t>
  </si>
  <si>
    <t>B_1740-11-25_991170516487805501</t>
  </si>
  <si>
    <t>L Ia 686:S.769-770</t>
  </si>
  <si>
    <t>991170430341805501</t>
  </si>
  <si>
    <t>B_1740-11-30_991170430341805501</t>
  </si>
  <si>
    <t>Ms. Suppl. 384, fo. 16r-17v</t>
  </si>
  <si>
    <t>991170516487705501</t>
  </si>
  <si>
    <t>B_1741-01-10_991170516487705501</t>
  </si>
  <si>
    <t>L Ia 686:S.771-774</t>
  </si>
  <si>
    <t>991170430341705501</t>
  </si>
  <si>
    <t>B_1741-01_991170430341705501</t>
  </si>
  <si>
    <t>Ms. Suppl. 384, 18r-18v</t>
  </si>
  <si>
    <t>991170516487605501</t>
  </si>
  <si>
    <t>B_1741-01-20_991170516487605501</t>
  </si>
  <si>
    <t>L Ia 686:S.775-776</t>
  </si>
  <si>
    <t>991170430341605501</t>
  </si>
  <si>
    <t>B_1741-07-09_991170430341605501</t>
  </si>
  <si>
    <t>Ms. Suppl. 384, fo. 19r-20v</t>
  </si>
  <si>
    <t>991170430341505501</t>
  </si>
  <si>
    <t>B_1741-07-21_991170430341505501</t>
  </si>
  <si>
    <t>Ms. Suppl. 384</t>
  </si>
  <si>
    <t>991170516487505501</t>
  </si>
  <si>
    <t>B_1741-08-25_991170516487505501</t>
  </si>
  <si>
    <t>L Ia 686:S.777-778</t>
  </si>
  <si>
    <t>991170430341405501</t>
  </si>
  <si>
    <t>B_1741-09-02_991170430341405501</t>
  </si>
  <si>
    <t>Ms. Suppl. 384, fo. 41r-42v</t>
  </si>
  <si>
    <t>991170430341305501</t>
  </si>
  <si>
    <t>B_1742-05-12_991170430341305501</t>
  </si>
  <si>
    <t>Ms. Suppl. 384, fo. 23r-24v</t>
  </si>
  <si>
    <t>991170430341205501</t>
  </si>
  <si>
    <t>B_1742-08-11_991170430341205501</t>
  </si>
  <si>
    <t>Ms. Suppl. 384, fo. 25r-26v</t>
  </si>
  <si>
    <t>991170430341105501</t>
  </si>
  <si>
    <t>B_1742-11-24_991170430341105501</t>
  </si>
  <si>
    <t>Ms. Suppl. 384, fo. 27r-28v</t>
  </si>
  <si>
    <t>991170516487405501</t>
  </si>
  <si>
    <t>B_1742-12-21_991170516487405501</t>
  </si>
  <si>
    <t>L Ia 686:S.781-782</t>
  </si>
  <si>
    <t>991170516487305501</t>
  </si>
  <si>
    <t>B_1742-12-21_991170516487305501</t>
  </si>
  <si>
    <t>Brief an [Johann II Bernoulli] von G[abriel] C[ramer]</t>
  </si>
  <si>
    <t>L Ia 686:S.779</t>
  </si>
  <si>
    <t>991170430341005501</t>
  </si>
  <si>
    <t>B_1742-12-26_991170430341005501</t>
  </si>
  <si>
    <t>Ms. Suppl. 384, fo. 29r-30v</t>
  </si>
  <si>
    <t>991170430340905501</t>
  </si>
  <si>
    <t>B_1742-12-29_991170430340905501</t>
  </si>
  <si>
    <t>Ms. Suppl. 384, fo. 31r-32v</t>
  </si>
  <si>
    <t>991170430340805501</t>
  </si>
  <si>
    <t>B_1743-04-10_991170430340805501</t>
  </si>
  <si>
    <t>Ms. Suppl. 384, fo. 35r-36v</t>
  </si>
  <si>
    <t>991170430340705501</t>
  </si>
  <si>
    <t>B_1743-05-01_991170430340705501</t>
  </si>
  <si>
    <t>Ms. Suppl. 384, fo. 37r-38v</t>
  </si>
  <si>
    <t>991170430340605501</t>
  </si>
  <si>
    <t>B_1743-06-12_991170430340605501</t>
  </si>
  <si>
    <t>Ms. Suppl. 384, fo. 39r-40v</t>
  </si>
  <si>
    <t>991170516487205501</t>
  </si>
  <si>
    <t>B_1745-06-11_991170516487205501</t>
  </si>
  <si>
    <t>L Ia 686:S.783-784</t>
  </si>
  <si>
    <t>BW_JohIIB</t>
  </si>
  <si>
    <t>korr_Cramer_Gabriel-JohIIB</t>
  </si>
  <si>
    <t>https://archives.bge-geneve.ch/ark:/17786/vtaa186541f325fd105/manifest</t>
  </si>
  <si>
    <t>https://www.e-manuscripta.ch/i3f/v20/3694442/manifest</t>
  </si>
  <si>
    <t>&lt;pb facs="3694443" n="1"/&gt; &lt;pb facs="3694444" n="2"/&gt; &lt;pb facs="3694445" n="3"/&gt; &lt;pb facs="3694446" n="4"/&gt;</t>
  </si>
  <si>
    <t>https://www.e-manuscripta.ch/i3f/v20/3694262/manifest</t>
  </si>
  <si>
    <t>&lt;pb facs="3694263" n="1"/&gt; &lt;pb facs="3694264" n="2"/&gt; &lt;pb facs="3694265" n="3"/&gt; &lt;pb facs="3694266" n="4"/&gt; &lt;pb facs="3694267" n="5"/&gt; &lt;pb facs="3694268" n="6"/&gt;</t>
  </si>
  <si>
    <t>https://www.e-manuscripta.ch/i3f/v20/3694314/manifest</t>
  </si>
  <si>
    <t>&lt;pb facs="3694315" n="1"/&gt; &lt;pb facs="3694316" n="2"/&gt;</t>
  </si>
  <si>
    <t>https://www.e-manuscripta.ch/i3f/v20/3694371/manifest</t>
  </si>
  <si>
    <t>&lt;pb facs="3694372" n="1"/&gt; &lt;pb facs="3694373" n="2"/&gt;</t>
  </si>
  <si>
    <t>https://www.e-manuscripta.ch/i3f/v20/3694400/manifest</t>
  </si>
  <si>
    <t>&lt;pb facs="3694401" n="1"/&gt; &lt;pb facs="3694402" n="2"/&gt; &lt;pb facs="3694403" n="3"/&gt; &lt;pb facs="3694404" n="4"/&gt;</t>
  </si>
  <si>
    <t>Die Datierung stimmt nicht mit der Angabe auf dem Manuskript überein "1740 Dec"</t>
  </si>
  <si>
    <t>https://www.e-manuscripta.ch/i3f/v20/3694238/manifest</t>
  </si>
  <si>
    <t>&lt;pb facs="3694239" n="1"/&gt; &lt;pb facs="3694240" n="2"/&gt;</t>
  </si>
  <si>
    <t>https://www.e-manuscripta.ch/i3f/v20/3694298/manifest</t>
  </si>
  <si>
    <t>&lt;pb facs="3694299" n="1"/&gt; &lt;pb facs="3694300" n="2"/&gt;</t>
  </si>
  <si>
    <t>https://www.e-manuscripta.ch/i3f/v20/3694354/manifest</t>
  </si>
  <si>
    <t>&lt;pb facs="3694356" n="1"/&gt; &lt;pb facs="3694357" n="2"/&gt;</t>
  </si>
  <si>
    <t>https://www.e-manuscripta.ch/i3f/v20/3694418/manifest</t>
  </si>
  <si>
    <t>&lt;pb facs="3694419" n="1"/&gt; &lt;pb facs="3694420" n="2"/&gt;</t>
  </si>
  <si>
    <t>https://www.e-manuscripta.ch/i3f/v20/3694280/manifest</t>
  </si>
  <si>
    <t>&lt;pb facs="3694281" n="1"/&gt; &lt;pb facs="3694282" n="2"/&gt;</t>
  </si>
  <si>
    <t>991170516487105501</t>
  </si>
  <si>
    <t>B_1745-07-26_991170516487105501</t>
  </si>
  <si>
    <t>L Ia 686:S.785</t>
  </si>
  <si>
    <t>991170516487005501</t>
  </si>
  <si>
    <t>B_1745-07-26_991170516487005501</t>
  </si>
  <si>
    <t>Brief an Johann II Bernoulli von Gabriel Cramer</t>
  </si>
  <si>
    <t>L Ia 42, Nr.22</t>
  </si>
  <si>
    <t>https://www.e-manuscripta.ch/i3f/v20/3694338/manifest</t>
  </si>
  <si>
    <t>&lt;pb facs="3694339" n="1"/&gt; &lt;pb facs="3694340" n="2"/&gt;</t>
  </si>
  <si>
    <t>Prüfen, ob Transkription vorhanden</t>
  </si>
  <si>
    <t>https://www.e-manuscripta.ch/i3f/v20/1064526/manifest</t>
  </si>
  <si>
    <t>&lt;pb facs="1064527" n="1"/&gt; &lt;pb facs="1064528" n="2"/&gt; &lt;pb facs="1064529" n="3"/&gt; &lt;pb facs="1064530" n="4"/&gt;</t>
  </si>
  <si>
    <t>991170517067005501</t>
  </si>
  <si>
    <t>991170517066605501</t>
  </si>
  <si>
    <t>991170517066305501</t>
  </si>
  <si>
    <t>991170517066005501</t>
  </si>
  <si>
    <t>991170517065605501</t>
  </si>
  <si>
    <t>991170517065305501</t>
  </si>
  <si>
    <t>991170517065105501</t>
  </si>
  <si>
    <t>991170517064905501</t>
  </si>
  <si>
    <t>991170517064605501</t>
  </si>
  <si>
    <t>991170517064205501</t>
  </si>
  <si>
    <t>991170517063905501</t>
  </si>
  <si>
    <t>991170517063605501</t>
  </si>
  <si>
    <t>991170517063405501</t>
  </si>
  <si>
    <t>991170517068505501</t>
  </si>
  <si>
    <t>991170517068205501</t>
  </si>
  <si>
    <t>991170517067805501</t>
  </si>
  <si>
    <t>991170517067405501</t>
  </si>
  <si>
    <t>991170517067105501</t>
  </si>
  <si>
    <t>991170517066805501</t>
  </si>
  <si>
    <t>991170517066405501</t>
  </si>
  <si>
    <t>991170517066105501</t>
  </si>
  <si>
    <t>991170517065705501</t>
  </si>
  <si>
    <t>991170517065405501</t>
  </si>
  <si>
    <t>991170517064805501</t>
  </si>
  <si>
    <t>991170517064105501</t>
  </si>
  <si>
    <t>991170517063805501</t>
  </si>
  <si>
    <t>991170517063305501</t>
  </si>
  <si>
    <t>991170517063105501</t>
  </si>
  <si>
    <t>991170517062705501</t>
  </si>
  <si>
    <t>991170517062005501</t>
  </si>
  <si>
    <t>991170517061605501</t>
  </si>
  <si>
    <t>991170517059605501</t>
  </si>
  <si>
    <t>B_1727-06-09_991170517059605501</t>
  </si>
  <si>
    <t>Brief an Nicolaus I Bernoulli von Gabriel Cramer</t>
  </si>
  <si>
    <t>L Ia 22:1 Nr.50</t>
  </si>
  <si>
    <t>991170517059505501</t>
  </si>
  <si>
    <t>B_1728-02-04_991170517059505501</t>
  </si>
  <si>
    <t>L Ia 22:1 Nr.51</t>
  </si>
  <si>
    <t>991170517059205501</t>
  </si>
  <si>
    <t>B_1728-05-21_991170517059205501</t>
  </si>
  <si>
    <t>L Ia 22:1 Nr.52</t>
  </si>
  <si>
    <t>991170517059005501</t>
  </si>
  <si>
    <t>B_1728-07-03_991170517059005501</t>
  </si>
  <si>
    <t>Brief an Gabriel Cramer von Nicolaus I Bernoulli</t>
  </si>
  <si>
    <t>L Ia 21:1:Bl.22-25</t>
  </si>
  <si>
    <t>991170517058905501</t>
  </si>
  <si>
    <t>B_1728-09-27_991170517058905501</t>
  </si>
  <si>
    <t>L Ia 22:1 Nr.53</t>
  </si>
  <si>
    <t>991170517058705501</t>
  </si>
  <si>
    <t>B_1729-02-25_991170517058705501</t>
  </si>
  <si>
    <t>L Ia 22:1 Nr.54</t>
  </si>
  <si>
    <t>991170517058405501</t>
  </si>
  <si>
    <t>B_1729-03-23_991170517058405501</t>
  </si>
  <si>
    <t>L Ia 21:1:Bl.26-28r</t>
  </si>
  <si>
    <t>991170517058105501</t>
  </si>
  <si>
    <t>B_1729-09-09_991170517058105501</t>
  </si>
  <si>
    <t>L Ia 22:1 Nr.55</t>
  </si>
  <si>
    <t>991170517057905501</t>
  </si>
  <si>
    <t>B_1729-12-28_991170517057905501</t>
  </si>
  <si>
    <t>L Ia 21:1:Bl.28v-32v</t>
  </si>
  <si>
    <t>991170517057605501</t>
  </si>
  <si>
    <t>B_1731-06-12_991170517057605501</t>
  </si>
  <si>
    <t>L Ia 22:1 Nr.56</t>
  </si>
  <si>
    <t>991170517057505501</t>
  </si>
  <si>
    <t>B_1733-04-01_991170517057505501</t>
  </si>
  <si>
    <t>L Ia 21:1:Bl.32v-35v</t>
  </si>
  <si>
    <t>991170517057405501</t>
  </si>
  <si>
    <t>B_1736-07-31_991170517057405501</t>
  </si>
  <si>
    <t>L Ia 22:1 Nr.57</t>
  </si>
  <si>
    <t>korr_Cramer_Gabriel-NicIB</t>
  </si>
  <si>
    <t>https://www.e-manuscripta.ch/i3f/v20/1063284/manifest</t>
  </si>
  <si>
    <t>&lt;pb facs="1063285" n="1"/&gt; &lt;pb facs="1063287" n="2"/&gt; &lt;pb facs="1063288" n="3"/&gt; &lt;pb facs="1063289" n="4"/&gt;</t>
  </si>
  <si>
    <t>https://www.e-manuscripta.ch/i3f/v20/1063292/manifest</t>
  </si>
  <si>
    <t>&lt;pb facs="1063293" n="1"/&gt; &lt;pb facs="1063294" n="2"/&gt; &lt;pb facs="1063295" n="3"/&gt; &lt;pb facs="1063296" n="4"/&gt;</t>
  </si>
  <si>
    <t>https://www.e-manuscripta.ch/i3f/v20/1063300/manifest</t>
  </si>
  <si>
    <t>&lt;pb facs="1063301" n="1"/&gt; &lt;pb facs="1063302" n="2"/&gt; &lt;pb facs="1063304" n="3"/&gt; &lt;pb facs="1063305" n="4"/&gt;</t>
  </si>
  <si>
    <t>https://www.e-manuscripta.ch/i3f/v20/1037872/manifest</t>
  </si>
  <si>
    <t>&lt;pb facs="1037873" n="1"/&gt; &lt;pb facs="1037874" n="2"/&gt; &lt;pb facs="1037875" n="3"/&gt; &lt;pb facs="1037876" n="4"/&gt; &lt;pb facs="1037877" n="5"/&gt; &lt;pb facs="1037878" n="6"/&gt; &lt;pb facs="1037879" n="7"/&gt; &lt;pb facs="1037880" n="8"/&gt;</t>
  </si>
  <si>
    <t>https://www.e-manuscripta.ch/i3f/v20/1063308/manifest</t>
  </si>
  <si>
    <t>&lt;pb facs="1063309" n="1"/&gt; &lt;pb facs="1063310" n="2"/&gt; &lt;pb facs="1063311" n="3"/&gt; &lt;pb facs="1063312" n="4"/&gt;</t>
  </si>
  <si>
    <t>https://www.e-manuscripta.ch/i3f/v20/1063316/manifest</t>
  </si>
  <si>
    <t>&lt;pb facs="1063317" n="1"/&gt; &lt;pb facs="1063318" n="2"/&gt; &lt;pb facs="1063319" n="3"/&gt; &lt;pb facs="1063320" n="4"/&gt;</t>
  </si>
  <si>
    <t>https://www.e-manuscripta.ch/i3f/v20/1037884/manifest</t>
  </si>
  <si>
    <t>&lt;pb facs="1037885" n="1"/&gt; &lt;pb facs="1037886" n="2"/&gt; &lt;pb facs="1037887" n="3"/&gt; &lt;pb facs="1037888" n="4"/&gt; &lt;pb facs="1037889" n="5"/&gt;</t>
  </si>
  <si>
    <t>https://www.e-manuscripta.ch/i3f/v20/1063324/manifest</t>
  </si>
  <si>
    <t>&lt;pb facs="1063325" n="1"/&gt; &lt;pb facs="1063326" n="2"/&gt; &lt;pb facs="1063327" n="3"/&gt; &lt;pb facs="1063328" n="4"/&gt; &lt;pb facs="1063329" n="5"/&gt; &lt;pb facs="1063330" n="6"/&gt; &lt;pb facs="1063331" n="7"/&gt; &lt;pb facs="1063332" n="8"/&gt;</t>
  </si>
  <si>
    <t>https://www.e-manuscripta.ch/i3f/v20/1037893/manifest</t>
  </si>
  <si>
    <t>&lt;pb facs="1037894" n="1"/&gt; &lt;pb facs="1037895" n="2"/&gt; &lt;pb facs="1037896" n="3"/&gt; &lt;pb facs="1037897" n="4"/&gt; &lt;pb facs="1037898" n="5"/&gt; &lt;pb facs="1037899" n="6"/&gt; &lt;pb facs="1037900" n="7"/&gt; &lt;pb facs="1037901" n="8"/&gt; &lt;pb facs="1037902" n="9"/&gt;</t>
  </si>
  <si>
    <t>https://www.e-manuscripta.ch/i3f/v20/1063336/manifest</t>
  </si>
  <si>
    <t>&lt;pb facs="1063337" n="1"/&gt; &lt;pb facs="1063338" n="2"/&gt; &lt;pb facs="1063339" n="3"/&gt; &lt;pb facs="1063340" n="4"/&gt;</t>
  </si>
  <si>
    <t>https://www.e-manuscripta.ch/i3f/v20/1037906/manifest</t>
  </si>
  <si>
    <t>&lt;pb facs="1037907" n="1"/&gt; &lt;pb facs="1037908" n="2"/&gt; &lt;pb facs="1037909" n="3"/&gt; &lt;pb facs="1037910" n="4"/&gt; &lt;pb facs="1037911" n="5"/&gt; &lt;pb facs="1037912" n="6"/&gt; &lt;pb facs="1037913" n="7"/&gt;</t>
  </si>
  <si>
    <t>https://www.e-manuscripta.ch/i3f/v20/1063344/manifest</t>
  </si>
  <si>
    <t>&lt;pb facs="1063345" n="1"/&gt; &lt;pb facs="1063346" n="2"/&gt; &lt;pb facs="1063347" n="3"/&gt; &lt;pb facs="1063348" n="4"/&gt;</t>
  </si>
  <si>
    <t>991170517057305501</t>
  </si>
  <si>
    <t>B_1736-08-15_991170517057305501</t>
  </si>
  <si>
    <t>L Ia 21:1:Bl.36r-36v</t>
  </si>
  <si>
    <t>991170517057205501</t>
  </si>
  <si>
    <t>B_1736-08-28_991170517057205501</t>
  </si>
  <si>
    <t>L Ia 22:1 Nr.58</t>
  </si>
  <si>
    <t>991170517057105501</t>
  </si>
  <si>
    <t>B_1736-09-26_991170517057105501</t>
  </si>
  <si>
    <t>L Ia 21:1:Bl.36v-38v,38a,38b,39-40r</t>
  </si>
  <si>
    <t>991170517057005501</t>
  </si>
  <si>
    <t>B_1736-10-14_991170517057005501</t>
  </si>
  <si>
    <t>L Ia 22:1 Nr.59</t>
  </si>
  <si>
    <t>991170517056905501</t>
  </si>
  <si>
    <t>B_1737-04-16_991170517056905501</t>
  </si>
  <si>
    <t>L Ia 22:1 Nr.60</t>
  </si>
  <si>
    <t>991170517056805501</t>
  </si>
  <si>
    <t>B_1737-04-24_991170517056805501</t>
  </si>
  <si>
    <t>L Ia 21:1:Bl.40v-41v</t>
  </si>
  <si>
    <t>991170517056705501</t>
  </si>
  <si>
    <t>B_1737-05-31_991170517056705501</t>
  </si>
  <si>
    <t>L Ia 22:1 Nr.61</t>
  </si>
  <si>
    <t>991170517069905501</t>
  </si>
  <si>
    <t>B_1740-11-04_991170517069905501</t>
  </si>
  <si>
    <t>L Ia 22:1 Nr.62</t>
  </si>
  <si>
    <t>991170517069505501</t>
  </si>
  <si>
    <t>B_1740-11-16_991170517069505501</t>
  </si>
  <si>
    <t>L Ia 21:1:Bl.41v-42r</t>
  </si>
  <si>
    <t>991170517069005501</t>
  </si>
  <si>
    <t>B_1741-01-13_991170517069005501</t>
  </si>
  <si>
    <t>L Ia 21:1:Bl.42v-43r</t>
  </si>
  <si>
    <t>991170517068705501</t>
  </si>
  <si>
    <t>B_1741-01-27_991170517068705501</t>
  </si>
  <si>
    <t>L Ia 22:1 Nr.63</t>
  </si>
  <si>
    <t>991170517068405501</t>
  </si>
  <si>
    <t>B_1741-03-16_991170517068405501</t>
  </si>
  <si>
    <t>L Ia 22:1 Nr.64</t>
  </si>
  <si>
    <t>991170517068105501</t>
  </si>
  <si>
    <t>B_1741-06-30_991170517068105501</t>
  </si>
  <si>
    <t>L Ia 21:1:Bl.43r-43v</t>
  </si>
  <si>
    <t>991170517067905501</t>
  </si>
  <si>
    <t>B_1741-07_991170517067905501</t>
  </si>
  <si>
    <t>L Ia 22:1 Nr.65</t>
  </si>
  <si>
    <t>991170517067505501</t>
  </si>
  <si>
    <t>B_1741-08-05_991170517067505501</t>
  </si>
  <si>
    <t>L Ia 21:1:Bl.44r-44v</t>
  </si>
  <si>
    <t>991170517067205501</t>
  </si>
  <si>
    <t>B_1741-08-15_991170517067205501</t>
  </si>
  <si>
    <t>L Ia 22:1 Nr.66</t>
  </si>
  <si>
    <t>991170517066905501</t>
  </si>
  <si>
    <t>B_1741-08-26_991170517066905501</t>
  </si>
  <si>
    <t>L Ia 21:1:Bl.44v-45v</t>
  </si>
  <si>
    <t>991170517066705501</t>
  </si>
  <si>
    <t>B_1741-09-26_991170517066705501</t>
  </si>
  <si>
    <t>L Ia 22:1 Nr.67</t>
  </si>
  <si>
    <t>991170517066505501</t>
  </si>
  <si>
    <t>B_1741-10-28_991170517066505501</t>
  </si>
  <si>
    <t>L Ia 21:1:Bl.45v-46v</t>
  </si>
  <si>
    <t>991170517066205501</t>
  </si>
  <si>
    <t>B_1741-11-17_991170517066205501</t>
  </si>
  <si>
    <t>Brief an Nicolaus I Bernoulli von Cramer &amp; Philibert (Verlag in Genf)</t>
  </si>
  <si>
    <t>L Ia 22:1 Nr.73</t>
  </si>
  <si>
    <t>991170517065905501</t>
  </si>
  <si>
    <t>B_1742-01-09_991170517065905501</t>
  </si>
  <si>
    <t>L Ia 22:1 Nr.74</t>
  </si>
  <si>
    <t>991170517065805501</t>
  </si>
  <si>
    <t>B_1743-09-17_991170517065805501</t>
  </si>
  <si>
    <t>L Ia 22:1 Nr.69</t>
  </si>
  <si>
    <t>991170517065505501</t>
  </si>
  <si>
    <t>B_1743-09-17_991170517065505501</t>
  </si>
  <si>
    <t>L Ia 22:1 Nr.68</t>
  </si>
  <si>
    <t>991170517065205501</t>
  </si>
  <si>
    <t>B_1743-09-25_991170517065205501</t>
  </si>
  <si>
    <t>L Ia 21:1:Bl.46v</t>
  </si>
  <si>
    <t>991170517065005501</t>
  </si>
  <si>
    <t>B_1744-03-10_991170517065005501</t>
  </si>
  <si>
    <t>L Ia 22:1 Nr.70</t>
  </si>
  <si>
    <t>991170517064705501</t>
  </si>
  <si>
    <t>B_1744-03-21_991170517064705501</t>
  </si>
  <si>
    <t>L Ia 21:1:Bl.47-48r</t>
  </si>
  <si>
    <t>991170517064505501</t>
  </si>
  <si>
    <t>B_1750-08-04_991170517064505501</t>
  </si>
  <si>
    <t>L Ia 22:1 Nr.71</t>
  </si>
  <si>
    <t>991170517064305501</t>
  </si>
  <si>
    <t>B_1750-08-19_991170517064305501</t>
  </si>
  <si>
    <t>L Ia 21:1:Bl.48v-51r</t>
  </si>
  <si>
    <t>991170517064005501</t>
  </si>
  <si>
    <t>B_1750-09-01_991170517064005501</t>
  </si>
  <si>
    <t>L Ia 22:1 Nr.72</t>
  </si>
  <si>
    <t>991170517063705501</t>
  </si>
  <si>
    <t>B_1750-09-30_991170517063705501</t>
  </si>
  <si>
    <t>L Ia 21:1:Bl.51r-55r</t>
  </si>
  <si>
    <t>https://www.e-manuscripta.ch/i3f/v20/1037917/manifest</t>
  </si>
  <si>
    <t>&lt;pb facs="1037918" n="1"/&gt; &lt;pb facs="1037919" n="2"/&gt;</t>
  </si>
  <si>
    <t>https://www.e-manuscripta.ch/i3f/v20/1063352/manifest</t>
  </si>
  <si>
    <t>&lt;pb facs="1063353" n="1"/&gt; &lt;pb facs="1063354" n="2"/&gt; &lt;pb facs="1063355" n="3"/&gt; &lt;pb facs="1063356" n="4"/&gt;</t>
  </si>
  <si>
    <t>https://www.e-manuscripta.ch/i3f/v20/1037923/manifest</t>
  </si>
  <si>
    <t>&lt;pb facs="1037924" n="1"/&gt; &lt;pb facs="1037925" n="2"/&gt; &lt;pb facs="1037926" n="3"/&gt; &lt;pb facs="1037927" n="4"/&gt; &lt;pb facs="1037928" n="5"/&gt; &lt;pb facs="1037929" n="6"/&gt; &lt;pb facs="1037930" n="7"/&gt; &lt;pb facs="1037931" n="8"/&gt; &lt;pb facs="1037932" n="9"/&gt; &lt;pb facs="1037933" n="10"/&gt; &lt;pb facs="1037934" n="11"/&gt; &lt;pb facs="1037935" n="12"/&gt;</t>
  </si>
  <si>
    <t>https://www.e-manuscripta.ch/i3f/v20/1063360/manifest</t>
  </si>
  <si>
    <t>&lt;pb facs="1063361" n="1"/&gt; &lt;pb facs="1063362" n="2"/&gt; &lt;pb facs="1063363" n="3"/&gt; &lt;pb facs="1063364" n="4"/&gt;</t>
  </si>
  <si>
    <t>https://www.e-manuscripta.ch/i3f/v20/1063368/manifest</t>
  </si>
  <si>
    <t>&lt;pb facs="1063369" n="1"/&gt; &lt;pb facs="1063370" n="2"/&gt; &lt;pb facs="1063371" n="3"/&gt; &lt;pb facs="1063372" n="4"/&gt;</t>
  </si>
  <si>
    <t>https://www.e-manuscripta.ch/i3f/v20/1037940/manifest</t>
  </si>
  <si>
    <t>&lt;pb facs="1037941" n="1"/&gt; &lt;pb facs="1037942" n="2"/&gt; &lt;pb facs="1037943" n="3"/&gt;</t>
  </si>
  <si>
    <t>https://www.e-manuscripta.ch/i3f/v20/1063376/manifest</t>
  </si>
  <si>
    <t>&lt;pb facs="1063377" n="1"/&gt; &lt;pb facs="1063378" n="2"/&gt; &lt;pb facs="1063379" n="3"/&gt; &lt;pb facs="1063380" n="4"/&gt;</t>
  </si>
  <si>
    <t>https://www.e-manuscripta.ch/i3f/v20/1063384/manifest</t>
  </si>
  <si>
    <t>&lt;pb facs="1063385" n="1"/&gt; &lt;pb facs="1063386" n="2"/&gt; &lt;pb facs="1063387" n="3"/&gt; &lt;pb facs="1063388" n="4"/&gt;</t>
  </si>
  <si>
    <t>https://www.e-manuscripta.ch/i3f/v20/1037946/manifest</t>
  </si>
  <si>
    <t>&lt;pb facs="1037947" n="1"/&gt; &lt;pb facs="1037948" n="2"/&gt;</t>
  </si>
  <si>
    <t>https://www.e-manuscripta.ch/i3f/v20/1037951/manifest</t>
  </si>
  <si>
    <t>&lt;pb facs="1037952" n="1"/&gt; &lt;pb facs="1037953" n="2"/&gt;</t>
  </si>
  <si>
    <t>https://www.e-manuscripta.ch/i3f/v20/1063392/manifest</t>
  </si>
  <si>
    <t>&lt;pb facs="1063393" n="1"/&gt; &lt;pb facs="1063394" n="2"/&gt; &lt;pb facs="1063395" n="3"/&gt; &lt;pb facs="1063396" n="4"/&gt;</t>
  </si>
  <si>
    <t>https://www.e-manuscripta.ch/i3f/v20/1063400/manifest</t>
  </si>
  <si>
    <t>&lt;pb facs="1063401" n="1"/&gt; &lt;pb facs="1063402" n="2"/&gt; &lt;pb facs="1063403" n="3"/&gt; &lt;pb facs="1063404" n="4"/&gt;</t>
  </si>
  <si>
    <t>https://archives.bge-geneve.ch/ark:/17786/vta4c6c492f3d363e5f/manifest</t>
  </si>
  <si>
    <t>&lt;pb facs="1037958" n="1"/&gt; &lt;pb facs="1037959" n="2"/&gt;</t>
  </si>
  <si>
    <t>https://www.e-manuscripta.ch/i3f/v20/1063408/manifest</t>
  </si>
  <si>
    <t>&lt;pb facs="1063409" n="1"/&gt; &lt;pb facs="1063410" n="2"/&gt; &lt;pb facs="1063411" n="3"/&gt; &lt;pb facs="1063412" n="4"/&gt;</t>
  </si>
  <si>
    <t>&lt;pb facs="1037964" n="1"/&gt; &lt;pb facs="1037965" n="2"/&gt;</t>
  </si>
  <si>
    <t>https://www.e-manuscripta.ch/i3f/v20/1063416/manifest</t>
  </si>
  <si>
    <t>&lt;pb facs="1063417" n="1"/&gt; &lt;pb facs="1063418" n="2"/&gt; &lt;pb facs="1063419" n="3"/&gt; &lt;pb facs="1063420" n="4"/&gt;</t>
  </si>
  <si>
    <t>&lt;pb facs="1037970" n="1"/&gt; &lt;pb facs="1037971" n="2"/&gt; &lt;pb facs="1037972" n="3"/&gt;</t>
  </si>
  <si>
    <t>https://www.e-manuscripta.ch/i3f/v20/1063424/manifest</t>
  </si>
  <si>
    <t>&lt;pb facs="1063425" n="1"/&gt; &lt;pb facs="1063426" n="2"/&gt; &lt;pb facs="1063427" n="3"/&gt; &lt;pb facs="1063428" n="4"/&gt;</t>
  </si>
  <si>
    <t>&lt;pb facs="1037977" n="1"/&gt; &lt;pb facs="1037978" n="2"/&gt; &lt;pb facs="1037979" n="3"/&gt;</t>
  </si>
  <si>
    <t>korr_Cramer_Philibert_Verlag_in_Genf-NicIB</t>
  </si>
  <si>
    <t>https://www.e-manuscripta.ch/i3f/v20/1063432/manifest</t>
  </si>
  <si>
    <t>&lt;pb facs="1063433" n="1"/&gt; &lt;pb facs="1063434" n="2"/&gt; &lt;pb facs="1063435" n="3"/&gt; &lt;pb facs="1063436" n="4"/&gt;</t>
  </si>
  <si>
    <t>https://www.e-manuscripta.ch/i3f/v20/1063440/manifest</t>
  </si>
  <si>
    <t>&lt;pb facs="1063441" n="1"/&gt; &lt;pb facs="1063442" n="2"/&gt; &lt;pb facs="1063443" n="3"/&gt; &lt;pb facs="1063444" n="4"/&gt;</t>
  </si>
  <si>
    <t>https://www.e-manuscripta.ch/i3f/v20/1063448/manifest</t>
  </si>
  <si>
    <t>&lt;pb facs="1063449" n="1"/&gt; &lt;pb facs="1063450" n="2"/&gt; &lt;pb facs="1063451" n="3"/&gt; &lt;pb facs="1063452" n="4"/&gt;</t>
  </si>
  <si>
    <t>https://www.e-manuscripta.ch/i3f/v20/1063456/manifest</t>
  </si>
  <si>
    <t>&lt;pb facs="1063458" n="1"/&gt; &lt;pb facs="1063459" n="2"/&gt; &lt;pb facs="1063460" n="3"/&gt; &lt;pb facs="1063461" n="4"/&gt;</t>
  </si>
  <si>
    <t>https://www.e-manuscripta.ch/i3f/v20/1037983/manifest</t>
  </si>
  <si>
    <t>&lt;pb facs="1037984" n="1"/&gt;</t>
  </si>
  <si>
    <t>https://www.e-manuscripta.ch/i3f/v20/1063464/manifest</t>
  </si>
  <si>
    <t>&lt;pb facs="1063465" n="1"/&gt; &lt;pb facs="1063466" n="2"/&gt; &lt;pb facs="1063467" n="3"/&gt; &lt;pb facs="1063468" n="4"/&gt;</t>
  </si>
  <si>
    <t>https://www.e-manuscripta.ch/i3f/v20/1037988/manifest</t>
  </si>
  <si>
    <t>&lt;pb facs="1037989" n="1"/&gt; &lt;pb facs="1037990" n="2"/&gt; &lt;pb facs="1037991" n="3"/&gt;</t>
  </si>
  <si>
    <t>https://www.e-manuscripta.ch/i3f/v20/1063472/manifest</t>
  </si>
  <si>
    <t>&lt;pb facs="1063473" n="1"/&gt; &lt;pb facs="1063474" n="2"/&gt; &lt;pb facs="1063475" n="3"/&gt; &lt;pb facs="1063476" n="4"/&gt;</t>
  </si>
  <si>
    <t>https://www.e-manuscripta.ch/i3f/v20/1037995/manifest</t>
  </si>
  <si>
    <t>&lt;pb facs="1037996" n="1"/&gt; &lt;pb facs="1037997" n="2"/&gt; &lt;pb facs="1037998" n="3"/&gt; &lt;pb facs="1037999" n="4"/&gt; &lt;pb facs="1038000" n="5"/&gt; &lt;pb facs="1038001" n="6"/&gt;</t>
  </si>
  <si>
    <t>https://www.e-manuscripta.ch/i3f/v20/1063480/manifest</t>
  </si>
  <si>
    <t>&lt;pb facs="1063481" n="1"/&gt; &lt;pb facs="1063482" n="2"/&gt; &lt;pb facs="1063483" n="3"/&gt; &lt;pb facs="1063484" n="4"/&gt;</t>
  </si>
  <si>
    <t>https://www.e-manuscripta.ch/i3f/v20/1038005/manifest</t>
  </si>
  <si>
    <t>&lt;pb facs="1038006" n="1"/&gt; &lt;pb facs="1038007" n="2"/&gt; &lt;pb facs="1038008" n="3"/&gt; &lt;pb facs="1038009" n="4"/&gt; &lt;pb facs="1038010" n="5"/&gt; &lt;pb facs="1038011" n="6"/&gt; &lt;pb facs="1038012" n="7"/&gt; &lt;pb facs="1038013" n="8"/&gt; &lt;pb facs="1038014" n="9"/&gt; &lt;pb facs="1038015" n="10"/&gt;</t>
  </si>
  <si>
    <t>991170517024105501</t>
  </si>
  <si>
    <t>991170517024005501</t>
  </si>
  <si>
    <t>991170517023905501</t>
  </si>
  <si>
    <t>991170517023805501</t>
  </si>
  <si>
    <t>991170517023705501</t>
  </si>
  <si>
    <t>991170517023605501</t>
  </si>
  <si>
    <t>991170517023505501</t>
  </si>
  <si>
    <t>991170517023405501</t>
  </si>
  <si>
    <t>991170517023105501</t>
  </si>
  <si>
    <t>991170430192305501</t>
  </si>
  <si>
    <t>991170517023005501</t>
  </si>
  <si>
    <t>991170517022905501</t>
  </si>
  <si>
    <t>991170517022805501</t>
  </si>
  <si>
    <t>991170517022705501</t>
  </si>
  <si>
    <t>991170517022605501</t>
  </si>
  <si>
    <t>991170517022505501</t>
  </si>
  <si>
    <t>991170517022405501</t>
  </si>
  <si>
    <t>991170517022305501</t>
  </si>
  <si>
    <t>991170517022205501</t>
  </si>
  <si>
    <t>991170517022105501</t>
  </si>
  <si>
    <t>991170517022005501</t>
  </si>
  <si>
    <t>991170517021905501</t>
  </si>
  <si>
    <t>991170517021805501</t>
  </si>
  <si>
    <t>991170517021705501</t>
  </si>
  <si>
    <t>991170517021605501</t>
  </si>
  <si>
    <t>991170517021505501</t>
  </si>
  <si>
    <t>991170517021405501</t>
  </si>
  <si>
    <t>991170517021305501</t>
  </si>
  <si>
    <t>991170517021205501</t>
  </si>
  <si>
    <t>991170517021105501</t>
  </si>
  <si>
    <t>991170517021005501</t>
  </si>
  <si>
    <t>991170517020905501</t>
  </si>
  <si>
    <t>991170517020805501</t>
  </si>
  <si>
    <t>991170517020705501</t>
  </si>
  <si>
    <t>991170517020605501</t>
  </si>
  <si>
    <t>991170517020505501</t>
  </si>
  <si>
    <t>991170517020405501</t>
  </si>
  <si>
    <t>991170517020305501</t>
  </si>
  <si>
    <t>991170517020205501</t>
  </si>
  <si>
    <t>991170517020105501</t>
  </si>
  <si>
    <t>991170517020005501</t>
  </si>
  <si>
    <t>991170517019905501</t>
  </si>
  <si>
    <t>991170517019805501</t>
  </si>
  <si>
    <t>991170517019705501</t>
  </si>
  <si>
    <t>991170517019605501</t>
  </si>
  <si>
    <t>991170517019505501</t>
  </si>
  <si>
    <t>991170517019405501</t>
  </si>
  <si>
    <t>991170517019305501</t>
  </si>
  <si>
    <t>991170517019205501</t>
  </si>
  <si>
    <t>991170517019105501</t>
  </si>
  <si>
    <t>991170517019005501</t>
  </si>
  <si>
    <t>991170517018905501</t>
  </si>
  <si>
    <t>991170517018805501</t>
  </si>
  <si>
    <t>991170517018705501</t>
  </si>
  <si>
    <t>991170517018605501</t>
  </si>
  <si>
    <t>991170517018505501</t>
  </si>
  <si>
    <t>991170517018405501</t>
  </si>
  <si>
    <t>991170517018305501</t>
  </si>
  <si>
    <t>991170517018205501</t>
  </si>
  <si>
    <t>991170517005305501</t>
  </si>
  <si>
    <t>991170462464305501</t>
  </si>
  <si>
    <t>991171579678805501</t>
  </si>
  <si>
    <t>Nicht erfasst im BIBB</t>
  </si>
  <si>
    <t>Brief an Jacob Hermann von Guido Grandi</t>
  </si>
  <si>
    <t>BW_Hermann</t>
  </si>
  <si>
    <t>korr_Grandi_Guido-Hermann</t>
  </si>
  <si>
    <t>Nachgewiesen</t>
  </si>
  <si>
    <t>Nicht im BIBB erfasst</t>
  </si>
  <si>
    <t>Dateiname</t>
  </si>
  <si>
    <t>SG CG</t>
  </si>
  <si>
    <t>991170516908405501</t>
  </si>
  <si>
    <t>991170516908305501</t>
  </si>
  <si>
    <t>991170516908205501</t>
  </si>
  <si>
    <t>SG FN</t>
  </si>
  <si>
    <t>Brief an Nicolaus I Bernoulli von Jacob Hermann</t>
  </si>
  <si>
    <t>Kollationieren mit Fritz, Webseite testen, Varignon</t>
  </si>
  <si>
    <t>Vorbereitung Meetings, Meeting RISE, Meeting Helmut, Einrichten Doku-Wiki, Varignon, Organisatorisches</t>
  </si>
  <si>
    <t>Anpassung create-combined-index-list.py, Validierungsfehler behoben, Anleitung Update Register, 32 Figuren ausgeschnitten, Mit Fritz kollationiert. Varignon.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</si>
</sst>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6" x14ac:knownFonts="1">
    <font>
      <sz val="9"/>
      <name val="Geneva"/>
    </font>
    <font>
      <b/>
      <sz val="9"/>
      <name val="Geneva"/>
      <family val="2"/>
    </font>
    <font>
      <sz val="8"/>
      <name val="Geneva"/>
      <family val="2"/>
    </font>
    <font>
      <b/>
      <sz val="16"/>
      <name val="Geneva"/>
      <family val="2"/>
    </font>
    <font>
      <sz val="16"/>
      <name val="Geneva"/>
      <family val="2"/>
    </font>
    <font>
      <b/>
      <sz val="10"/>
      <name val="Geneva"/>
      <family val="2"/>
    </font>
    <font>
      <sz val="10"/>
      <name val="Geneva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sz val="9"/>
      <name val="Arial"/>
      <family val="2"/>
    </font>
    <font>
      <b/>
      <sz val="15"/>
      <color indexed="18"/>
      <name val="Arial"/>
      <family val="2"/>
    </font>
    <font>
      <b/>
      <sz val="14"/>
      <color indexed="18"/>
      <name val="Arial"/>
      <family val="2"/>
    </font>
    <font>
      <sz val="14"/>
      <color indexed="18"/>
      <name val="Arial"/>
      <family val="2"/>
    </font>
    <font>
      <b/>
      <u/>
      <sz val="14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5"/>
      <color rgb="FF00B0F0"/>
      <name val="Arial"/>
      <family val="2"/>
    </font>
    <font>
      <b/>
      <sz val="14"/>
      <color rgb="FF00B0F0"/>
      <name val="Arial"/>
      <family val="2"/>
    </font>
    <font>
      <sz val="14"/>
      <color rgb="FF00B0F0"/>
      <name val="Arial"/>
      <family val="2"/>
    </font>
    <font>
      <sz val="12"/>
      <name val="Arial"/>
      <family val="2"/>
    </font>
    <font>
      <sz val="10"/>
      <color rgb="FFFFFF99"/>
      <name val="Arial"/>
      <family val="2"/>
    </font>
    <font>
      <sz val="9"/>
      <name val="Geneva"/>
      <family val="2"/>
    </font>
    <font>
      <sz val="12"/>
      <color rgb="FF993300"/>
      <name val="Helvetica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5" fillId="0" borderId="0" xfId="0" applyFont="1"/>
    <xf numFmtId="0" fontId="5" fillId="4" borderId="4" xfId="0" applyFont="1" applyFill="1" applyBorder="1"/>
    <xf numFmtId="9" fontId="5" fillId="4" borderId="4" xfId="0" applyNumberFormat="1" applyFont="1" applyFill="1" applyBorder="1"/>
    <xf numFmtId="0" fontId="6" fillId="0" borderId="6" xfId="0" applyFont="1" applyBorder="1"/>
    <xf numFmtId="2" fontId="6" fillId="0" borderId="4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5" fillId="0" borderId="4" xfId="0" applyFont="1" applyBorder="1"/>
    <xf numFmtId="2" fontId="5" fillId="0" borderId="4" xfId="0" applyNumberFormat="1" applyFont="1" applyBorder="1"/>
    <xf numFmtId="0" fontId="6" fillId="0" borderId="0" xfId="0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5" fillId="0" borderId="1" xfId="0" applyFont="1" applyBorder="1"/>
    <xf numFmtId="2" fontId="7" fillId="0" borderId="14" xfId="0" applyNumberFormat="1" applyFont="1" applyBorder="1" applyAlignment="1">
      <alignment horizontal="right"/>
    </xf>
    <xf numFmtId="2" fontId="7" fillId="3" borderId="14" xfId="0" applyNumberFormat="1" applyFont="1" applyFill="1" applyBorder="1" applyAlignment="1">
      <alignment horizontal="right"/>
    </xf>
    <xf numFmtId="2" fontId="7" fillId="0" borderId="15" xfId="0" applyNumberFormat="1" applyFont="1" applyBorder="1" applyAlignment="1">
      <alignment horizontal="right"/>
    </xf>
    <xf numFmtId="0" fontId="7" fillId="0" borderId="4" xfId="0" applyFont="1" applyBorder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8" xfId="0" applyFont="1" applyFill="1" applyBorder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2" fontId="15" fillId="0" borderId="0" xfId="0" applyNumberFormat="1" applyFont="1"/>
    <xf numFmtId="0" fontId="15" fillId="0" borderId="0" xfId="0" applyFont="1" applyAlignment="1">
      <alignment horizontal="left"/>
    </xf>
    <xf numFmtId="0" fontId="15" fillId="0" borderId="0" xfId="0" applyFont="1"/>
    <xf numFmtId="2" fontId="9" fillId="2" borderId="4" xfId="0" applyNumberFormat="1" applyFont="1" applyFill="1" applyBorder="1"/>
    <xf numFmtId="2" fontId="9" fillId="2" borderId="4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2" fontId="16" fillId="0" borderId="14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2" fontId="15" fillId="0" borderId="4" xfId="0" applyNumberFormat="1" applyFont="1" applyBorder="1"/>
    <xf numFmtId="2" fontId="15" fillId="2" borderId="4" xfId="0" applyNumberFormat="1" applyFont="1" applyFill="1" applyBorder="1"/>
    <xf numFmtId="0" fontId="15" fillId="3" borderId="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/>
    <xf numFmtId="2" fontId="11" fillId="0" borderId="0" xfId="0" applyNumberFormat="1" applyFont="1"/>
    <xf numFmtId="14" fontId="9" fillId="0" borderId="0" xfId="0" applyNumberFormat="1" applyFont="1"/>
    <xf numFmtId="0" fontId="1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6" fillId="0" borderId="0" xfId="0" applyFont="1"/>
    <xf numFmtId="9" fontId="15" fillId="6" borderId="0" xfId="0" applyNumberFormat="1" applyFont="1" applyFill="1"/>
    <xf numFmtId="9" fontId="15" fillId="0" borderId="0" xfId="0" applyNumberFormat="1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4" fontId="15" fillId="6" borderId="0" xfId="0" applyNumberFormat="1" applyFont="1" applyFill="1"/>
    <xf numFmtId="4" fontId="15" fillId="0" borderId="0" xfId="0" applyNumberFormat="1" applyFont="1"/>
    <xf numFmtId="0" fontId="16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17" fillId="7" borderId="12" xfId="0" applyFont="1" applyFill="1" applyBorder="1" applyAlignment="1">
      <alignment horizontal="right"/>
    </xf>
    <xf numFmtId="0" fontId="17" fillId="7" borderId="13" xfId="0" applyFont="1" applyFill="1" applyBorder="1" applyAlignment="1">
      <alignment horizontal="right"/>
    </xf>
    <xf numFmtId="0" fontId="17" fillId="5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  <xf numFmtId="164" fontId="15" fillId="0" borderId="0" xfId="0" applyNumberFormat="1" applyFont="1"/>
    <xf numFmtId="0" fontId="20" fillId="0" borderId="0" xfId="0" applyFont="1"/>
    <xf numFmtId="14" fontId="15" fillId="3" borderId="5" xfId="0" applyNumberFormat="1" applyFont="1" applyFill="1" applyBorder="1" applyAlignment="1">
      <alignment horizontal="center"/>
    </xf>
    <xf numFmtId="14" fontId="15" fillId="0" borderId="5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14" fontId="15" fillId="8" borderId="5" xfId="0" applyNumberFormat="1" applyFont="1" applyFill="1" applyBorder="1" applyAlignment="1">
      <alignment horizontal="center"/>
    </xf>
    <xf numFmtId="2" fontId="7" fillId="8" borderId="14" xfId="0" applyNumberFormat="1" applyFont="1" applyFill="1" applyBorder="1" applyAlignment="1">
      <alignment horizontal="right"/>
    </xf>
    <xf numFmtId="2" fontId="7" fillId="8" borderId="15" xfId="0" applyNumberFormat="1" applyFont="1" applyFill="1" applyBorder="1" applyAlignment="1">
      <alignment horizontal="right"/>
    </xf>
    <xf numFmtId="2" fontId="21" fillId="8" borderId="15" xfId="0" applyNumberFormat="1" applyFont="1" applyFill="1" applyBorder="1" applyAlignment="1">
      <alignment horizontal="right"/>
    </xf>
    <xf numFmtId="0" fontId="21" fillId="8" borderId="4" xfId="0" applyFont="1" applyFill="1" applyBorder="1"/>
    <xf numFmtId="0" fontId="15" fillId="0" borderId="4" xfId="0" applyFont="1" applyBorder="1" applyAlignment="1">
      <alignment horizontal="center"/>
    </xf>
    <xf numFmtId="14" fontId="15" fillId="0" borderId="18" xfId="0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right"/>
    </xf>
    <xf numFmtId="0" fontId="7" fillId="0" borderId="8" xfId="0" applyFont="1" applyBorder="1"/>
    <xf numFmtId="14" fontId="15" fillId="0" borderId="20" xfId="0" applyNumberFormat="1" applyFont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14" fontId="15" fillId="8" borderId="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right"/>
    </xf>
    <xf numFmtId="14" fontId="15" fillId="8" borderId="20" xfId="0" applyNumberFormat="1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165" fontId="9" fillId="0" borderId="4" xfId="0" applyNumberFormat="1" applyFont="1" applyBorder="1"/>
    <xf numFmtId="165" fontId="9" fillId="0" borderId="0" xfId="0" applyNumberFormat="1" applyFont="1"/>
    <xf numFmtId="165" fontId="9" fillId="0" borderId="8" xfId="0" applyNumberFormat="1" applyFont="1" applyBorder="1"/>
    <xf numFmtId="165" fontId="9" fillId="0" borderId="21" xfId="0" applyNumberFormat="1" applyFont="1" applyBorder="1"/>
    <xf numFmtId="165" fontId="9" fillId="0" borderId="3" xfId="0" applyNumberFormat="1" applyFont="1" applyBorder="1"/>
    <xf numFmtId="20" fontId="7" fillId="8" borderId="4" xfId="0" applyNumberFormat="1" applyFont="1" applyFill="1" applyBorder="1"/>
    <xf numFmtId="165" fontId="9" fillId="8" borderId="8" xfId="0" applyNumberFormat="1" applyFont="1" applyFill="1" applyBorder="1"/>
    <xf numFmtId="165" fontId="9" fillId="8" borderId="21" xfId="0" applyNumberFormat="1" applyFont="1" applyFill="1" applyBorder="1"/>
    <xf numFmtId="4" fontId="20" fillId="0" borderId="0" xfId="0" applyNumberFormat="1" applyFont="1" applyAlignment="1">
      <alignment wrapText="1"/>
    </xf>
    <xf numFmtId="0" fontId="20" fillId="0" borderId="0" xfId="0" applyFont="1"/>
    <xf numFmtId="0" fontId="9" fillId="0" borderId="0" xfId="0" applyFont="1"/>
    <xf numFmtId="0" fontId="7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8" borderId="2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15" fillId="0" borderId="10" xfId="0" applyFont="1" applyBorder="1"/>
    <xf numFmtId="0" fontId="15" fillId="0" borderId="17" xfId="0" applyFont="1" applyBorder="1"/>
    <xf numFmtId="0" fontId="9" fillId="0" borderId="17" xfId="0" applyFont="1" applyBorder="1"/>
    <xf numFmtId="2" fontId="16" fillId="0" borderId="1" xfId="0" applyNumberFormat="1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15" fillId="0" borderId="16" xfId="0" applyFont="1" applyBorder="1"/>
    <xf numFmtId="0" fontId="9" fillId="0" borderId="16" xfId="0" applyFont="1" applyBorder="1"/>
    <xf numFmtId="0" fontId="15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5" fillId="2" borderId="0" xfId="0" applyFont="1" applyFill="1"/>
    <xf numFmtId="0" fontId="15" fillId="2" borderId="10" xfId="0" applyFont="1" applyFill="1" applyBorder="1"/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20" fontId="7" fillId="0" borderId="1" xfId="0" applyNumberFormat="1" applyFont="1" applyBorder="1" applyAlignment="1">
      <alignment horizontal="left" wrapText="1"/>
    </xf>
    <xf numFmtId="0" fontId="7" fillId="3" borderId="1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21" fillId="8" borderId="1" xfId="0" applyFont="1" applyFill="1" applyBorder="1" applyAlignment="1">
      <alignment wrapText="1"/>
    </xf>
    <xf numFmtId="0" fontId="21" fillId="8" borderId="2" xfId="0" applyFont="1" applyFill="1" applyBorder="1" applyAlignment="1">
      <alignment wrapText="1"/>
    </xf>
    <xf numFmtId="0" fontId="21" fillId="8" borderId="3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3" fillId="0" borderId="0" xfId="0" applyFont="1"/>
    <xf numFmtId="0" fontId="22" fillId="0" borderId="0" xfId="0" applyFont="1"/>
    <xf numFmtId="49" fontId="0" fillId="0" borderId="0" xfId="0" applyNumberFormat="1"/>
    <xf numFmtId="49" fontId="24" fillId="0" borderId="22" xfId="0" applyNumberFormat="1" applyFont="1" applyBorder="1" applyAlignment="1">
      <alignment horizontal="center" vertical="top"/>
    </xf>
    <xf numFmtId="49" fontId="25" fillId="0" borderId="0" xfId="0" applyNumberFormat="1" applyFont="1"/>
    <xf numFmtId="49" fontId="22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A26" sqref="A26:D27"/>
    </sheetView>
  </sheetViews>
  <sheetFormatPr baseColWidth="10" defaultColWidth="11.1640625" defaultRowHeight="12" x14ac:dyDescent="0.15"/>
  <cols>
    <col min="1" max="1" width="26.33203125" style="23" customWidth="1"/>
    <col min="2" max="2" width="14.83203125" style="23" customWidth="1"/>
    <col min="3" max="3" width="11.83203125" style="23" customWidth="1"/>
    <col min="4" max="4" width="11.83203125" style="23" bestFit="1" customWidth="1"/>
    <col min="5" max="5" width="12.33203125" style="23" customWidth="1"/>
    <col min="6" max="6" width="3.6640625" style="23" customWidth="1"/>
    <col min="7" max="16384" width="11.1640625" style="23"/>
  </cols>
  <sheetData>
    <row r="1" spans="1:8" ht="23" x14ac:dyDescent="0.25">
      <c r="A1" s="47" t="s">
        <v>48</v>
      </c>
      <c r="B1" s="48"/>
      <c r="C1" s="48"/>
      <c r="D1" s="49"/>
      <c r="E1" s="50"/>
    </row>
    <row r="2" spans="1:8" ht="19" x14ac:dyDescent="0.2">
      <c r="A2" s="51" t="s">
        <v>54</v>
      </c>
      <c r="B2" s="48"/>
      <c r="C2" s="48"/>
      <c r="D2" s="49"/>
      <c r="E2" s="34"/>
    </row>
    <row r="3" spans="1:8" ht="19" x14ac:dyDescent="0.2">
      <c r="A3" s="52"/>
      <c r="B3" s="48"/>
      <c r="C3" s="48"/>
      <c r="D3" s="49"/>
      <c r="E3" s="34"/>
    </row>
    <row r="4" spans="1:8" ht="19" x14ac:dyDescent="0.2">
      <c r="A4" s="52" t="s">
        <v>35</v>
      </c>
      <c r="B4" s="48" t="s">
        <v>49</v>
      </c>
      <c r="C4" s="48"/>
      <c r="D4" s="49"/>
      <c r="E4" s="34"/>
    </row>
    <row r="5" spans="1:8" ht="18" x14ac:dyDescent="0.2">
      <c r="A5" s="27"/>
      <c r="B5" s="48"/>
      <c r="C5" s="48"/>
      <c r="D5" s="49"/>
      <c r="E5" s="34"/>
    </row>
    <row r="6" spans="1:8" ht="18" x14ac:dyDescent="0.2">
      <c r="A6" s="53" t="s">
        <v>22</v>
      </c>
      <c r="B6" s="53">
        <v>2025</v>
      </c>
      <c r="C6" s="53"/>
      <c r="D6" s="53"/>
    </row>
    <row r="7" spans="1:8" ht="18" x14ac:dyDescent="0.2">
      <c r="A7" s="34"/>
      <c r="B7" s="34"/>
      <c r="C7" s="34"/>
      <c r="D7" s="34"/>
    </row>
    <row r="8" spans="1:8" ht="18" x14ac:dyDescent="0.2">
      <c r="A8" s="34" t="s">
        <v>30</v>
      </c>
      <c r="B8" s="54">
        <v>1</v>
      </c>
      <c r="C8" s="55"/>
      <c r="E8" s="56"/>
      <c r="F8" s="57" t="s">
        <v>46</v>
      </c>
      <c r="H8" s="23" t="s">
        <v>83</v>
      </c>
    </row>
    <row r="9" spans="1:8" ht="18" x14ac:dyDescent="0.2">
      <c r="A9" s="34"/>
      <c r="B9" s="54"/>
      <c r="C9" s="55"/>
      <c r="D9" s="58"/>
      <c r="E9" s="56"/>
    </row>
    <row r="10" spans="1:8" ht="19" thickBot="1" x14ac:dyDescent="0.25">
      <c r="A10" s="34" t="s">
        <v>23</v>
      </c>
      <c r="B10" s="59"/>
      <c r="C10" s="23" t="s">
        <v>50</v>
      </c>
      <c r="D10" s="61"/>
      <c r="H10" s="23" t="s">
        <v>51</v>
      </c>
    </row>
    <row r="11" spans="1:8" ht="20" thickBot="1" x14ac:dyDescent="0.25">
      <c r="A11" s="62" t="s">
        <v>12</v>
      </c>
      <c r="B11" s="59">
        <f>C11*8.4</f>
        <v>184.8</v>
      </c>
      <c r="C11" s="60">
        <f>4*5+3-1</f>
        <v>22</v>
      </c>
      <c r="D11" s="63">
        <f>SUM(B11*E11%)</f>
        <v>147.84</v>
      </c>
      <c r="E11" s="64">
        <v>80</v>
      </c>
      <c r="F11" s="65" t="s">
        <v>24</v>
      </c>
      <c r="H11" s="23" t="s">
        <v>55</v>
      </c>
    </row>
    <row r="12" spans="1:8" ht="19" x14ac:dyDescent="0.2">
      <c r="A12" s="62" t="s">
        <v>13</v>
      </c>
      <c r="B12" s="59">
        <f t="shared" ref="B12:B22" si="0">C12*8.4</f>
        <v>168</v>
      </c>
      <c r="C12" s="60">
        <f>4*5</f>
        <v>20</v>
      </c>
      <c r="D12" s="63">
        <f t="shared" ref="D12:D21" si="1">SUM(B12*E12%)</f>
        <v>134.4</v>
      </c>
      <c r="E12" s="66">
        <f>E11</f>
        <v>80</v>
      </c>
      <c r="F12" s="66" t="s">
        <v>24</v>
      </c>
    </row>
    <row r="13" spans="1:8" ht="19" x14ac:dyDescent="0.2">
      <c r="A13" s="62" t="s">
        <v>14</v>
      </c>
      <c r="B13" s="59">
        <f t="shared" si="0"/>
        <v>168</v>
      </c>
      <c r="C13" s="60">
        <f>4*5+1-1</f>
        <v>20</v>
      </c>
      <c r="D13" s="63">
        <f t="shared" si="1"/>
        <v>134.4</v>
      </c>
      <c r="E13" s="66">
        <f t="shared" ref="E13:E22" si="2">E12</f>
        <v>80</v>
      </c>
      <c r="F13" s="66" t="s">
        <v>24</v>
      </c>
      <c r="H13" s="23" t="s">
        <v>89</v>
      </c>
    </row>
    <row r="14" spans="1:8" ht="19" x14ac:dyDescent="0.2">
      <c r="A14" s="62" t="s">
        <v>15</v>
      </c>
      <c r="B14" s="59">
        <f t="shared" si="0"/>
        <v>163.80000000000001</v>
      </c>
      <c r="C14" s="60">
        <f>4*5+2-2.5</f>
        <v>19.5</v>
      </c>
      <c r="D14" s="63">
        <f t="shared" si="1"/>
        <v>131.04000000000002</v>
      </c>
      <c r="E14" s="66">
        <f t="shared" si="2"/>
        <v>80</v>
      </c>
      <c r="F14" s="66" t="s">
        <v>24</v>
      </c>
      <c r="H14" s="23" t="s">
        <v>90</v>
      </c>
    </row>
    <row r="15" spans="1:8" ht="19" x14ac:dyDescent="0.2">
      <c r="A15" s="62" t="s">
        <v>16</v>
      </c>
      <c r="B15" s="59">
        <f t="shared" si="0"/>
        <v>151.20000000000002</v>
      </c>
      <c r="C15" s="60">
        <f>4*5+1-3</f>
        <v>18</v>
      </c>
      <c r="D15" s="63">
        <f t="shared" si="1"/>
        <v>120.96000000000002</v>
      </c>
      <c r="E15" s="66">
        <f t="shared" si="2"/>
        <v>80</v>
      </c>
      <c r="F15" s="66" t="s">
        <v>24</v>
      </c>
      <c r="H15" s="23" t="s">
        <v>91</v>
      </c>
    </row>
    <row r="16" spans="1:8" ht="19" x14ac:dyDescent="0.2">
      <c r="A16" s="62" t="s">
        <v>17</v>
      </c>
      <c r="B16" s="59">
        <f t="shared" si="0"/>
        <v>168</v>
      </c>
      <c r="C16" s="60">
        <f>4*5+1-1</f>
        <v>20</v>
      </c>
      <c r="D16" s="63">
        <f t="shared" si="1"/>
        <v>134.4</v>
      </c>
      <c r="E16" s="66">
        <f t="shared" si="2"/>
        <v>80</v>
      </c>
      <c r="F16" s="66" t="s">
        <v>24</v>
      </c>
      <c r="H16" s="23" t="s">
        <v>42</v>
      </c>
    </row>
    <row r="17" spans="1:12" ht="19" x14ac:dyDescent="0.2">
      <c r="A17" s="62" t="s">
        <v>18</v>
      </c>
      <c r="B17" s="59">
        <f t="shared" si="0"/>
        <v>193.20000000000002</v>
      </c>
      <c r="C17" s="60">
        <f>4*5+3</f>
        <v>23</v>
      </c>
      <c r="D17" s="63">
        <f t="shared" si="1"/>
        <v>154.56000000000003</v>
      </c>
      <c r="E17" s="66">
        <f t="shared" si="2"/>
        <v>80</v>
      </c>
      <c r="F17" s="66" t="s">
        <v>24</v>
      </c>
      <c r="L17" s="67"/>
    </row>
    <row r="18" spans="1:12" ht="19" x14ac:dyDescent="0.2">
      <c r="A18" s="62" t="s">
        <v>19</v>
      </c>
      <c r="B18" s="59">
        <f t="shared" si="0"/>
        <v>168</v>
      </c>
      <c r="C18" s="60">
        <f>4*5+1-1</f>
        <v>20</v>
      </c>
      <c r="D18" s="63">
        <f t="shared" si="1"/>
        <v>134.4</v>
      </c>
      <c r="E18" s="66">
        <f>E17</f>
        <v>80</v>
      </c>
      <c r="F18" s="66" t="s">
        <v>24</v>
      </c>
      <c r="H18" s="23" t="s">
        <v>43</v>
      </c>
    </row>
    <row r="19" spans="1:12" ht="19" x14ac:dyDescent="0.2">
      <c r="A19" s="62" t="s">
        <v>25</v>
      </c>
      <c r="B19" s="59">
        <f t="shared" si="0"/>
        <v>184.8</v>
      </c>
      <c r="C19" s="60">
        <f>4*5+2</f>
        <v>22</v>
      </c>
      <c r="D19" s="63">
        <f t="shared" si="1"/>
        <v>147.84</v>
      </c>
      <c r="E19" s="66">
        <f t="shared" si="2"/>
        <v>80</v>
      </c>
      <c r="F19" s="66" t="s">
        <v>24</v>
      </c>
    </row>
    <row r="20" spans="1:12" ht="19" x14ac:dyDescent="0.2">
      <c r="A20" s="62" t="s">
        <v>20</v>
      </c>
      <c r="B20" s="59">
        <f t="shared" si="0"/>
        <v>193.20000000000002</v>
      </c>
      <c r="C20" s="60">
        <f>4*5+3</f>
        <v>23</v>
      </c>
      <c r="D20" s="63">
        <f t="shared" si="1"/>
        <v>154.56000000000003</v>
      </c>
      <c r="E20" s="66">
        <f t="shared" si="2"/>
        <v>80</v>
      </c>
      <c r="F20" s="66" t="s">
        <v>24</v>
      </c>
    </row>
    <row r="21" spans="1:12" ht="19" x14ac:dyDescent="0.2">
      <c r="A21" s="62" t="s">
        <v>26</v>
      </c>
      <c r="B21" s="59">
        <f t="shared" si="0"/>
        <v>168</v>
      </c>
      <c r="C21" s="60">
        <f>4*5+1-1</f>
        <v>20</v>
      </c>
      <c r="D21" s="63">
        <f t="shared" si="1"/>
        <v>134.4</v>
      </c>
      <c r="E21" s="66">
        <f>E20</f>
        <v>80</v>
      </c>
      <c r="F21" s="66" t="s">
        <v>24</v>
      </c>
      <c r="H21" s="23" t="s">
        <v>56</v>
      </c>
    </row>
    <row r="22" spans="1:12" ht="19" x14ac:dyDescent="0.2">
      <c r="A22" s="62" t="s">
        <v>27</v>
      </c>
      <c r="B22" s="59">
        <f t="shared" si="0"/>
        <v>168</v>
      </c>
      <c r="C22" s="60">
        <f>4*5+3-3</f>
        <v>20</v>
      </c>
      <c r="D22" s="63">
        <f>SUM(B22*E22%)</f>
        <v>134.4</v>
      </c>
      <c r="E22" s="66">
        <f t="shared" si="2"/>
        <v>80</v>
      </c>
      <c r="F22" s="66" t="s">
        <v>24</v>
      </c>
      <c r="H22" s="23" t="s">
        <v>92</v>
      </c>
    </row>
    <row r="23" spans="1:12" ht="18" x14ac:dyDescent="0.2">
      <c r="A23" s="62"/>
      <c r="B23" s="59"/>
      <c r="C23" s="60"/>
      <c r="D23" s="68"/>
    </row>
    <row r="24" spans="1:12" ht="18" x14ac:dyDescent="0.2">
      <c r="A24" s="62"/>
      <c r="B24" s="59">
        <f>SUM(B11:B23)</f>
        <v>2079</v>
      </c>
      <c r="C24" s="60">
        <f>SUM(C11:C23)</f>
        <v>247.5</v>
      </c>
      <c r="D24" s="68">
        <f>SUM(D11:D23)</f>
        <v>1663.2000000000003</v>
      </c>
    </row>
    <row r="25" spans="1:12" ht="18" x14ac:dyDescent="0.2">
      <c r="A25" s="34"/>
      <c r="B25" s="69"/>
      <c r="C25" s="69"/>
      <c r="D25" s="70"/>
    </row>
    <row r="26" spans="1:12" x14ac:dyDescent="0.15">
      <c r="A26" s="98"/>
      <c r="B26" s="99"/>
      <c r="C26" s="99"/>
      <c r="D26" s="99"/>
    </row>
    <row r="27" spans="1:12" ht="21" customHeight="1" x14ac:dyDescent="0.15">
      <c r="A27" s="100"/>
      <c r="B27" s="100"/>
      <c r="C27" s="100"/>
      <c r="D27" s="100"/>
    </row>
    <row r="28" spans="1:12" ht="18" x14ac:dyDescent="0.2">
      <c r="A28" s="34"/>
      <c r="B28" s="69"/>
      <c r="C28" s="69"/>
      <c r="D28" s="70"/>
    </row>
    <row r="29" spans="1:12" ht="18" x14ac:dyDescent="0.2">
      <c r="A29" s="34"/>
      <c r="B29" s="69"/>
      <c r="C29" s="69"/>
      <c r="D29" s="70"/>
    </row>
  </sheetData>
  <mergeCells count="1">
    <mergeCell ref="A26:D27"/>
  </mergeCells>
  <pageMargins left="0.78740157499999996" right="0.78740157499999996" top="0.984251969" bottom="0.984251969" header="0.3" footer="0.3"/>
  <pageSetup paperSize="9" orientation="portrait" horizontalDpi="0" verticalDpi="0"/>
  <headerFooter alignWithMargins="0"/>
  <ignoredErrors>
    <ignoredError sqref="C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58"/>
  <sheetViews>
    <sheetView showRuler="0" topLeftCell="A17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4.1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Sollarbeitszeit!E19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Sollarbeitszeit!A19</f>
        <v>September</v>
      </c>
      <c r="C7" s="29">
        <f>Sollarbeitszeit!D19</f>
        <v>147.84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August!C51</f>
        <v>-884.50000000000011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August!C53</f>
        <v>168</v>
      </c>
      <c r="D14" s="108" t="str">
        <f>August!D14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44439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6" si="0">TEXT(B18,"TTT")</f>
        <v>Di</v>
      </c>
      <c r="B18" s="72">
        <f>B17+1</f>
        <v>44440</v>
      </c>
      <c r="C18" s="16">
        <f t="shared" ref="C18:C46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42" t="str">
        <f t="shared" si="0"/>
        <v>Mi</v>
      </c>
      <c r="B19" s="72">
        <f t="shared" ref="B19:B46" si="3">B18+1</f>
        <v>44441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44442</v>
      </c>
      <c r="C20" s="18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44443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44444</v>
      </c>
      <c r="C22" s="77">
        <f t="shared" si="1"/>
        <v>0</v>
      </c>
      <c r="D22" s="135"/>
      <c r="E22" s="136"/>
      <c r="F22" s="136"/>
      <c r="G22" s="137"/>
      <c r="H22" s="78"/>
      <c r="I22" s="78"/>
      <c r="J22" s="78"/>
      <c r="K22" s="78"/>
      <c r="L22" s="93">
        <f t="shared" si="2"/>
        <v>0</v>
      </c>
    </row>
    <row r="23" spans="1:12" x14ac:dyDescent="0.2">
      <c r="A23" s="42" t="str">
        <f t="shared" si="0"/>
        <v>So</v>
      </c>
      <c r="B23" s="71">
        <f t="shared" si="3"/>
        <v>44445</v>
      </c>
      <c r="C23" s="17">
        <f t="shared" si="1"/>
        <v>0</v>
      </c>
      <c r="D23" s="132"/>
      <c r="E23" s="133"/>
      <c r="F23" s="133"/>
      <c r="G23" s="134"/>
      <c r="H23" s="78"/>
      <c r="I23" s="78"/>
      <c r="J23" s="78"/>
      <c r="K23" s="78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44446</v>
      </c>
      <c r="C24" s="16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44447</v>
      </c>
      <c r="C25" s="16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44448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44449</v>
      </c>
      <c r="C27" s="18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44450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44451</v>
      </c>
      <c r="C29" s="76">
        <f t="shared" si="1"/>
        <v>0</v>
      </c>
      <c r="D29" s="104"/>
      <c r="E29" s="105"/>
      <c r="F29" s="105"/>
      <c r="G29" s="106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1">
        <f t="shared" si="3"/>
        <v>44452</v>
      </c>
      <c r="C30" s="17">
        <f t="shared" si="1"/>
        <v>0</v>
      </c>
      <c r="D30" s="132"/>
      <c r="E30" s="133"/>
      <c r="F30" s="133"/>
      <c r="G30" s="134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44453</v>
      </c>
      <c r="C31" s="16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44454</v>
      </c>
      <c r="C32" s="16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44455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44456</v>
      </c>
      <c r="C34" s="18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44457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44458</v>
      </c>
      <c r="C36" s="76">
        <f t="shared" si="1"/>
        <v>0</v>
      </c>
      <c r="D36" s="104"/>
      <c r="E36" s="105"/>
      <c r="F36" s="105"/>
      <c r="G36" s="106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44459</v>
      </c>
      <c r="C37" s="17">
        <f t="shared" si="1"/>
        <v>0</v>
      </c>
      <c r="D37" s="132"/>
      <c r="E37" s="133"/>
      <c r="F37" s="133"/>
      <c r="G37" s="134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44460</v>
      </c>
      <c r="C38" s="16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44461</v>
      </c>
      <c r="C39" s="16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2">
        <f t="shared" si="3"/>
        <v>44462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42" t="str">
        <f t="shared" si="0"/>
        <v>Do</v>
      </c>
      <c r="B41" s="72">
        <f t="shared" si="3"/>
        <v>44463</v>
      </c>
      <c r="C41" s="18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Fr</v>
      </c>
      <c r="B42" s="72">
        <f t="shared" si="3"/>
        <v>44464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44465</v>
      </c>
      <c r="C43" s="76">
        <f t="shared" si="1"/>
        <v>0</v>
      </c>
      <c r="D43" s="104"/>
      <c r="E43" s="105"/>
      <c r="F43" s="105"/>
      <c r="G43" s="106"/>
      <c r="H43" s="21"/>
      <c r="I43" s="21"/>
      <c r="J43" s="21"/>
      <c r="K43" s="21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44466</v>
      </c>
      <c r="C44" s="17">
        <f t="shared" si="1"/>
        <v>0</v>
      </c>
      <c r="D44" s="132"/>
      <c r="E44" s="133"/>
      <c r="F44" s="133"/>
      <c r="G44" s="134"/>
      <c r="H44" s="21"/>
      <c r="I44" s="21"/>
      <c r="J44" s="21"/>
      <c r="K44" s="21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44467</v>
      </c>
      <c r="C45" s="16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44468</v>
      </c>
      <c r="C46" s="16">
        <f t="shared" si="1"/>
        <v>0</v>
      </c>
      <c r="D46" s="101"/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</row>
    <row r="48" spans="1:12" x14ac:dyDescent="0.2">
      <c r="A48" s="33" t="s">
        <v>8</v>
      </c>
      <c r="C48" s="43">
        <f>SUM(C17:C47)</f>
        <v>0</v>
      </c>
      <c r="D48" s="121" t="s">
        <v>74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-884.50000000000011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-1032.3400000000001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168</v>
      </c>
      <c r="D52" s="120" t="s">
        <v>75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59"/>
  <sheetViews>
    <sheetView showRuler="0" topLeftCell="A11" zoomScale="90" zoomScaleNormal="90" workbookViewId="0">
      <selection activeCell="C17" sqref="C17:C4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Sollarbeitszeit!E20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Sollarbeitszeit!A20</f>
        <v>Oktober</v>
      </c>
      <c r="C7" s="29">
        <f>Sollarbeitszeit!D20</f>
        <v>154.56000000000003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September!C50</f>
        <v>-1032.3400000000001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September!C52</f>
        <v>168</v>
      </c>
      <c r="D14" s="108" t="str">
        <f>September!D14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Mi</v>
      </c>
      <c r="B17" s="72">
        <v>44469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47" si="0">TEXT(B18,"TTT")</f>
        <v>Do</v>
      </c>
      <c r="B18" s="72">
        <f>B17+1</f>
        <v>44470</v>
      </c>
      <c r="C18" s="16">
        <f t="shared" ref="C18:C47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Fr</v>
      </c>
      <c r="B19" s="72">
        <f t="shared" ref="B19:B47" si="3">B18+1</f>
        <v>44471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Sa</v>
      </c>
      <c r="B20" s="74">
        <f t="shared" si="3"/>
        <v>44472</v>
      </c>
      <c r="C20" s="75">
        <f t="shared" si="1"/>
        <v>0</v>
      </c>
      <c r="D20" s="104"/>
      <c r="E20" s="105"/>
      <c r="F20" s="105"/>
      <c r="G20" s="106"/>
      <c r="H20" s="21"/>
      <c r="I20" s="21"/>
      <c r="J20" s="21"/>
      <c r="K20" s="21"/>
      <c r="L20" s="93">
        <f t="shared" si="2"/>
        <v>0</v>
      </c>
    </row>
    <row r="21" spans="1:12" x14ac:dyDescent="0.2">
      <c r="A21" s="85" t="str">
        <f t="shared" si="0"/>
        <v>So</v>
      </c>
      <c r="B21" s="74">
        <f t="shared" si="3"/>
        <v>44473</v>
      </c>
      <c r="C21" s="75">
        <f t="shared" si="1"/>
        <v>0</v>
      </c>
      <c r="D21" s="104"/>
      <c r="E21" s="105"/>
      <c r="F21" s="105"/>
      <c r="G21" s="106"/>
      <c r="H21" s="21"/>
      <c r="I21" s="21"/>
      <c r="J21" s="21"/>
      <c r="K21" s="21"/>
      <c r="L21" s="93">
        <f t="shared" si="2"/>
        <v>0</v>
      </c>
    </row>
    <row r="22" spans="1:12" x14ac:dyDescent="0.2">
      <c r="A22" s="85" t="str">
        <f t="shared" si="0"/>
        <v>Mo</v>
      </c>
      <c r="B22" s="72">
        <f t="shared" si="3"/>
        <v>44474</v>
      </c>
      <c r="C22" s="16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Di</v>
      </c>
      <c r="B23" s="72">
        <f t="shared" si="3"/>
        <v>44475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Mi</v>
      </c>
      <c r="B24" s="72">
        <f>B23+1</f>
        <v>44476</v>
      </c>
      <c r="C24" s="16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si="0"/>
        <v>Do</v>
      </c>
      <c r="B25" s="72">
        <f>B24+1</f>
        <v>44477</v>
      </c>
      <c r="C25" s="16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Fr</v>
      </c>
      <c r="B26" s="72">
        <f t="shared" si="3"/>
        <v>44478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Sa</v>
      </c>
      <c r="B27" s="74">
        <f t="shared" si="3"/>
        <v>44479</v>
      </c>
      <c r="C27" s="75">
        <f t="shared" si="1"/>
        <v>0</v>
      </c>
      <c r="D27" s="104"/>
      <c r="E27" s="105"/>
      <c r="F27" s="105"/>
      <c r="G27" s="106"/>
      <c r="H27" s="21"/>
      <c r="I27" s="21"/>
      <c r="J27" s="21"/>
      <c r="K27" s="21"/>
      <c r="L27" s="93">
        <f t="shared" si="2"/>
        <v>0</v>
      </c>
    </row>
    <row r="28" spans="1:12" x14ac:dyDescent="0.2">
      <c r="A28" s="85" t="str">
        <f t="shared" si="0"/>
        <v>So</v>
      </c>
      <c r="B28" s="74">
        <f t="shared" si="3"/>
        <v>44480</v>
      </c>
      <c r="C28" s="75">
        <f t="shared" si="1"/>
        <v>0</v>
      </c>
      <c r="D28" s="104"/>
      <c r="E28" s="105"/>
      <c r="F28" s="105"/>
      <c r="G28" s="10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0"/>
        <v>Mo</v>
      </c>
      <c r="B29" s="72">
        <f t="shared" si="3"/>
        <v>44481</v>
      </c>
      <c r="C29" s="16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Di</v>
      </c>
      <c r="B30" s="72">
        <f t="shared" si="3"/>
        <v>44482</v>
      </c>
      <c r="C30" s="16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Mi</v>
      </c>
      <c r="B31" s="72">
        <f t="shared" si="3"/>
        <v>44483</v>
      </c>
      <c r="C31" s="16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0"/>
        <v>Do</v>
      </c>
      <c r="B32" s="72">
        <f t="shared" si="3"/>
        <v>44484</v>
      </c>
      <c r="C32" s="16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Fr</v>
      </c>
      <c r="B33" s="72">
        <f t="shared" si="3"/>
        <v>44485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Sa</v>
      </c>
      <c r="B34" s="74">
        <f t="shared" si="3"/>
        <v>44486</v>
      </c>
      <c r="C34" s="75">
        <f t="shared" si="1"/>
        <v>0</v>
      </c>
      <c r="D34" s="104"/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0"/>
        <v>So</v>
      </c>
      <c r="B35" s="74">
        <f t="shared" si="3"/>
        <v>44487</v>
      </c>
      <c r="C35" s="75">
        <f t="shared" si="1"/>
        <v>0</v>
      </c>
      <c r="D35" s="104"/>
      <c r="E35" s="105"/>
      <c r="F35" s="105"/>
      <c r="G35" s="10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0"/>
        <v>Mo</v>
      </c>
      <c r="B36" s="72">
        <f t="shared" si="3"/>
        <v>44488</v>
      </c>
      <c r="C36" s="16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Di</v>
      </c>
      <c r="B37" s="72">
        <f t="shared" si="3"/>
        <v>44489</v>
      </c>
      <c r="C37" s="16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Mi</v>
      </c>
      <c r="B38" s="72">
        <f>B37+1</f>
        <v>44490</v>
      </c>
      <c r="C38" s="16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0"/>
        <v>Do</v>
      </c>
      <c r="B39" s="72">
        <f>B38+1</f>
        <v>44491</v>
      </c>
      <c r="C39" s="16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Fr</v>
      </c>
      <c r="B40" s="72">
        <f t="shared" si="3"/>
        <v>44492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Sa</v>
      </c>
      <c r="B41" s="74">
        <f t="shared" si="3"/>
        <v>44493</v>
      </c>
      <c r="C41" s="75">
        <f t="shared" si="1"/>
        <v>0</v>
      </c>
      <c r="D41" s="104"/>
      <c r="E41" s="105"/>
      <c r="F41" s="105"/>
      <c r="G41" s="106"/>
      <c r="H41" s="21"/>
      <c r="I41" s="21"/>
      <c r="J41" s="21"/>
      <c r="K41" s="21"/>
      <c r="L41" s="93">
        <f t="shared" si="2"/>
        <v>0</v>
      </c>
    </row>
    <row r="42" spans="1:12" x14ac:dyDescent="0.2">
      <c r="A42" s="85" t="str">
        <f t="shared" si="0"/>
        <v>So</v>
      </c>
      <c r="B42" s="74">
        <f t="shared" si="3"/>
        <v>44494</v>
      </c>
      <c r="C42" s="75">
        <f t="shared" si="1"/>
        <v>0</v>
      </c>
      <c r="D42" s="104"/>
      <c r="E42" s="105"/>
      <c r="F42" s="105"/>
      <c r="G42" s="10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0"/>
        <v>Mo</v>
      </c>
      <c r="B43" s="72">
        <f t="shared" si="3"/>
        <v>44495</v>
      </c>
      <c r="C43" s="16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Di</v>
      </c>
      <c r="B44" s="72">
        <f t="shared" si="3"/>
        <v>44496</v>
      </c>
      <c r="C44" s="16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0"/>
        <v>Mi</v>
      </c>
      <c r="B45" s="72">
        <f t="shared" si="3"/>
        <v>44497</v>
      </c>
      <c r="C45" s="16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0"/>
        <v>Do</v>
      </c>
      <c r="B46" s="72">
        <f t="shared" si="3"/>
        <v>44498</v>
      </c>
      <c r="C46" s="16">
        <f t="shared" si="1"/>
        <v>0</v>
      </c>
      <c r="D46" s="101"/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Fr</v>
      </c>
      <c r="B47" s="72">
        <f t="shared" si="3"/>
        <v>44499</v>
      </c>
      <c r="C47" s="16">
        <f t="shared" si="1"/>
        <v>0</v>
      </c>
      <c r="D47" s="101"/>
      <c r="E47" s="102"/>
      <c r="F47" s="102"/>
      <c r="G47" s="10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-1032.3400000000001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-1186.9000000000001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77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L58"/>
  <sheetViews>
    <sheetView showRuler="0" topLeftCell="A15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3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Sollarbeitszeit!E21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Sollarbeitszeit!A21</f>
        <v>November</v>
      </c>
      <c r="C7" s="29">
        <f>Sollarbeitszeit!D21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Oktober!C51</f>
        <v>-1186.9000000000001</v>
      </c>
      <c r="D13" s="108" t="s">
        <v>21</v>
      </c>
      <c r="E13" s="100"/>
      <c r="F13" s="100"/>
      <c r="G13" s="100"/>
      <c r="H13" s="100"/>
      <c r="L13" s="46"/>
    </row>
    <row r="14" spans="1:12" x14ac:dyDescent="0.2">
      <c r="A14" s="34" t="s">
        <v>3</v>
      </c>
      <c r="C14" s="36">
        <f>Oktober!C53</f>
        <v>168</v>
      </c>
      <c r="D14" s="108" t="str">
        <f>Oktober!D14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44500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93">
        <f>J17-I17-K17</f>
        <v>0</v>
      </c>
    </row>
    <row r="18" spans="1:12" x14ac:dyDescent="0.2">
      <c r="A18" s="85" t="str">
        <f t="shared" ref="A18:A46" si="0">TEXT(B18,"TTT")</f>
        <v>So</v>
      </c>
      <c r="B18" s="74">
        <f>B17+1</f>
        <v>44501</v>
      </c>
      <c r="C18" s="75">
        <f t="shared" ref="C18:C46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ref="L18:L46" si="2">J18-I18-K18</f>
        <v>0</v>
      </c>
    </row>
    <row r="19" spans="1:12" x14ac:dyDescent="0.2">
      <c r="A19" s="85" t="str">
        <f t="shared" si="0"/>
        <v>Mo</v>
      </c>
      <c r="B19" s="72">
        <f t="shared" ref="B19:B46" si="3">B18+1</f>
        <v>44502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Di</v>
      </c>
      <c r="B20" s="72">
        <f t="shared" si="3"/>
        <v>44503</v>
      </c>
      <c r="C20" s="16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Mi</v>
      </c>
      <c r="B21" s="72">
        <f t="shared" si="3"/>
        <v>44504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85" t="str">
        <f t="shared" si="0"/>
        <v>Do</v>
      </c>
      <c r="B22" s="72">
        <f t="shared" si="3"/>
        <v>44505</v>
      </c>
      <c r="C22" s="18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Fr</v>
      </c>
      <c r="B23" s="72">
        <f t="shared" si="3"/>
        <v>44506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Sa</v>
      </c>
      <c r="B24" s="74">
        <f>B23+1</f>
        <v>44507</v>
      </c>
      <c r="C24" s="76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2"/>
        <v>0</v>
      </c>
    </row>
    <row r="25" spans="1:12" x14ac:dyDescent="0.2">
      <c r="A25" s="85" t="str">
        <f t="shared" si="0"/>
        <v>So</v>
      </c>
      <c r="B25" s="74">
        <f>B24+1</f>
        <v>44508</v>
      </c>
      <c r="C25" s="75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85" t="str">
        <f t="shared" si="0"/>
        <v>Mo</v>
      </c>
      <c r="B26" s="72">
        <f t="shared" si="3"/>
        <v>44509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Di</v>
      </c>
      <c r="B27" s="72">
        <f t="shared" si="3"/>
        <v>44510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Mi</v>
      </c>
      <c r="B28" s="72">
        <f t="shared" si="3"/>
        <v>44511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85" t="str">
        <f t="shared" si="0"/>
        <v>Do</v>
      </c>
      <c r="B29" s="72">
        <f t="shared" si="3"/>
        <v>44512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Fr</v>
      </c>
      <c r="B30" s="72">
        <f t="shared" si="3"/>
        <v>44513</v>
      </c>
      <c r="C30" s="16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Sa</v>
      </c>
      <c r="B31" s="74">
        <f t="shared" si="3"/>
        <v>44514</v>
      </c>
      <c r="C31" s="76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2"/>
        <v>0</v>
      </c>
    </row>
    <row r="32" spans="1:12" x14ac:dyDescent="0.2">
      <c r="A32" s="85" t="str">
        <f t="shared" si="0"/>
        <v>So</v>
      </c>
      <c r="B32" s="74">
        <f t="shared" si="3"/>
        <v>44515</v>
      </c>
      <c r="C32" s="75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2"/>
        <v>0</v>
      </c>
    </row>
    <row r="33" spans="1:12" x14ac:dyDescent="0.2">
      <c r="A33" s="85" t="str">
        <f t="shared" si="0"/>
        <v>Mo</v>
      </c>
      <c r="B33" s="72">
        <f t="shared" si="3"/>
        <v>44516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Di</v>
      </c>
      <c r="B34" s="72">
        <f t="shared" si="3"/>
        <v>44517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Mi</v>
      </c>
      <c r="B35" s="72">
        <f t="shared" si="3"/>
        <v>44518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85" t="str">
        <f t="shared" si="0"/>
        <v>Do</v>
      </c>
      <c r="B36" s="72">
        <f t="shared" si="3"/>
        <v>44519</v>
      </c>
      <c r="C36" s="18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Fr</v>
      </c>
      <c r="B37" s="72">
        <f t="shared" si="3"/>
        <v>44520</v>
      </c>
      <c r="C37" s="16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Sa</v>
      </c>
      <c r="B38" s="74">
        <f>B37+1</f>
        <v>44521</v>
      </c>
      <c r="C38" s="76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2"/>
        <v>0</v>
      </c>
    </row>
    <row r="39" spans="1:12" x14ac:dyDescent="0.2">
      <c r="A39" s="85" t="str">
        <f t="shared" si="0"/>
        <v>So</v>
      </c>
      <c r="B39" s="74">
        <f>B38+1</f>
        <v>44522</v>
      </c>
      <c r="C39" s="75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2"/>
        <v>0</v>
      </c>
    </row>
    <row r="40" spans="1:12" x14ac:dyDescent="0.2">
      <c r="A40" s="85" t="str">
        <f t="shared" si="0"/>
        <v>Mo</v>
      </c>
      <c r="B40" s="72">
        <f t="shared" si="3"/>
        <v>44523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Di</v>
      </c>
      <c r="B41" s="72">
        <f t="shared" si="3"/>
        <v>44524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Mi</v>
      </c>
      <c r="B42" s="72">
        <f t="shared" si="3"/>
        <v>44525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85" t="str">
        <f t="shared" si="0"/>
        <v>Do</v>
      </c>
      <c r="B43" s="72">
        <f t="shared" si="3"/>
        <v>44526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Fr</v>
      </c>
      <c r="B44" s="74">
        <f t="shared" si="3"/>
        <v>44527</v>
      </c>
      <c r="C44" s="75">
        <f t="shared" si="1"/>
        <v>0</v>
      </c>
      <c r="D44" s="104" t="s">
        <v>56</v>
      </c>
      <c r="E44" s="105"/>
      <c r="F44" s="105"/>
      <c r="G44" s="106"/>
      <c r="H44" s="21"/>
      <c r="I44" s="21"/>
      <c r="J44" s="21"/>
      <c r="K44" s="21"/>
      <c r="L44" s="93">
        <f t="shared" si="2"/>
        <v>0</v>
      </c>
    </row>
    <row r="45" spans="1:12" x14ac:dyDescent="0.2">
      <c r="A45" s="85" t="str">
        <f t="shared" si="0"/>
        <v>Sa</v>
      </c>
      <c r="B45" s="74">
        <f t="shared" si="3"/>
        <v>44528</v>
      </c>
      <c r="C45" s="76">
        <f t="shared" si="1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85" t="str">
        <f t="shared" si="0"/>
        <v>So</v>
      </c>
      <c r="B46" s="71">
        <f t="shared" si="3"/>
        <v>44529</v>
      </c>
      <c r="C46" s="17">
        <f t="shared" si="1"/>
        <v>0</v>
      </c>
      <c r="D46" s="132"/>
      <c r="E46" s="133"/>
      <c r="F46" s="133"/>
      <c r="G46" s="134"/>
      <c r="H46" s="21"/>
      <c r="I46" s="21"/>
      <c r="J46" s="21"/>
      <c r="K46" s="21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</row>
    <row r="48" spans="1:12" x14ac:dyDescent="0.2">
      <c r="A48" s="33" t="s">
        <v>8</v>
      </c>
      <c r="C48" s="43">
        <f>SUM(C17:C47)</f>
        <v>0</v>
      </c>
      <c r="D48" s="121" t="s">
        <v>78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-1186.9000000000001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-1321.3000000000002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168</v>
      </c>
      <c r="D52" s="120" t="s">
        <v>79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35:G35"/>
    <mergeCell ref="D36:G36"/>
    <mergeCell ref="D37:G37"/>
    <mergeCell ref="D38:G38"/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7:H7"/>
    <mergeCell ref="A1:H1"/>
    <mergeCell ref="A2:H2"/>
    <mergeCell ref="A3:H3"/>
    <mergeCell ref="A4:H4"/>
    <mergeCell ref="A6:H6"/>
    <mergeCell ref="D44:G44"/>
    <mergeCell ref="D45:G45"/>
    <mergeCell ref="D46:G46"/>
    <mergeCell ref="D43:G43"/>
    <mergeCell ref="A8:H11"/>
    <mergeCell ref="D12:H12"/>
    <mergeCell ref="D13:H13"/>
    <mergeCell ref="D14:H14"/>
    <mergeCell ref="D15:H15"/>
    <mergeCell ref="D19:G19"/>
    <mergeCell ref="D20:G20"/>
    <mergeCell ref="D26:G26"/>
    <mergeCell ref="D27:G27"/>
    <mergeCell ref="D28:G28"/>
    <mergeCell ref="D23:G23"/>
    <mergeCell ref="D24:G24"/>
    <mergeCell ref="D16:G16"/>
    <mergeCell ref="D39:G39"/>
    <mergeCell ref="D40:G40"/>
    <mergeCell ref="D41:G41"/>
    <mergeCell ref="D42:G42"/>
    <mergeCell ref="D30:G30"/>
    <mergeCell ref="D31:G31"/>
    <mergeCell ref="D32:G32"/>
    <mergeCell ref="D33:G33"/>
    <mergeCell ref="D34:G34"/>
    <mergeCell ref="D21:G21"/>
    <mergeCell ref="D22:G22"/>
    <mergeCell ref="D17:G17"/>
    <mergeCell ref="D18:G18"/>
    <mergeCell ref="D25:G25"/>
    <mergeCell ref="D29:G29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59"/>
  <sheetViews>
    <sheetView showRuler="0" topLeftCell="A31" workbookViewId="0">
      <selection activeCell="L48" sqref="L48"/>
    </sheetView>
  </sheetViews>
  <sheetFormatPr baseColWidth="10" defaultColWidth="11.1640625" defaultRowHeight="18" x14ac:dyDescent="0.2"/>
  <cols>
    <col min="1" max="1" width="10.1640625" style="37" customWidth="1"/>
    <col min="2" max="2" width="14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14"/>
      <c r="C1" s="114"/>
      <c r="D1" s="114"/>
      <c r="E1" s="114"/>
      <c r="F1" s="114"/>
      <c r="G1" s="114"/>
      <c r="H1" s="114"/>
    </row>
    <row r="2" spans="1:12" ht="19" x14ac:dyDescent="0.2">
      <c r="A2" s="118" t="str">
        <f>Sollarbeitszeit!A2</f>
        <v>BEBB - Basler Inventar der Bernoulli-Briefwechsel</v>
      </c>
      <c r="B2" s="118"/>
      <c r="C2" s="118"/>
      <c r="D2" s="118"/>
      <c r="E2" s="118"/>
      <c r="F2" s="118"/>
      <c r="G2" s="118"/>
      <c r="H2" s="118"/>
    </row>
    <row r="3" spans="1:12" x14ac:dyDescent="0.2">
      <c r="A3" s="107"/>
      <c r="B3" s="107"/>
      <c r="C3" s="107"/>
      <c r="D3" s="107"/>
      <c r="E3" s="107"/>
      <c r="F3" s="107"/>
      <c r="G3" s="107"/>
      <c r="H3" s="107"/>
    </row>
    <row r="4" spans="1:12" x14ac:dyDescent="0.2">
      <c r="A4" s="119"/>
      <c r="B4" s="119"/>
      <c r="C4" s="119"/>
      <c r="D4" s="119"/>
      <c r="E4" s="119"/>
      <c r="F4" s="119"/>
      <c r="G4" s="119"/>
      <c r="H4" s="119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Sollarbeitszeit!E22</f>
        <v>80</v>
      </c>
      <c r="H5" s="25" t="s">
        <v>24</v>
      </c>
    </row>
    <row r="6" spans="1:12" ht="23" x14ac:dyDescent="0.25">
      <c r="A6" s="114"/>
      <c r="B6" s="114"/>
      <c r="C6" s="114"/>
      <c r="D6" s="114"/>
      <c r="E6" s="114"/>
      <c r="F6" s="114"/>
      <c r="G6" s="114"/>
      <c r="H6" s="114"/>
    </row>
    <row r="7" spans="1:12" x14ac:dyDescent="0.2">
      <c r="A7" s="27" t="s">
        <v>0</v>
      </c>
      <c r="B7" s="28" t="str">
        <f>Sollarbeitszeit!A22</f>
        <v>Dezember</v>
      </c>
      <c r="C7" s="29">
        <f>Sollarbeitszeit!D22</f>
        <v>134.4</v>
      </c>
      <c r="D7" s="107" t="s">
        <v>31</v>
      </c>
      <c r="E7" s="107"/>
      <c r="F7" s="107"/>
      <c r="G7" s="107"/>
      <c r="H7" s="107"/>
    </row>
    <row r="8" spans="1:12" ht="12" customHeight="1" x14ac:dyDescent="0.15">
      <c r="A8" s="107"/>
      <c r="B8" s="107"/>
      <c r="C8" s="107"/>
      <c r="D8" s="107"/>
      <c r="E8" s="107"/>
      <c r="F8" s="107"/>
      <c r="G8" s="107"/>
      <c r="H8" s="107"/>
    </row>
    <row r="9" spans="1:12" ht="12" x14ac:dyDescent="0.15">
      <c r="A9" s="107"/>
      <c r="B9" s="107"/>
      <c r="C9" s="107"/>
      <c r="D9" s="107"/>
      <c r="E9" s="107"/>
      <c r="F9" s="107"/>
      <c r="G9" s="107"/>
      <c r="H9" s="107"/>
    </row>
    <row r="10" spans="1:12" ht="12" x14ac:dyDescent="0.15">
      <c r="A10" s="107"/>
      <c r="B10" s="107"/>
      <c r="C10" s="107"/>
      <c r="D10" s="107"/>
      <c r="E10" s="107"/>
      <c r="F10" s="107"/>
      <c r="G10" s="107"/>
      <c r="H10" s="107"/>
    </row>
    <row r="11" spans="1:12" ht="12" x14ac:dyDescent="0.15">
      <c r="A11" s="107"/>
      <c r="B11" s="107"/>
      <c r="C11" s="107"/>
      <c r="D11" s="107"/>
      <c r="E11" s="107"/>
      <c r="F11" s="107"/>
      <c r="G11" s="107"/>
      <c r="H11" s="107"/>
    </row>
    <row r="12" spans="1:12" x14ac:dyDescent="0.2">
      <c r="A12" s="30" t="s">
        <v>1</v>
      </c>
      <c r="B12" s="31"/>
      <c r="D12" s="107"/>
      <c r="E12" s="107"/>
      <c r="F12" s="107"/>
      <c r="G12" s="107"/>
      <c r="H12" s="107"/>
    </row>
    <row r="13" spans="1:12" x14ac:dyDescent="0.2">
      <c r="A13" s="33" t="s">
        <v>2</v>
      </c>
      <c r="C13" s="35">
        <f>November!C50</f>
        <v>-1321.3000000000002</v>
      </c>
      <c r="D13" s="108" t="s">
        <v>21</v>
      </c>
      <c r="E13" s="117"/>
      <c r="F13" s="117"/>
      <c r="G13" s="117"/>
      <c r="H13" s="117"/>
    </row>
    <row r="14" spans="1:12" x14ac:dyDescent="0.2">
      <c r="A14" s="34" t="s">
        <v>3</v>
      </c>
      <c r="C14" s="36">
        <f>November!C52</f>
        <v>168</v>
      </c>
      <c r="D14" s="108" t="str">
        <f>November!D14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09"/>
      <c r="F15" s="109"/>
      <c r="G15" s="109"/>
      <c r="H15" s="109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2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44530</v>
      </c>
      <c r="C17" s="16">
        <f>L17*24</f>
        <v>0</v>
      </c>
      <c r="D17" s="101"/>
      <c r="E17" s="102"/>
      <c r="F17" s="102"/>
      <c r="G17" s="102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7" si="0">TEXT(B18,"TTT")</f>
        <v>Di</v>
      </c>
      <c r="B18" s="72">
        <f>B17+1</f>
        <v>44531</v>
      </c>
      <c r="C18" s="16">
        <f t="shared" ref="C18:C47" si="1">L18*24</f>
        <v>0</v>
      </c>
      <c r="D18" s="101"/>
      <c r="E18" s="102"/>
      <c r="F18" s="102"/>
      <c r="G18" s="102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2" t="str">
        <f t="shared" si="0"/>
        <v>Mi</v>
      </c>
      <c r="B19" s="72">
        <f t="shared" ref="B19:B47" si="3">B18+1</f>
        <v>44532</v>
      </c>
      <c r="C19" s="16">
        <f t="shared" si="1"/>
        <v>0</v>
      </c>
      <c r="D19" s="101"/>
      <c r="E19" s="102"/>
      <c r="F19" s="102"/>
      <c r="G19" s="102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44533</v>
      </c>
      <c r="C20" s="18">
        <f t="shared" si="1"/>
        <v>0</v>
      </c>
      <c r="D20" s="101"/>
      <c r="E20" s="102"/>
      <c r="F20" s="102"/>
      <c r="G20" s="102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44534</v>
      </c>
      <c r="C21" s="16">
        <f t="shared" si="1"/>
        <v>0</v>
      </c>
      <c r="D21" s="101"/>
      <c r="E21" s="102"/>
      <c r="F21" s="102"/>
      <c r="G21" s="102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44535</v>
      </c>
      <c r="C22" s="76">
        <f t="shared" si="1"/>
        <v>0</v>
      </c>
      <c r="D22" s="104"/>
      <c r="E22" s="105"/>
      <c r="F22" s="105"/>
      <c r="G22" s="105"/>
      <c r="H22" s="21"/>
      <c r="I22" s="21"/>
      <c r="J22" s="21"/>
      <c r="K22" s="21"/>
      <c r="L22" s="93">
        <f t="shared" si="2"/>
        <v>0</v>
      </c>
    </row>
    <row r="23" spans="1:12" x14ac:dyDescent="0.2">
      <c r="A23" s="42" t="str">
        <f t="shared" si="0"/>
        <v>So</v>
      </c>
      <c r="B23" s="74">
        <f t="shared" si="3"/>
        <v>44536</v>
      </c>
      <c r="C23" s="75">
        <f t="shared" si="1"/>
        <v>0</v>
      </c>
      <c r="D23" s="104"/>
      <c r="E23" s="105"/>
      <c r="F23" s="105"/>
      <c r="G23" s="105"/>
      <c r="H23" s="21"/>
      <c r="I23" s="21"/>
      <c r="J23" s="21"/>
      <c r="K23" s="21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44537</v>
      </c>
      <c r="C24" s="16">
        <f t="shared" si="1"/>
        <v>0</v>
      </c>
      <c r="D24" s="101"/>
      <c r="E24" s="102"/>
      <c r="F24" s="102"/>
      <c r="G24" s="102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44538</v>
      </c>
      <c r="C25" s="16">
        <f t="shared" si="1"/>
        <v>0</v>
      </c>
      <c r="D25" s="101"/>
      <c r="E25" s="102"/>
      <c r="F25" s="102"/>
      <c r="G25" s="102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44539</v>
      </c>
      <c r="C26" s="16">
        <f t="shared" si="1"/>
        <v>0</v>
      </c>
      <c r="D26" s="101"/>
      <c r="E26" s="102"/>
      <c r="F26" s="102"/>
      <c r="G26" s="102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44540</v>
      </c>
      <c r="C27" s="18">
        <f t="shared" si="1"/>
        <v>0</v>
      </c>
      <c r="D27" s="101"/>
      <c r="E27" s="102"/>
      <c r="F27" s="102"/>
      <c r="G27" s="102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44541</v>
      </c>
      <c r="C28" s="16">
        <f t="shared" si="1"/>
        <v>0</v>
      </c>
      <c r="D28" s="101"/>
      <c r="E28" s="102"/>
      <c r="F28" s="102"/>
      <c r="G28" s="102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44542</v>
      </c>
      <c r="C29" s="76">
        <f t="shared" si="1"/>
        <v>0</v>
      </c>
      <c r="D29" s="104"/>
      <c r="E29" s="105"/>
      <c r="F29" s="105"/>
      <c r="G29" s="105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4">
        <f t="shared" si="3"/>
        <v>44543</v>
      </c>
      <c r="C30" s="75">
        <f t="shared" si="1"/>
        <v>0</v>
      </c>
      <c r="D30" s="104"/>
      <c r="E30" s="105"/>
      <c r="F30" s="105"/>
      <c r="G30" s="105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44544</v>
      </c>
      <c r="C31" s="16">
        <f t="shared" si="1"/>
        <v>0</v>
      </c>
      <c r="D31" s="101"/>
      <c r="E31" s="102"/>
      <c r="F31" s="102"/>
      <c r="G31" s="102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44545</v>
      </c>
      <c r="C32" s="16">
        <f t="shared" si="1"/>
        <v>0</v>
      </c>
      <c r="D32" s="101"/>
      <c r="E32" s="102"/>
      <c r="F32" s="102"/>
      <c r="G32" s="102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44546</v>
      </c>
      <c r="C33" s="16">
        <f t="shared" si="1"/>
        <v>0</v>
      </c>
      <c r="D33" s="101"/>
      <c r="E33" s="102"/>
      <c r="F33" s="102"/>
      <c r="G33" s="102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44547</v>
      </c>
      <c r="C34" s="18">
        <f t="shared" si="1"/>
        <v>0</v>
      </c>
      <c r="D34" s="101"/>
      <c r="E34" s="102"/>
      <c r="F34" s="102"/>
      <c r="G34" s="102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44548</v>
      </c>
      <c r="C35" s="16">
        <f t="shared" si="1"/>
        <v>0</v>
      </c>
      <c r="D35" s="101"/>
      <c r="E35" s="102"/>
      <c r="F35" s="102"/>
      <c r="G35" s="102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44549</v>
      </c>
      <c r="C36" s="76">
        <f t="shared" si="1"/>
        <v>0</v>
      </c>
      <c r="D36" s="104"/>
      <c r="E36" s="105"/>
      <c r="F36" s="105"/>
      <c r="G36" s="105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44550</v>
      </c>
      <c r="C37" s="17">
        <f t="shared" si="1"/>
        <v>0</v>
      </c>
      <c r="D37" s="132"/>
      <c r="E37" s="133"/>
      <c r="F37" s="133"/>
      <c r="G37" s="133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44551</v>
      </c>
      <c r="C38" s="16">
        <f t="shared" si="1"/>
        <v>0</v>
      </c>
      <c r="D38" s="101"/>
      <c r="E38" s="102"/>
      <c r="F38" s="102"/>
      <c r="G38" s="102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44552</v>
      </c>
      <c r="C39" s="16">
        <f t="shared" si="1"/>
        <v>0</v>
      </c>
      <c r="D39" s="101"/>
      <c r="E39" s="102"/>
      <c r="F39" s="102"/>
      <c r="G39" s="102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1">
        <f t="shared" si="3"/>
        <v>44553</v>
      </c>
      <c r="C40" s="17">
        <f t="shared" si="1"/>
        <v>0</v>
      </c>
      <c r="D40" s="132" t="s">
        <v>87</v>
      </c>
      <c r="E40" s="133"/>
      <c r="F40" s="133"/>
      <c r="G40" s="133"/>
      <c r="H40" s="20"/>
      <c r="I40" s="20"/>
      <c r="J40" s="20"/>
      <c r="K40" s="20"/>
      <c r="L40" s="93">
        <f t="shared" si="2"/>
        <v>0</v>
      </c>
    </row>
    <row r="41" spans="1:12" x14ac:dyDescent="0.2">
      <c r="A41" s="42" t="str">
        <f t="shared" si="0"/>
        <v>Do</v>
      </c>
      <c r="B41" s="71">
        <f t="shared" si="3"/>
        <v>44554</v>
      </c>
      <c r="C41" s="17">
        <f t="shared" si="1"/>
        <v>0</v>
      </c>
      <c r="D41" s="132" t="s">
        <v>44</v>
      </c>
      <c r="E41" s="133"/>
      <c r="F41" s="133"/>
      <c r="G41" s="133"/>
      <c r="H41" s="20"/>
      <c r="I41" s="20"/>
      <c r="J41" s="20"/>
      <c r="K41" s="20"/>
      <c r="L41" s="93">
        <f t="shared" si="2"/>
        <v>0</v>
      </c>
    </row>
    <row r="42" spans="1:12" x14ac:dyDescent="0.2">
      <c r="A42" s="42" t="str">
        <f t="shared" si="0"/>
        <v>Fr</v>
      </c>
      <c r="B42" s="71">
        <f t="shared" si="3"/>
        <v>44555</v>
      </c>
      <c r="C42" s="17">
        <f t="shared" si="1"/>
        <v>0</v>
      </c>
      <c r="D42" s="132" t="s">
        <v>45</v>
      </c>
      <c r="E42" s="133"/>
      <c r="F42" s="133"/>
      <c r="G42" s="133"/>
      <c r="H42" s="20"/>
      <c r="I42" s="20"/>
      <c r="J42" s="20"/>
      <c r="K42" s="20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44556</v>
      </c>
      <c r="C43" s="76">
        <f t="shared" si="1"/>
        <v>0</v>
      </c>
      <c r="D43" s="104"/>
      <c r="E43" s="105"/>
      <c r="F43" s="105"/>
      <c r="G43" s="105"/>
      <c r="H43" s="20"/>
      <c r="I43" s="20"/>
      <c r="J43" s="20"/>
      <c r="K43" s="20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44557</v>
      </c>
      <c r="C44" s="17">
        <f t="shared" si="1"/>
        <v>0</v>
      </c>
      <c r="D44" s="132"/>
      <c r="E44" s="133"/>
      <c r="F44" s="133"/>
      <c r="G44" s="133"/>
      <c r="H44" s="20"/>
      <c r="I44" s="20"/>
      <c r="J44" s="20"/>
      <c r="K44" s="20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44558</v>
      </c>
      <c r="C45" s="16">
        <f t="shared" si="1"/>
        <v>0</v>
      </c>
      <c r="D45" s="101"/>
      <c r="E45" s="102"/>
      <c r="F45" s="102"/>
      <c r="G45" s="102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44559</v>
      </c>
      <c r="C46" s="16">
        <f t="shared" si="1"/>
        <v>0</v>
      </c>
      <c r="D46" s="101"/>
      <c r="E46" s="102"/>
      <c r="F46" s="102"/>
      <c r="G46" s="102"/>
      <c r="H46" s="19"/>
      <c r="I46" s="92"/>
      <c r="J46" s="93"/>
      <c r="K46" s="93"/>
      <c r="L46" s="93">
        <f t="shared" si="2"/>
        <v>0</v>
      </c>
    </row>
    <row r="47" spans="1:12" x14ac:dyDescent="0.2">
      <c r="A47" s="42" t="str">
        <f t="shared" si="0"/>
        <v>Mi</v>
      </c>
      <c r="B47" s="71">
        <f t="shared" si="3"/>
        <v>44560</v>
      </c>
      <c r="C47" s="17">
        <f t="shared" si="1"/>
        <v>0</v>
      </c>
      <c r="D47" s="132" t="s">
        <v>88</v>
      </c>
      <c r="E47" s="133"/>
      <c r="F47" s="133"/>
      <c r="G47" s="133"/>
      <c r="H47" s="20"/>
      <c r="I47" s="20"/>
      <c r="J47" s="20"/>
      <c r="K47" s="20"/>
      <c r="L47" s="93">
        <f t="shared" si="2"/>
        <v>0</v>
      </c>
    </row>
    <row r="48" spans="1:12" x14ac:dyDescent="0.2">
      <c r="B48" s="37"/>
      <c r="D48" s="115"/>
      <c r="E48" s="115"/>
      <c r="F48" s="115"/>
      <c r="G48" s="115"/>
      <c r="H48" s="115"/>
    </row>
    <row r="49" spans="1:8" x14ac:dyDescent="0.2">
      <c r="A49" s="33" t="s">
        <v>8</v>
      </c>
      <c r="C49" s="43">
        <f>SUM(C17:C48)</f>
        <v>0</v>
      </c>
      <c r="D49" s="121" t="s">
        <v>80</v>
      </c>
      <c r="E49" s="120"/>
      <c r="F49" s="120"/>
      <c r="G49" s="120"/>
      <c r="H49" s="120"/>
    </row>
    <row r="50" spans="1:8" x14ac:dyDescent="0.2">
      <c r="A50" s="33" t="s">
        <v>9</v>
      </c>
      <c r="C50" s="44">
        <f>C13+C49</f>
        <v>-1321.3000000000002</v>
      </c>
      <c r="D50" s="108"/>
      <c r="E50" s="117"/>
      <c r="F50" s="117"/>
      <c r="G50" s="117"/>
      <c r="H50" s="117"/>
    </row>
    <row r="51" spans="1:8" x14ac:dyDescent="0.2">
      <c r="A51" s="37" t="s">
        <v>10</v>
      </c>
      <c r="C51" s="32">
        <f>(C50-C7)</f>
        <v>-1455.7000000000003</v>
      </c>
      <c r="D51" s="120" t="s">
        <v>11</v>
      </c>
      <c r="E51" s="120"/>
      <c r="F51" s="120"/>
      <c r="G51" s="120"/>
      <c r="H51" s="120"/>
    </row>
    <row r="52" spans="1:8" x14ac:dyDescent="0.2">
      <c r="D52" s="117"/>
      <c r="E52" s="117"/>
      <c r="F52" s="117"/>
      <c r="G52" s="117"/>
      <c r="H52" s="117"/>
    </row>
    <row r="53" spans="1:8" x14ac:dyDescent="0.2">
      <c r="C53" s="32">
        <f>C14-0</f>
        <v>168</v>
      </c>
      <c r="D53" s="120" t="s">
        <v>81</v>
      </c>
      <c r="E53" s="120"/>
      <c r="F53" s="120"/>
      <c r="G53" s="120"/>
      <c r="H53" s="120"/>
    </row>
    <row r="54" spans="1:8" x14ac:dyDescent="0.2">
      <c r="D54" s="117"/>
      <c r="E54" s="117"/>
      <c r="F54" s="117"/>
      <c r="G54" s="117"/>
      <c r="H54" s="117"/>
    </row>
    <row r="55" spans="1:8" x14ac:dyDescent="0.2">
      <c r="D55" s="117" t="s">
        <v>37</v>
      </c>
      <c r="E55" s="117"/>
      <c r="F55" s="117"/>
      <c r="G55" s="117"/>
      <c r="H55" s="117"/>
    </row>
    <row r="56" spans="1:8" x14ac:dyDescent="0.2">
      <c r="D56" s="117"/>
      <c r="E56" s="117"/>
      <c r="F56" s="117"/>
      <c r="G56" s="117"/>
      <c r="H56" s="117"/>
    </row>
    <row r="57" spans="1:8" x14ac:dyDescent="0.2">
      <c r="D57" s="117"/>
      <c r="E57" s="117"/>
      <c r="F57" s="117"/>
      <c r="G57" s="117"/>
      <c r="H57" s="117"/>
    </row>
    <row r="58" spans="1:8" x14ac:dyDescent="0.2">
      <c r="D58" s="117"/>
      <c r="E58" s="117"/>
      <c r="F58" s="117"/>
      <c r="G58" s="117"/>
      <c r="H58" s="117"/>
    </row>
    <row r="59" spans="1:8" x14ac:dyDescent="0.2">
      <c r="D59" s="117"/>
      <c r="E59" s="117"/>
      <c r="F59" s="117"/>
      <c r="G59" s="117"/>
      <c r="H59" s="117"/>
    </row>
  </sheetData>
  <mergeCells count="55">
    <mergeCell ref="D59:H59"/>
    <mergeCell ref="D53:H53"/>
    <mergeCell ref="D54:H54"/>
    <mergeCell ref="D55:H55"/>
    <mergeCell ref="D56:H56"/>
    <mergeCell ref="D57:H57"/>
    <mergeCell ref="D58:H58"/>
    <mergeCell ref="D35:G35"/>
    <mergeCell ref="D36:G36"/>
    <mergeCell ref="D52:H52"/>
    <mergeCell ref="D48:H48"/>
    <mergeCell ref="D49:H49"/>
    <mergeCell ref="D50:H50"/>
    <mergeCell ref="D51:H51"/>
    <mergeCell ref="D42:G42"/>
    <mergeCell ref="D43:G43"/>
    <mergeCell ref="D44:G44"/>
    <mergeCell ref="D45:G45"/>
    <mergeCell ref="D46:G46"/>
    <mergeCell ref="D47:G47"/>
    <mergeCell ref="D37:G37"/>
    <mergeCell ref="D38:G38"/>
    <mergeCell ref="D39:G39"/>
    <mergeCell ref="D34:G34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19:G19"/>
    <mergeCell ref="D20:G20"/>
    <mergeCell ref="D21:G21"/>
    <mergeCell ref="D22:G22"/>
    <mergeCell ref="D33:G33"/>
    <mergeCell ref="D40:G40"/>
    <mergeCell ref="D41:G41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L31"/>
  <sheetViews>
    <sheetView zoomScale="125" zoomScaleNormal="125" workbookViewId="0">
      <selection activeCell="C4" sqref="C4"/>
    </sheetView>
  </sheetViews>
  <sheetFormatPr baseColWidth="10" defaultRowHeight="13" x14ac:dyDescent="0.2"/>
  <cols>
    <col min="1" max="1" width="2.83203125" customWidth="1"/>
    <col min="2" max="2" width="18.1640625" customWidth="1"/>
    <col min="3" max="3" width="14" customWidth="1"/>
  </cols>
  <sheetData>
    <row r="1" spans="2:12" ht="26.25" customHeight="1" x14ac:dyDescent="0.2">
      <c r="B1" s="138" t="s">
        <v>52</v>
      </c>
      <c r="C1" s="139"/>
      <c r="D1" s="139"/>
      <c r="E1" s="139"/>
      <c r="F1" s="139"/>
      <c r="G1" s="139"/>
      <c r="H1" s="139"/>
      <c r="I1" s="139"/>
      <c r="J1" s="139"/>
      <c r="K1" s="139"/>
      <c r="L1" s="140"/>
    </row>
    <row r="2" spans="2:12" ht="1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5" customHeight="1" x14ac:dyDescent="0.2">
      <c r="B3" s="2"/>
      <c r="C3" s="3" t="s">
        <v>32</v>
      </c>
      <c r="D3" s="4">
        <v>0.95</v>
      </c>
      <c r="E3" s="4">
        <v>0.9</v>
      </c>
      <c r="F3" s="4">
        <v>0.85</v>
      </c>
      <c r="G3" s="4">
        <v>0.8</v>
      </c>
      <c r="H3" s="4">
        <v>0.75</v>
      </c>
      <c r="I3" s="4">
        <v>0.7</v>
      </c>
      <c r="J3" s="4">
        <v>0.65</v>
      </c>
      <c r="K3" s="4">
        <v>0.6</v>
      </c>
      <c r="L3" s="4">
        <v>0.55000000000000104</v>
      </c>
    </row>
    <row r="4" spans="2:12" ht="15" customHeight="1" x14ac:dyDescent="0.2">
      <c r="B4" s="5" t="s">
        <v>12</v>
      </c>
      <c r="C4" s="6">
        <f>Sollarbeitszeit!B11</f>
        <v>184.8</v>
      </c>
      <c r="D4" s="6">
        <f>C4*$D$3</f>
        <v>175.56</v>
      </c>
      <c r="E4" s="6">
        <f>C4*$E$3</f>
        <v>166.32000000000002</v>
      </c>
      <c r="F4" s="6">
        <f>C4*$F$3</f>
        <v>157.08000000000001</v>
      </c>
      <c r="G4" s="6">
        <f>C4*$G$3</f>
        <v>147.84</v>
      </c>
      <c r="H4" s="6">
        <f>C4*$H$3</f>
        <v>138.60000000000002</v>
      </c>
      <c r="I4" s="6">
        <f>C4*$I$3</f>
        <v>129.36000000000001</v>
      </c>
      <c r="J4" s="6">
        <f>C4*$J$3</f>
        <v>120.12</v>
      </c>
      <c r="K4" s="6">
        <f>C4*$K$3</f>
        <v>110.88000000000001</v>
      </c>
      <c r="L4" s="6">
        <f>C4*$L$3</f>
        <v>101.6400000000002</v>
      </c>
    </row>
    <row r="5" spans="2:12" ht="15" customHeight="1" x14ac:dyDescent="0.2">
      <c r="B5" s="7" t="s">
        <v>13</v>
      </c>
      <c r="C5" s="6">
        <f>Sollarbeitszeit!B12</f>
        <v>168</v>
      </c>
      <c r="D5" s="6">
        <f>C5*$D$3</f>
        <v>159.6</v>
      </c>
      <c r="E5" s="6">
        <f t="shared" ref="E5:E15" si="0">C5*$E$3</f>
        <v>151.20000000000002</v>
      </c>
      <c r="F5" s="6">
        <f t="shared" ref="F5:F15" si="1">C5*$F$3</f>
        <v>142.79999999999998</v>
      </c>
      <c r="G5" s="6">
        <f t="shared" ref="G5:G15" si="2">C5*$G$3</f>
        <v>134.4</v>
      </c>
      <c r="H5" s="6">
        <f t="shared" ref="H5:H15" si="3">C5*$H$3</f>
        <v>126</v>
      </c>
      <c r="I5" s="6">
        <f t="shared" ref="I5:I15" si="4">C5*$I$3</f>
        <v>117.6</v>
      </c>
      <c r="J5" s="6">
        <f t="shared" ref="J5:J15" si="5">C5*$J$3</f>
        <v>109.2</v>
      </c>
      <c r="K5" s="6">
        <f t="shared" ref="K5:K15" si="6">C5*$K$3</f>
        <v>100.8</v>
      </c>
      <c r="L5" s="6">
        <f t="shared" ref="L5:L15" si="7">C5*$L$3</f>
        <v>92.400000000000176</v>
      </c>
    </row>
    <row r="6" spans="2:12" ht="15" customHeight="1" x14ac:dyDescent="0.2">
      <c r="B6" s="8" t="s">
        <v>14</v>
      </c>
      <c r="C6" s="6">
        <f>Sollarbeitszeit!B13</f>
        <v>168</v>
      </c>
      <c r="D6" s="6">
        <f t="shared" ref="D6:D15" si="8">C6*$D$3</f>
        <v>159.6</v>
      </c>
      <c r="E6" s="6">
        <f t="shared" si="0"/>
        <v>151.20000000000002</v>
      </c>
      <c r="F6" s="6">
        <f t="shared" si="1"/>
        <v>142.79999999999998</v>
      </c>
      <c r="G6" s="6">
        <f t="shared" si="2"/>
        <v>134.4</v>
      </c>
      <c r="H6" s="6">
        <f t="shared" si="3"/>
        <v>126</v>
      </c>
      <c r="I6" s="6">
        <f t="shared" si="4"/>
        <v>117.6</v>
      </c>
      <c r="J6" s="6">
        <f t="shared" si="5"/>
        <v>109.2</v>
      </c>
      <c r="K6" s="6">
        <f t="shared" si="6"/>
        <v>100.8</v>
      </c>
      <c r="L6" s="6">
        <f t="shared" si="7"/>
        <v>92.400000000000176</v>
      </c>
    </row>
    <row r="7" spans="2:12" ht="15" customHeight="1" x14ac:dyDescent="0.2">
      <c r="B7" s="5" t="s">
        <v>15</v>
      </c>
      <c r="C7" s="6">
        <f>Sollarbeitszeit!B14</f>
        <v>163.80000000000001</v>
      </c>
      <c r="D7" s="6">
        <f t="shared" si="8"/>
        <v>155.61000000000001</v>
      </c>
      <c r="E7" s="6">
        <f t="shared" si="0"/>
        <v>147.42000000000002</v>
      </c>
      <c r="F7" s="6">
        <f t="shared" si="1"/>
        <v>139.23000000000002</v>
      </c>
      <c r="G7" s="6">
        <f t="shared" si="2"/>
        <v>131.04000000000002</v>
      </c>
      <c r="H7" s="6">
        <f t="shared" si="3"/>
        <v>122.85000000000001</v>
      </c>
      <c r="I7" s="6">
        <f t="shared" si="4"/>
        <v>114.66</v>
      </c>
      <c r="J7" s="6">
        <f t="shared" si="5"/>
        <v>106.47000000000001</v>
      </c>
      <c r="K7" s="6">
        <f t="shared" si="6"/>
        <v>98.28</v>
      </c>
      <c r="L7" s="6">
        <f t="shared" si="7"/>
        <v>90.090000000000174</v>
      </c>
    </row>
    <row r="8" spans="2:12" ht="15" customHeight="1" x14ac:dyDescent="0.2">
      <c r="B8" s="7" t="s">
        <v>16</v>
      </c>
      <c r="C8" s="6">
        <f>Sollarbeitszeit!B15</f>
        <v>151.20000000000002</v>
      </c>
      <c r="D8" s="6">
        <f t="shared" si="8"/>
        <v>143.64000000000001</v>
      </c>
      <c r="E8" s="6">
        <f t="shared" si="0"/>
        <v>136.08000000000001</v>
      </c>
      <c r="F8" s="6">
        <f t="shared" si="1"/>
        <v>128.52000000000001</v>
      </c>
      <c r="G8" s="6">
        <f t="shared" si="2"/>
        <v>120.96000000000002</v>
      </c>
      <c r="H8" s="6">
        <f t="shared" si="3"/>
        <v>113.4</v>
      </c>
      <c r="I8" s="6">
        <f t="shared" si="4"/>
        <v>105.84</v>
      </c>
      <c r="J8" s="6">
        <f t="shared" si="5"/>
        <v>98.280000000000015</v>
      </c>
      <c r="K8" s="6">
        <f t="shared" si="6"/>
        <v>90.720000000000013</v>
      </c>
      <c r="L8" s="6">
        <f t="shared" si="7"/>
        <v>83.160000000000167</v>
      </c>
    </row>
    <row r="9" spans="2:12" ht="15" customHeight="1" x14ac:dyDescent="0.2">
      <c r="B9" s="8" t="s">
        <v>17</v>
      </c>
      <c r="C9" s="6">
        <f>Sollarbeitszeit!B16</f>
        <v>168</v>
      </c>
      <c r="D9" s="6">
        <f t="shared" si="8"/>
        <v>159.6</v>
      </c>
      <c r="E9" s="6">
        <f t="shared" si="0"/>
        <v>151.20000000000002</v>
      </c>
      <c r="F9" s="6">
        <f t="shared" si="1"/>
        <v>142.79999999999998</v>
      </c>
      <c r="G9" s="6">
        <f t="shared" si="2"/>
        <v>134.4</v>
      </c>
      <c r="H9" s="6">
        <f t="shared" si="3"/>
        <v>126</v>
      </c>
      <c r="I9" s="6">
        <f t="shared" si="4"/>
        <v>117.6</v>
      </c>
      <c r="J9" s="6">
        <f t="shared" si="5"/>
        <v>109.2</v>
      </c>
      <c r="K9" s="6">
        <f t="shared" si="6"/>
        <v>100.8</v>
      </c>
      <c r="L9" s="6">
        <f t="shared" si="7"/>
        <v>92.400000000000176</v>
      </c>
    </row>
    <row r="10" spans="2:12" ht="15" customHeight="1" x14ac:dyDescent="0.2">
      <c r="B10" s="5" t="s">
        <v>18</v>
      </c>
      <c r="C10" s="6">
        <f>Sollarbeitszeit!B17</f>
        <v>193.20000000000002</v>
      </c>
      <c r="D10" s="6">
        <f t="shared" si="8"/>
        <v>183.54000000000002</v>
      </c>
      <c r="E10" s="6">
        <f t="shared" si="0"/>
        <v>173.88000000000002</v>
      </c>
      <c r="F10" s="6">
        <f t="shared" si="1"/>
        <v>164.22</v>
      </c>
      <c r="G10" s="6">
        <f t="shared" si="2"/>
        <v>154.56000000000003</v>
      </c>
      <c r="H10" s="6">
        <f t="shared" si="3"/>
        <v>144.9</v>
      </c>
      <c r="I10" s="6">
        <f t="shared" si="4"/>
        <v>135.24</v>
      </c>
      <c r="J10" s="6">
        <f t="shared" si="5"/>
        <v>125.58000000000001</v>
      </c>
      <c r="K10" s="6">
        <f t="shared" si="6"/>
        <v>115.92</v>
      </c>
      <c r="L10" s="6">
        <f t="shared" si="7"/>
        <v>106.2600000000002</v>
      </c>
    </row>
    <row r="11" spans="2:12" ht="15" customHeight="1" x14ac:dyDescent="0.2">
      <c r="B11" s="7" t="s">
        <v>19</v>
      </c>
      <c r="C11" s="6">
        <f>Sollarbeitszeit!B18</f>
        <v>168</v>
      </c>
      <c r="D11" s="6">
        <f t="shared" si="8"/>
        <v>159.6</v>
      </c>
      <c r="E11" s="6">
        <f t="shared" si="0"/>
        <v>151.20000000000002</v>
      </c>
      <c r="F11" s="6">
        <f t="shared" si="1"/>
        <v>142.79999999999998</v>
      </c>
      <c r="G11" s="6">
        <f t="shared" si="2"/>
        <v>134.4</v>
      </c>
      <c r="H11" s="6">
        <f t="shared" si="3"/>
        <v>126</v>
      </c>
      <c r="I11" s="6">
        <f t="shared" si="4"/>
        <v>117.6</v>
      </c>
      <c r="J11" s="6">
        <f t="shared" si="5"/>
        <v>109.2</v>
      </c>
      <c r="K11" s="6">
        <f t="shared" si="6"/>
        <v>100.8</v>
      </c>
      <c r="L11" s="6">
        <f t="shared" si="7"/>
        <v>92.400000000000176</v>
      </c>
    </row>
    <row r="12" spans="2:12" ht="15" customHeight="1" x14ac:dyDescent="0.2">
      <c r="B12" s="8" t="s">
        <v>25</v>
      </c>
      <c r="C12" s="6">
        <f>Sollarbeitszeit!B19</f>
        <v>184.8</v>
      </c>
      <c r="D12" s="6">
        <f t="shared" si="8"/>
        <v>175.56</v>
      </c>
      <c r="E12" s="6">
        <f t="shared" si="0"/>
        <v>166.32000000000002</v>
      </c>
      <c r="F12" s="6">
        <f t="shared" si="1"/>
        <v>157.08000000000001</v>
      </c>
      <c r="G12" s="6">
        <f t="shared" si="2"/>
        <v>147.84</v>
      </c>
      <c r="H12" s="6">
        <f t="shared" si="3"/>
        <v>138.60000000000002</v>
      </c>
      <c r="I12" s="6">
        <f t="shared" si="4"/>
        <v>129.36000000000001</v>
      </c>
      <c r="J12" s="6">
        <f t="shared" si="5"/>
        <v>120.12</v>
      </c>
      <c r="K12" s="6">
        <f t="shared" si="6"/>
        <v>110.88000000000001</v>
      </c>
      <c r="L12" s="6">
        <f t="shared" si="7"/>
        <v>101.6400000000002</v>
      </c>
    </row>
    <row r="13" spans="2:12" ht="15" customHeight="1" x14ac:dyDescent="0.2">
      <c r="B13" s="5" t="s">
        <v>20</v>
      </c>
      <c r="C13" s="6">
        <f>Sollarbeitszeit!B20</f>
        <v>193.20000000000002</v>
      </c>
      <c r="D13" s="6">
        <f t="shared" si="8"/>
        <v>183.54000000000002</v>
      </c>
      <c r="E13" s="6">
        <f t="shared" si="0"/>
        <v>173.88000000000002</v>
      </c>
      <c r="F13" s="6">
        <f t="shared" si="1"/>
        <v>164.22</v>
      </c>
      <c r="G13" s="6">
        <f t="shared" si="2"/>
        <v>154.56000000000003</v>
      </c>
      <c r="H13" s="6">
        <f t="shared" si="3"/>
        <v>144.9</v>
      </c>
      <c r="I13" s="6">
        <f t="shared" si="4"/>
        <v>135.24</v>
      </c>
      <c r="J13" s="6">
        <f t="shared" si="5"/>
        <v>125.58000000000001</v>
      </c>
      <c r="K13" s="6">
        <f t="shared" si="6"/>
        <v>115.92</v>
      </c>
      <c r="L13" s="6">
        <f t="shared" si="7"/>
        <v>106.2600000000002</v>
      </c>
    </row>
    <row r="14" spans="2:12" ht="15" customHeight="1" x14ac:dyDescent="0.2">
      <c r="B14" s="7" t="s">
        <v>26</v>
      </c>
      <c r="C14" s="6">
        <f>Sollarbeitszeit!B21</f>
        <v>168</v>
      </c>
      <c r="D14" s="6">
        <f t="shared" si="8"/>
        <v>159.6</v>
      </c>
      <c r="E14" s="6">
        <f t="shared" si="0"/>
        <v>151.20000000000002</v>
      </c>
      <c r="F14" s="6">
        <f t="shared" si="1"/>
        <v>142.79999999999998</v>
      </c>
      <c r="G14" s="6">
        <f t="shared" si="2"/>
        <v>134.4</v>
      </c>
      <c r="H14" s="6">
        <f t="shared" si="3"/>
        <v>126</v>
      </c>
      <c r="I14" s="6">
        <f t="shared" si="4"/>
        <v>117.6</v>
      </c>
      <c r="J14" s="6">
        <f t="shared" si="5"/>
        <v>109.2</v>
      </c>
      <c r="K14" s="6">
        <f t="shared" si="6"/>
        <v>100.8</v>
      </c>
      <c r="L14" s="6">
        <f t="shared" si="7"/>
        <v>92.400000000000176</v>
      </c>
    </row>
    <row r="15" spans="2:12" ht="15" customHeight="1" x14ac:dyDescent="0.2">
      <c r="B15" s="8" t="s">
        <v>27</v>
      </c>
      <c r="C15" s="6">
        <f>Sollarbeitszeit!B22</f>
        <v>168</v>
      </c>
      <c r="D15" s="6">
        <f t="shared" si="8"/>
        <v>159.6</v>
      </c>
      <c r="E15" s="6">
        <f t="shared" si="0"/>
        <v>151.20000000000002</v>
      </c>
      <c r="F15" s="6">
        <f t="shared" si="1"/>
        <v>142.79999999999998</v>
      </c>
      <c r="G15" s="6">
        <f t="shared" si="2"/>
        <v>134.4</v>
      </c>
      <c r="H15" s="6">
        <f t="shared" si="3"/>
        <v>126</v>
      </c>
      <c r="I15" s="6">
        <f t="shared" si="4"/>
        <v>117.6</v>
      </c>
      <c r="J15" s="6">
        <f t="shared" si="5"/>
        <v>109.2</v>
      </c>
      <c r="K15" s="6">
        <f t="shared" si="6"/>
        <v>100.8</v>
      </c>
      <c r="L15" s="6">
        <f t="shared" si="7"/>
        <v>92.400000000000176</v>
      </c>
    </row>
    <row r="16" spans="2:12" ht="15" customHeight="1" x14ac:dyDescent="0.2">
      <c r="B16" s="9" t="s">
        <v>29</v>
      </c>
      <c r="C16" s="10">
        <f>SUM(C4:C15)</f>
        <v>2079</v>
      </c>
      <c r="D16" s="10">
        <f t="shared" ref="D16:L16" si="9">SUM(D4:D15)</f>
        <v>1975.0499999999997</v>
      </c>
      <c r="E16" s="10">
        <f t="shared" si="9"/>
        <v>1871.1000000000004</v>
      </c>
      <c r="F16" s="10">
        <f t="shared" si="9"/>
        <v>1767.1499999999999</v>
      </c>
      <c r="G16" s="10">
        <f t="shared" si="9"/>
        <v>1663.2000000000003</v>
      </c>
      <c r="H16" s="10">
        <f t="shared" si="9"/>
        <v>1559.25</v>
      </c>
      <c r="I16" s="10">
        <f t="shared" si="9"/>
        <v>1455.3</v>
      </c>
      <c r="J16" s="10">
        <f t="shared" si="9"/>
        <v>1351.3500000000001</v>
      </c>
      <c r="K16" s="10">
        <f t="shared" si="9"/>
        <v>1247.3999999999999</v>
      </c>
      <c r="L16" s="10">
        <f t="shared" si="9"/>
        <v>1143.4500000000021</v>
      </c>
    </row>
    <row r="17" spans="2:12" ht="15" customHeight="1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2:12" ht="15" customHeight="1" x14ac:dyDescent="0.2">
      <c r="B18" s="11"/>
      <c r="C18" s="4">
        <v>0.5</v>
      </c>
      <c r="D18" s="4">
        <v>0.45</v>
      </c>
      <c r="E18" s="4">
        <v>0.4</v>
      </c>
      <c r="F18" s="4">
        <v>0.35</v>
      </c>
      <c r="G18" s="4">
        <v>0.3</v>
      </c>
      <c r="H18" s="4">
        <v>0.25</v>
      </c>
      <c r="I18" s="4">
        <v>0.2</v>
      </c>
      <c r="J18" s="4">
        <v>0.15</v>
      </c>
      <c r="K18" s="4">
        <v>0.1</v>
      </c>
      <c r="L18" s="4">
        <v>0.05</v>
      </c>
    </row>
    <row r="19" spans="2:12" ht="15" customHeight="1" x14ac:dyDescent="0.2">
      <c r="B19" s="12" t="s">
        <v>12</v>
      </c>
      <c r="C19" s="6">
        <f>$C$4*C18</f>
        <v>92.4</v>
      </c>
      <c r="D19" s="6">
        <f t="shared" ref="D19:D29" si="10">C4*$D$18</f>
        <v>83.160000000000011</v>
      </c>
      <c r="E19" s="6">
        <f t="shared" ref="E19:E29" si="11">C4*$E$18</f>
        <v>73.92</v>
      </c>
      <c r="F19" s="6">
        <f t="shared" ref="F19:F29" si="12">C4*$F$18</f>
        <v>64.680000000000007</v>
      </c>
      <c r="G19" s="6">
        <f t="shared" ref="G19:G29" si="13">C4*$G$18</f>
        <v>55.440000000000005</v>
      </c>
      <c r="H19" s="6">
        <f t="shared" ref="H19:H29" si="14">C4*$H$18</f>
        <v>46.2</v>
      </c>
      <c r="I19" s="6">
        <f t="shared" ref="I19:I29" si="15">C4*$I$18</f>
        <v>36.96</v>
      </c>
      <c r="J19" s="6">
        <f t="shared" ref="J19:J29" si="16">C4*$J$18</f>
        <v>27.720000000000002</v>
      </c>
      <c r="K19" s="6">
        <f t="shared" ref="K19:K29" si="17">C4*$K$18</f>
        <v>18.48</v>
      </c>
      <c r="L19" s="6">
        <f t="shared" ref="L19:L29" si="18">C4*$L$18</f>
        <v>9.24</v>
      </c>
    </row>
    <row r="20" spans="2:12" ht="15" customHeight="1" x14ac:dyDescent="0.2">
      <c r="B20" s="13" t="s">
        <v>13</v>
      </c>
      <c r="C20" s="6">
        <f t="shared" ref="C20:C29" si="19">C5*$C$18</f>
        <v>84</v>
      </c>
      <c r="D20" s="6">
        <f t="shared" si="10"/>
        <v>75.600000000000009</v>
      </c>
      <c r="E20" s="6">
        <f t="shared" si="11"/>
        <v>67.2</v>
      </c>
      <c r="F20" s="6">
        <f t="shared" si="12"/>
        <v>58.8</v>
      </c>
      <c r="G20" s="6">
        <f t="shared" si="13"/>
        <v>50.4</v>
      </c>
      <c r="H20" s="6">
        <f t="shared" si="14"/>
        <v>42</v>
      </c>
      <c r="I20" s="6">
        <f t="shared" si="15"/>
        <v>33.6</v>
      </c>
      <c r="J20" s="6">
        <f t="shared" si="16"/>
        <v>25.2</v>
      </c>
      <c r="K20" s="6">
        <f t="shared" si="17"/>
        <v>16.8</v>
      </c>
      <c r="L20" s="6">
        <f t="shared" si="18"/>
        <v>8.4</v>
      </c>
    </row>
    <row r="21" spans="2:12" ht="15" customHeight="1" x14ac:dyDescent="0.2">
      <c r="B21" s="14" t="s">
        <v>14</v>
      </c>
      <c r="C21" s="6">
        <f t="shared" si="19"/>
        <v>84</v>
      </c>
      <c r="D21" s="6">
        <f t="shared" si="10"/>
        <v>75.600000000000009</v>
      </c>
      <c r="E21" s="6">
        <f t="shared" si="11"/>
        <v>67.2</v>
      </c>
      <c r="F21" s="6">
        <f t="shared" si="12"/>
        <v>58.8</v>
      </c>
      <c r="G21" s="6">
        <f t="shared" si="13"/>
        <v>50.4</v>
      </c>
      <c r="H21" s="6">
        <f t="shared" si="14"/>
        <v>42</v>
      </c>
      <c r="I21" s="6">
        <f t="shared" si="15"/>
        <v>33.6</v>
      </c>
      <c r="J21" s="6">
        <f t="shared" si="16"/>
        <v>25.2</v>
      </c>
      <c r="K21" s="6">
        <f t="shared" si="17"/>
        <v>16.8</v>
      </c>
      <c r="L21" s="6">
        <f t="shared" si="18"/>
        <v>8.4</v>
      </c>
    </row>
    <row r="22" spans="2:12" ht="15" customHeight="1" x14ac:dyDescent="0.2">
      <c r="B22" s="12" t="s">
        <v>15</v>
      </c>
      <c r="C22" s="6">
        <f t="shared" si="19"/>
        <v>81.900000000000006</v>
      </c>
      <c r="D22" s="6">
        <f t="shared" si="10"/>
        <v>73.710000000000008</v>
      </c>
      <c r="E22" s="6">
        <f t="shared" si="11"/>
        <v>65.52000000000001</v>
      </c>
      <c r="F22" s="6">
        <f t="shared" si="12"/>
        <v>57.33</v>
      </c>
      <c r="G22" s="6">
        <f t="shared" si="13"/>
        <v>49.14</v>
      </c>
      <c r="H22" s="6">
        <f t="shared" si="14"/>
        <v>40.950000000000003</v>
      </c>
      <c r="I22" s="6">
        <f t="shared" si="15"/>
        <v>32.760000000000005</v>
      </c>
      <c r="J22" s="6">
        <f t="shared" si="16"/>
        <v>24.57</v>
      </c>
      <c r="K22" s="6">
        <f t="shared" si="17"/>
        <v>16.380000000000003</v>
      </c>
      <c r="L22" s="6">
        <f t="shared" si="18"/>
        <v>8.1900000000000013</v>
      </c>
    </row>
    <row r="23" spans="2:12" ht="15" customHeight="1" x14ac:dyDescent="0.2">
      <c r="B23" s="13" t="s">
        <v>16</v>
      </c>
      <c r="C23" s="6">
        <f t="shared" si="19"/>
        <v>75.600000000000009</v>
      </c>
      <c r="D23" s="6">
        <f t="shared" si="10"/>
        <v>68.040000000000006</v>
      </c>
      <c r="E23" s="6">
        <f t="shared" si="11"/>
        <v>60.480000000000011</v>
      </c>
      <c r="F23" s="6">
        <f t="shared" si="12"/>
        <v>52.92</v>
      </c>
      <c r="G23" s="6">
        <f t="shared" si="13"/>
        <v>45.360000000000007</v>
      </c>
      <c r="H23" s="6">
        <f t="shared" si="14"/>
        <v>37.800000000000004</v>
      </c>
      <c r="I23" s="6">
        <f t="shared" si="15"/>
        <v>30.240000000000006</v>
      </c>
      <c r="J23" s="6">
        <f t="shared" si="16"/>
        <v>22.680000000000003</v>
      </c>
      <c r="K23" s="6">
        <f t="shared" si="17"/>
        <v>15.120000000000003</v>
      </c>
      <c r="L23" s="6">
        <f t="shared" si="18"/>
        <v>7.5600000000000014</v>
      </c>
    </row>
    <row r="24" spans="2:12" ht="15" customHeight="1" x14ac:dyDescent="0.2">
      <c r="B24" s="14" t="s">
        <v>17</v>
      </c>
      <c r="C24" s="6">
        <f t="shared" si="19"/>
        <v>84</v>
      </c>
      <c r="D24" s="6">
        <f t="shared" si="10"/>
        <v>75.600000000000009</v>
      </c>
      <c r="E24" s="6">
        <f t="shared" si="11"/>
        <v>67.2</v>
      </c>
      <c r="F24" s="6">
        <f t="shared" si="12"/>
        <v>58.8</v>
      </c>
      <c r="G24" s="6">
        <f t="shared" si="13"/>
        <v>50.4</v>
      </c>
      <c r="H24" s="6">
        <f t="shared" si="14"/>
        <v>42</v>
      </c>
      <c r="I24" s="6">
        <f t="shared" si="15"/>
        <v>33.6</v>
      </c>
      <c r="J24" s="6">
        <f t="shared" si="16"/>
        <v>25.2</v>
      </c>
      <c r="K24" s="6">
        <f t="shared" si="17"/>
        <v>16.8</v>
      </c>
      <c r="L24" s="6">
        <f t="shared" si="18"/>
        <v>8.4</v>
      </c>
    </row>
    <row r="25" spans="2:12" ht="15" customHeight="1" x14ac:dyDescent="0.2">
      <c r="B25" s="12" t="s">
        <v>18</v>
      </c>
      <c r="C25" s="6">
        <f t="shared" si="19"/>
        <v>96.600000000000009</v>
      </c>
      <c r="D25" s="6">
        <f t="shared" si="10"/>
        <v>86.940000000000012</v>
      </c>
      <c r="E25" s="6">
        <f t="shared" si="11"/>
        <v>77.280000000000015</v>
      </c>
      <c r="F25" s="6">
        <f t="shared" si="12"/>
        <v>67.62</v>
      </c>
      <c r="G25" s="6">
        <f t="shared" si="13"/>
        <v>57.96</v>
      </c>
      <c r="H25" s="6">
        <f t="shared" si="14"/>
        <v>48.300000000000004</v>
      </c>
      <c r="I25" s="6">
        <f t="shared" si="15"/>
        <v>38.640000000000008</v>
      </c>
      <c r="J25" s="6">
        <f t="shared" si="16"/>
        <v>28.98</v>
      </c>
      <c r="K25" s="6">
        <f t="shared" si="17"/>
        <v>19.320000000000004</v>
      </c>
      <c r="L25" s="6">
        <f t="shared" si="18"/>
        <v>9.6600000000000019</v>
      </c>
    </row>
    <row r="26" spans="2:12" ht="15" customHeight="1" x14ac:dyDescent="0.2">
      <c r="B26" s="13" t="s">
        <v>19</v>
      </c>
      <c r="C26" s="6">
        <f t="shared" si="19"/>
        <v>84</v>
      </c>
      <c r="D26" s="6">
        <f t="shared" si="10"/>
        <v>75.600000000000009</v>
      </c>
      <c r="E26" s="6">
        <f t="shared" si="11"/>
        <v>67.2</v>
      </c>
      <c r="F26" s="6">
        <f t="shared" si="12"/>
        <v>58.8</v>
      </c>
      <c r="G26" s="6">
        <f t="shared" si="13"/>
        <v>50.4</v>
      </c>
      <c r="H26" s="6">
        <f t="shared" si="14"/>
        <v>42</v>
      </c>
      <c r="I26" s="6">
        <f t="shared" si="15"/>
        <v>33.6</v>
      </c>
      <c r="J26" s="6">
        <f t="shared" si="16"/>
        <v>25.2</v>
      </c>
      <c r="K26" s="6">
        <f t="shared" si="17"/>
        <v>16.8</v>
      </c>
      <c r="L26" s="6">
        <f t="shared" si="18"/>
        <v>8.4</v>
      </c>
    </row>
    <row r="27" spans="2:12" ht="15" customHeight="1" x14ac:dyDescent="0.2">
      <c r="B27" s="14" t="s">
        <v>25</v>
      </c>
      <c r="C27" s="6">
        <f t="shared" si="19"/>
        <v>92.4</v>
      </c>
      <c r="D27" s="6">
        <f t="shared" si="10"/>
        <v>83.160000000000011</v>
      </c>
      <c r="E27" s="6">
        <f t="shared" si="11"/>
        <v>73.92</v>
      </c>
      <c r="F27" s="6">
        <f t="shared" si="12"/>
        <v>64.680000000000007</v>
      </c>
      <c r="G27" s="6">
        <f t="shared" si="13"/>
        <v>55.440000000000005</v>
      </c>
      <c r="H27" s="6">
        <f t="shared" si="14"/>
        <v>46.2</v>
      </c>
      <c r="I27" s="6">
        <f t="shared" si="15"/>
        <v>36.96</v>
      </c>
      <c r="J27" s="6">
        <f t="shared" si="16"/>
        <v>27.720000000000002</v>
      </c>
      <c r="K27" s="6">
        <f t="shared" si="17"/>
        <v>18.48</v>
      </c>
      <c r="L27" s="6">
        <f t="shared" si="18"/>
        <v>9.24</v>
      </c>
    </row>
    <row r="28" spans="2:12" ht="15" customHeight="1" x14ac:dyDescent="0.2">
      <c r="B28" s="12" t="s">
        <v>20</v>
      </c>
      <c r="C28" s="6">
        <f t="shared" si="19"/>
        <v>96.600000000000009</v>
      </c>
      <c r="D28" s="6">
        <f t="shared" si="10"/>
        <v>86.940000000000012</v>
      </c>
      <c r="E28" s="6">
        <f t="shared" si="11"/>
        <v>77.280000000000015</v>
      </c>
      <c r="F28" s="6">
        <f t="shared" si="12"/>
        <v>67.62</v>
      </c>
      <c r="G28" s="6">
        <f t="shared" si="13"/>
        <v>57.96</v>
      </c>
      <c r="H28" s="6">
        <f t="shared" si="14"/>
        <v>48.300000000000004</v>
      </c>
      <c r="I28" s="6">
        <f t="shared" si="15"/>
        <v>38.640000000000008</v>
      </c>
      <c r="J28" s="6">
        <f t="shared" si="16"/>
        <v>28.98</v>
      </c>
      <c r="K28" s="6">
        <f t="shared" si="17"/>
        <v>19.320000000000004</v>
      </c>
      <c r="L28" s="6">
        <f t="shared" si="18"/>
        <v>9.6600000000000019</v>
      </c>
    </row>
    <row r="29" spans="2:12" ht="15" customHeight="1" x14ac:dyDescent="0.2">
      <c r="B29" s="13" t="s">
        <v>26</v>
      </c>
      <c r="C29" s="6">
        <f t="shared" si="19"/>
        <v>84</v>
      </c>
      <c r="D29" s="6">
        <f t="shared" si="10"/>
        <v>75.600000000000009</v>
      </c>
      <c r="E29" s="6">
        <f t="shared" si="11"/>
        <v>67.2</v>
      </c>
      <c r="F29" s="6">
        <f t="shared" si="12"/>
        <v>58.8</v>
      </c>
      <c r="G29" s="6">
        <f t="shared" si="13"/>
        <v>50.4</v>
      </c>
      <c r="H29" s="6">
        <f t="shared" si="14"/>
        <v>42</v>
      </c>
      <c r="I29" s="6">
        <f t="shared" si="15"/>
        <v>33.6</v>
      </c>
      <c r="J29" s="6">
        <f t="shared" si="16"/>
        <v>25.2</v>
      </c>
      <c r="K29" s="6">
        <f t="shared" si="17"/>
        <v>16.8</v>
      </c>
      <c r="L29" s="6">
        <f t="shared" si="18"/>
        <v>8.4</v>
      </c>
    </row>
    <row r="30" spans="2:12" ht="15" customHeight="1" x14ac:dyDescent="0.2">
      <c r="B30" s="14" t="s">
        <v>27</v>
      </c>
      <c r="C30" s="6">
        <f>$C$15*C18</f>
        <v>84</v>
      </c>
      <c r="D30" s="6">
        <f t="shared" ref="D30:L30" si="20">$C$15*D18</f>
        <v>75.600000000000009</v>
      </c>
      <c r="E30" s="6">
        <f t="shared" si="20"/>
        <v>67.2</v>
      </c>
      <c r="F30" s="6">
        <f t="shared" si="20"/>
        <v>58.8</v>
      </c>
      <c r="G30" s="6">
        <f t="shared" si="20"/>
        <v>50.4</v>
      </c>
      <c r="H30" s="6">
        <f t="shared" si="20"/>
        <v>42</v>
      </c>
      <c r="I30" s="6">
        <f t="shared" si="20"/>
        <v>33.6</v>
      </c>
      <c r="J30" s="6">
        <f t="shared" si="20"/>
        <v>25.2</v>
      </c>
      <c r="K30" s="6">
        <f t="shared" si="20"/>
        <v>16.8</v>
      </c>
      <c r="L30" s="6">
        <f t="shared" si="20"/>
        <v>8.4</v>
      </c>
    </row>
    <row r="31" spans="2:12" ht="15" customHeight="1" x14ac:dyDescent="0.2">
      <c r="B31" s="15" t="s">
        <v>29</v>
      </c>
      <c r="C31" s="10">
        <f>SUM(C19:C30)</f>
        <v>1039.5</v>
      </c>
      <c r="D31" s="10">
        <f t="shared" ref="D31:L31" si="21">SUM(D19:D30)</f>
        <v>935.55000000000018</v>
      </c>
      <c r="E31" s="10">
        <f t="shared" si="21"/>
        <v>831.60000000000014</v>
      </c>
      <c r="F31" s="10">
        <f>SUM(F19:F30)</f>
        <v>727.65</v>
      </c>
      <c r="G31" s="10">
        <f t="shared" si="21"/>
        <v>623.69999999999993</v>
      </c>
      <c r="H31" s="10">
        <f t="shared" si="21"/>
        <v>519.75</v>
      </c>
      <c r="I31" s="10">
        <f t="shared" si="21"/>
        <v>415.80000000000007</v>
      </c>
      <c r="J31" s="10">
        <f t="shared" si="21"/>
        <v>311.84999999999997</v>
      </c>
      <c r="K31" s="10">
        <f t="shared" si="21"/>
        <v>207.90000000000003</v>
      </c>
      <c r="L31" s="10">
        <f t="shared" si="21"/>
        <v>103.95000000000002</v>
      </c>
    </row>
  </sheetData>
  <mergeCells count="1">
    <mergeCell ref="B1:L1"/>
  </mergeCells>
  <phoneticPr fontId="2" type="noConversion"/>
  <pageMargins left="0.25" right="0.25" top="0.984251969" bottom="0.984251969" header="0.3" footer="0.3"/>
  <pageSetup paperSize="9" scale="95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BA78-D101-4244-8AEE-A699374EED74}">
  <dimension ref="A1:A8"/>
  <sheetViews>
    <sheetView workbookViewId="0">
      <selection activeCell="A4" sqref="A4:A8"/>
    </sheetView>
  </sheetViews>
  <sheetFormatPr baseColWidth="10" defaultRowHeight="13" x14ac:dyDescent="0.2"/>
  <sheetData>
    <row r="1" spans="1:1" ht="16" x14ac:dyDescent="0.2">
      <c r="A1" s="141" t="s">
        <v>122</v>
      </c>
    </row>
    <row r="2" spans="1:1" ht="16" x14ac:dyDescent="0.2">
      <c r="A2" s="141" t="s">
        <v>123</v>
      </c>
    </row>
    <row r="3" spans="1:1" ht="16" x14ac:dyDescent="0.2">
      <c r="A3" s="141" t="s">
        <v>124</v>
      </c>
    </row>
    <row r="4" spans="1:1" ht="16" x14ac:dyDescent="0.2">
      <c r="A4" s="141" t="s">
        <v>125</v>
      </c>
    </row>
    <row r="5" spans="1:1" ht="16" x14ac:dyDescent="0.2">
      <c r="A5" s="141" t="s">
        <v>126</v>
      </c>
    </row>
    <row r="6" spans="1:1" ht="16" x14ac:dyDescent="0.2">
      <c r="A6" s="141" t="s">
        <v>127</v>
      </c>
    </row>
    <row r="7" spans="1:1" ht="16" x14ac:dyDescent="0.2">
      <c r="A7" s="141" t="s">
        <v>128</v>
      </c>
    </row>
    <row r="8" spans="1:1" ht="16" x14ac:dyDescent="0.2">
      <c r="A8" s="141" t="s">
        <v>129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A391-88CD-7E41-A0B0-48627BD51C6E}">
  <dimension ref="A1:BO257"/>
  <sheetViews>
    <sheetView topLeftCell="A52" workbookViewId="0">
      <selection activeCell="I76" sqref="A1:Y254"/>
    </sheetView>
  </sheetViews>
  <sheetFormatPr baseColWidth="10" defaultColWidth="19.1640625" defaultRowHeight="13" x14ac:dyDescent="0.2"/>
  <cols>
    <col min="1" max="16384" width="19.1640625" style="143"/>
  </cols>
  <sheetData>
    <row r="1" spans="1:25" ht="15" x14ac:dyDescent="0.2">
      <c r="A1" s="146" t="s">
        <v>672</v>
      </c>
      <c r="B1" s="144" t="s">
        <v>924</v>
      </c>
      <c r="C1" s="144" t="s">
        <v>1468</v>
      </c>
      <c r="D1" s="144" t="s">
        <v>925</v>
      </c>
      <c r="E1" s="144" t="s">
        <v>926</v>
      </c>
      <c r="F1" s="144" t="s">
        <v>927</v>
      </c>
      <c r="G1" s="144" t="s">
        <v>928</v>
      </c>
      <c r="H1" s="144" t="s">
        <v>929</v>
      </c>
      <c r="I1" s="144" t="s">
        <v>930</v>
      </c>
      <c r="J1" s="144" t="s">
        <v>931</v>
      </c>
      <c r="K1" s="144" t="s">
        <v>932</v>
      </c>
      <c r="L1" s="144" t="s">
        <v>933</v>
      </c>
      <c r="M1" s="144" t="s">
        <v>934</v>
      </c>
      <c r="N1" s="144" t="s">
        <v>935</v>
      </c>
      <c r="O1" s="144" t="s">
        <v>936</v>
      </c>
      <c r="P1" s="144" t="s">
        <v>937</v>
      </c>
      <c r="Q1" s="144" t="s">
        <v>938</v>
      </c>
      <c r="R1" s="144" t="s">
        <v>939</v>
      </c>
      <c r="S1" s="144" t="s">
        <v>940</v>
      </c>
      <c r="T1" s="144" t="s">
        <v>941</v>
      </c>
      <c r="U1" s="145" t="s">
        <v>942</v>
      </c>
      <c r="V1" s="143" t="s">
        <v>140</v>
      </c>
      <c r="W1" s="143" t="s">
        <v>943</v>
      </c>
      <c r="X1" s="143" t="s">
        <v>944</v>
      </c>
      <c r="Y1" s="143" t="s">
        <v>945</v>
      </c>
    </row>
    <row r="2" spans="1:25" x14ac:dyDescent="0.2">
      <c r="B2" t="s">
        <v>946</v>
      </c>
      <c r="C2" t="s">
        <v>130</v>
      </c>
      <c r="D2" t="s">
        <v>131</v>
      </c>
      <c r="E2" t="s">
        <v>132</v>
      </c>
      <c r="F2" t="s">
        <v>133</v>
      </c>
      <c r="G2" t="s">
        <v>134</v>
      </c>
      <c r="H2" t="s">
        <v>135</v>
      </c>
      <c r="I2" t="s">
        <v>136</v>
      </c>
      <c r="J2" t="s">
        <v>137</v>
      </c>
      <c r="K2"/>
      <c r="L2" t="s">
        <v>138</v>
      </c>
      <c r="M2" t="s">
        <v>139</v>
      </c>
      <c r="N2" t="s">
        <v>140</v>
      </c>
      <c r="O2" t="s">
        <v>141</v>
      </c>
      <c r="P2" t="s">
        <v>143</v>
      </c>
      <c r="Q2"/>
      <c r="R2" t="s">
        <v>144</v>
      </c>
      <c r="S2"/>
      <c r="T2" t="s">
        <v>145</v>
      </c>
      <c r="U2" s="143" t="s">
        <v>146</v>
      </c>
      <c r="V2" t="s">
        <v>147</v>
      </c>
      <c r="W2" s="143" t="s">
        <v>146</v>
      </c>
      <c r="X2" t="s">
        <v>148</v>
      </c>
      <c r="Y2"/>
    </row>
    <row r="3" spans="1:25" x14ac:dyDescent="0.2">
      <c r="B3" t="s">
        <v>947</v>
      </c>
      <c r="C3" t="s">
        <v>149</v>
      </c>
      <c r="D3" t="s">
        <v>150</v>
      </c>
      <c r="E3" t="s">
        <v>132</v>
      </c>
      <c r="F3" t="s">
        <v>133</v>
      </c>
      <c r="G3" t="s">
        <v>151</v>
      </c>
      <c r="H3" t="s">
        <v>152</v>
      </c>
      <c r="I3" t="s">
        <v>153</v>
      </c>
      <c r="J3" t="s">
        <v>137</v>
      </c>
      <c r="K3" t="s">
        <v>142</v>
      </c>
      <c r="L3" t="s">
        <v>154</v>
      </c>
      <c r="M3" t="s">
        <v>155</v>
      </c>
      <c r="N3" t="s">
        <v>140</v>
      </c>
      <c r="O3" t="s">
        <v>141</v>
      </c>
      <c r="P3" t="s">
        <v>156</v>
      </c>
      <c r="Q3"/>
      <c r="R3" t="s">
        <v>144</v>
      </c>
      <c r="S3"/>
      <c r="T3" t="s">
        <v>145</v>
      </c>
      <c r="U3" s="143" t="s">
        <v>146</v>
      </c>
      <c r="V3" t="s">
        <v>147</v>
      </c>
      <c r="W3" s="143" t="s">
        <v>146</v>
      </c>
      <c r="X3" t="s">
        <v>148</v>
      </c>
      <c r="Y3"/>
    </row>
    <row r="4" spans="1:25" x14ac:dyDescent="0.2">
      <c r="B4" t="s">
        <v>948</v>
      </c>
      <c r="C4" t="s">
        <v>157</v>
      </c>
      <c r="D4" t="s">
        <v>150</v>
      </c>
      <c r="E4" t="s">
        <v>132</v>
      </c>
      <c r="F4" t="s">
        <v>133</v>
      </c>
      <c r="G4" t="s">
        <v>158</v>
      </c>
      <c r="H4" t="s">
        <v>152</v>
      </c>
      <c r="I4" t="s">
        <v>153</v>
      </c>
      <c r="J4" t="s">
        <v>137</v>
      </c>
      <c r="K4" t="s">
        <v>142</v>
      </c>
      <c r="L4" t="s">
        <v>159</v>
      </c>
      <c r="M4" t="s">
        <v>160</v>
      </c>
      <c r="N4" t="s">
        <v>140</v>
      </c>
      <c r="O4" t="s">
        <v>141</v>
      </c>
      <c r="P4" t="s">
        <v>156</v>
      </c>
      <c r="Q4"/>
      <c r="R4" t="s">
        <v>144</v>
      </c>
      <c r="S4"/>
      <c r="T4" t="s">
        <v>145</v>
      </c>
      <c r="U4" s="143" t="s">
        <v>146</v>
      </c>
      <c r="V4" t="s">
        <v>147</v>
      </c>
      <c r="W4" s="143" t="s">
        <v>146</v>
      </c>
      <c r="X4" t="s">
        <v>148</v>
      </c>
      <c r="Y4"/>
    </row>
    <row r="5" spans="1:25" x14ac:dyDescent="0.2">
      <c r="B5" t="s">
        <v>949</v>
      </c>
      <c r="C5" t="s">
        <v>161</v>
      </c>
      <c r="D5" t="s">
        <v>150</v>
      </c>
      <c r="E5" t="s">
        <v>132</v>
      </c>
      <c r="F5" t="s">
        <v>133</v>
      </c>
      <c r="G5" t="s">
        <v>162</v>
      </c>
      <c r="H5" t="s">
        <v>152</v>
      </c>
      <c r="I5" t="s">
        <v>153</v>
      </c>
      <c r="J5" t="s">
        <v>137</v>
      </c>
      <c r="K5" t="s">
        <v>142</v>
      </c>
      <c r="L5" t="s">
        <v>163</v>
      </c>
      <c r="M5" t="s">
        <v>164</v>
      </c>
      <c r="N5" t="s">
        <v>140</v>
      </c>
      <c r="O5" t="s">
        <v>141</v>
      </c>
      <c r="P5" t="s">
        <v>156</v>
      </c>
      <c r="Q5"/>
      <c r="R5" t="s">
        <v>144</v>
      </c>
      <c r="S5"/>
      <c r="T5" t="s">
        <v>145</v>
      </c>
      <c r="U5" s="143" t="s">
        <v>146</v>
      </c>
      <c r="V5" t="s">
        <v>147</v>
      </c>
      <c r="W5" s="143" t="s">
        <v>146</v>
      </c>
      <c r="X5" t="s">
        <v>148</v>
      </c>
      <c r="Y5"/>
    </row>
    <row r="6" spans="1:25" x14ac:dyDescent="0.2">
      <c r="B6" t="s">
        <v>950</v>
      </c>
      <c r="C6" t="s">
        <v>951</v>
      </c>
      <c r="D6" t="s">
        <v>952</v>
      </c>
      <c r="E6" t="s">
        <v>326</v>
      </c>
      <c r="F6"/>
      <c r="G6" t="s">
        <v>953</v>
      </c>
      <c r="H6" t="s">
        <v>135</v>
      </c>
      <c r="I6" t="s">
        <v>958</v>
      </c>
      <c r="J6" t="s">
        <v>137</v>
      </c>
      <c r="K6" t="s">
        <v>142</v>
      </c>
      <c r="L6" t="s">
        <v>959</v>
      </c>
      <c r="N6" t="s">
        <v>140</v>
      </c>
      <c r="O6" t="s">
        <v>141</v>
      </c>
      <c r="P6" t="s">
        <v>156</v>
      </c>
      <c r="Q6"/>
      <c r="R6" t="s">
        <v>253</v>
      </c>
      <c r="S6"/>
      <c r="T6" t="s">
        <v>145</v>
      </c>
      <c r="U6" s="143" t="s">
        <v>146</v>
      </c>
      <c r="V6" t="s">
        <v>147</v>
      </c>
      <c r="W6" s="143" t="s">
        <v>146</v>
      </c>
      <c r="X6" t="s">
        <v>960</v>
      </c>
      <c r="Y6"/>
    </row>
    <row r="7" spans="1:25" x14ac:dyDescent="0.2">
      <c r="B7" s="143" t="s">
        <v>954</v>
      </c>
      <c r="C7" s="143" t="s">
        <v>955</v>
      </c>
      <c r="D7" s="143" t="s">
        <v>956</v>
      </c>
      <c r="E7" s="143" t="s">
        <v>132</v>
      </c>
      <c r="F7" s="143" t="s">
        <v>133</v>
      </c>
      <c r="G7" s="143" t="s">
        <v>957</v>
      </c>
      <c r="H7" s="143" t="s">
        <v>135</v>
      </c>
      <c r="I7" s="146" t="s">
        <v>958</v>
      </c>
      <c r="J7" s="143" t="s">
        <v>137</v>
      </c>
      <c r="K7" s="143" t="s">
        <v>142</v>
      </c>
      <c r="L7" s="143" t="s">
        <v>961</v>
      </c>
      <c r="M7" s="143" t="s">
        <v>962</v>
      </c>
      <c r="N7" s="143" t="s">
        <v>180</v>
      </c>
      <c r="O7" s="143" t="s">
        <v>181</v>
      </c>
      <c r="P7" s="143" t="s">
        <v>156</v>
      </c>
      <c r="R7" s="143" t="s">
        <v>253</v>
      </c>
      <c r="S7" s="143" t="s">
        <v>147</v>
      </c>
      <c r="T7" s="143" t="s">
        <v>147</v>
      </c>
      <c r="U7" s="143" t="s">
        <v>146</v>
      </c>
      <c r="V7" s="143" t="s">
        <v>147</v>
      </c>
      <c r="W7" s="143" t="s">
        <v>146</v>
      </c>
      <c r="X7" t="s">
        <v>960</v>
      </c>
    </row>
    <row r="8" spans="1:25" x14ac:dyDescent="0.2">
      <c r="B8" t="s">
        <v>963</v>
      </c>
      <c r="C8" t="s">
        <v>964</v>
      </c>
      <c r="D8" t="s">
        <v>952</v>
      </c>
      <c r="E8" t="s">
        <v>326</v>
      </c>
      <c r="F8"/>
      <c r="G8" t="s">
        <v>965</v>
      </c>
      <c r="H8" t="s">
        <v>135</v>
      </c>
      <c r="I8" t="s">
        <v>958</v>
      </c>
      <c r="J8" t="s">
        <v>137</v>
      </c>
      <c r="K8" t="s">
        <v>142</v>
      </c>
      <c r="L8" t="s">
        <v>959</v>
      </c>
      <c r="N8" t="s">
        <v>140</v>
      </c>
      <c r="O8" t="s">
        <v>141</v>
      </c>
      <c r="P8" t="s">
        <v>156</v>
      </c>
      <c r="Q8"/>
      <c r="R8" t="s">
        <v>253</v>
      </c>
      <c r="S8"/>
      <c r="T8" t="s">
        <v>145</v>
      </c>
      <c r="U8" s="143" t="s">
        <v>146</v>
      </c>
      <c r="V8" t="s">
        <v>147</v>
      </c>
      <c r="W8" s="143" t="s">
        <v>146</v>
      </c>
      <c r="X8" t="s">
        <v>960</v>
      </c>
      <c r="Y8"/>
    </row>
    <row r="9" spans="1:25" x14ac:dyDescent="0.2">
      <c r="B9" t="s">
        <v>966</v>
      </c>
      <c r="C9" t="s">
        <v>967</v>
      </c>
      <c r="D9" t="s">
        <v>952</v>
      </c>
      <c r="E9" t="s">
        <v>326</v>
      </c>
      <c r="F9"/>
      <c r="G9" t="s">
        <v>968</v>
      </c>
      <c r="H9" t="s">
        <v>135</v>
      </c>
      <c r="I9" t="s">
        <v>958</v>
      </c>
      <c r="J9" t="s">
        <v>137</v>
      </c>
      <c r="K9" t="s">
        <v>142</v>
      </c>
      <c r="L9" t="s">
        <v>959</v>
      </c>
      <c r="N9" t="s">
        <v>140</v>
      </c>
      <c r="O9" t="s">
        <v>141</v>
      </c>
      <c r="P9" t="s">
        <v>156</v>
      </c>
      <c r="Q9"/>
      <c r="R9" t="s">
        <v>253</v>
      </c>
      <c r="S9"/>
      <c r="T9" t="s">
        <v>145</v>
      </c>
      <c r="U9" s="143" t="s">
        <v>146</v>
      </c>
      <c r="V9" t="s">
        <v>147</v>
      </c>
      <c r="W9" s="143" t="s">
        <v>146</v>
      </c>
      <c r="X9" t="s">
        <v>960</v>
      </c>
      <c r="Y9"/>
    </row>
    <row r="10" spans="1:25" x14ac:dyDescent="0.2">
      <c r="B10" t="s">
        <v>969</v>
      </c>
      <c r="C10" t="s">
        <v>165</v>
      </c>
      <c r="D10" t="s">
        <v>166</v>
      </c>
      <c r="E10" t="s">
        <v>132</v>
      </c>
      <c r="F10" t="s">
        <v>133</v>
      </c>
      <c r="G10" t="s">
        <v>167</v>
      </c>
      <c r="H10" t="s">
        <v>135</v>
      </c>
      <c r="I10" t="s">
        <v>168</v>
      </c>
      <c r="J10" t="s">
        <v>137</v>
      </c>
      <c r="K10" t="s">
        <v>169</v>
      </c>
      <c r="L10" t="s">
        <v>170</v>
      </c>
      <c r="M10" t="s">
        <v>171</v>
      </c>
      <c r="N10" t="s">
        <v>140</v>
      </c>
      <c r="O10" t="s">
        <v>141</v>
      </c>
      <c r="P10"/>
      <c r="Q10"/>
      <c r="R10"/>
      <c r="S10"/>
      <c r="T10" t="s">
        <v>145</v>
      </c>
      <c r="U10" s="143" t="s">
        <v>146</v>
      </c>
      <c r="V10" t="s">
        <v>147</v>
      </c>
      <c r="W10" s="143" t="s">
        <v>146</v>
      </c>
      <c r="X10" t="s">
        <v>148</v>
      </c>
      <c r="Y10"/>
    </row>
    <row r="11" spans="1:25" x14ac:dyDescent="0.2">
      <c r="B11" t="s">
        <v>970</v>
      </c>
      <c r="C11" t="s">
        <v>172</v>
      </c>
      <c r="D11" t="s">
        <v>173</v>
      </c>
      <c r="E11" t="s">
        <v>132</v>
      </c>
      <c r="F11" t="s">
        <v>133</v>
      </c>
      <c r="G11" t="s">
        <v>174</v>
      </c>
      <c r="H11" t="s">
        <v>175</v>
      </c>
      <c r="I11" t="s">
        <v>176</v>
      </c>
      <c r="J11" t="s">
        <v>137</v>
      </c>
      <c r="K11" t="s">
        <v>177</v>
      </c>
      <c r="L11" t="s">
        <v>178</v>
      </c>
      <c r="M11" t="s">
        <v>179</v>
      </c>
      <c r="N11" t="s">
        <v>180</v>
      </c>
      <c r="O11" t="s">
        <v>181</v>
      </c>
      <c r="P11" t="s">
        <v>182</v>
      </c>
      <c r="Q11"/>
      <c r="R11" t="s">
        <v>144</v>
      </c>
      <c r="S11" t="s">
        <v>147</v>
      </c>
      <c r="T11" t="s">
        <v>145</v>
      </c>
      <c r="U11" s="143" t="s">
        <v>146</v>
      </c>
      <c r="V11" s="143" t="s">
        <v>147</v>
      </c>
      <c r="W11" s="143" t="s">
        <v>146</v>
      </c>
      <c r="X11" s="143" t="s">
        <v>183</v>
      </c>
      <c r="Y11"/>
    </row>
    <row r="12" spans="1:25" x14ac:dyDescent="0.2">
      <c r="B12" t="s">
        <v>971</v>
      </c>
      <c r="C12" t="s">
        <v>184</v>
      </c>
      <c r="D12" t="s">
        <v>185</v>
      </c>
      <c r="E12" t="s">
        <v>132</v>
      </c>
      <c r="F12" t="s">
        <v>133</v>
      </c>
      <c r="G12" t="s">
        <v>186</v>
      </c>
      <c r="H12" t="s">
        <v>175</v>
      </c>
      <c r="I12" t="s">
        <v>187</v>
      </c>
      <c r="J12" t="s">
        <v>137</v>
      </c>
      <c r="K12" t="s">
        <v>142</v>
      </c>
      <c r="L12" t="s">
        <v>188</v>
      </c>
      <c r="M12" t="s">
        <v>189</v>
      </c>
      <c r="N12" t="s">
        <v>180</v>
      </c>
      <c r="O12" t="s">
        <v>181</v>
      </c>
      <c r="P12" t="s">
        <v>156</v>
      </c>
      <c r="Q12"/>
      <c r="R12" t="s">
        <v>144</v>
      </c>
      <c r="S12" t="s">
        <v>147</v>
      </c>
      <c r="T12" t="s">
        <v>145</v>
      </c>
      <c r="U12" s="143" t="s">
        <v>146</v>
      </c>
      <c r="V12" s="143" t="s">
        <v>147</v>
      </c>
      <c r="W12" s="143" t="s">
        <v>146</v>
      </c>
      <c r="X12" s="143" t="s">
        <v>183</v>
      </c>
      <c r="Y12"/>
    </row>
    <row r="13" spans="1:25" x14ac:dyDescent="0.2">
      <c r="B13" t="s">
        <v>972</v>
      </c>
      <c r="C13" t="s">
        <v>190</v>
      </c>
      <c r="D13" t="s">
        <v>185</v>
      </c>
      <c r="E13" t="s">
        <v>132</v>
      </c>
      <c r="F13" t="s">
        <v>133</v>
      </c>
      <c r="G13" t="s">
        <v>191</v>
      </c>
      <c r="H13" t="s">
        <v>175</v>
      </c>
      <c r="I13" t="s">
        <v>187</v>
      </c>
      <c r="J13" t="s">
        <v>137</v>
      </c>
      <c r="K13" t="s">
        <v>142</v>
      </c>
      <c r="L13" t="s">
        <v>192</v>
      </c>
      <c r="M13" t="s">
        <v>193</v>
      </c>
      <c r="N13" t="s">
        <v>180</v>
      </c>
      <c r="O13" t="s">
        <v>181</v>
      </c>
      <c r="P13" t="s">
        <v>156</v>
      </c>
      <c r="Q13"/>
      <c r="R13" t="s">
        <v>144</v>
      </c>
      <c r="S13" t="s">
        <v>147</v>
      </c>
      <c r="T13" t="s">
        <v>145</v>
      </c>
      <c r="U13" s="143" t="s">
        <v>146</v>
      </c>
      <c r="V13" s="143" t="s">
        <v>147</v>
      </c>
      <c r="W13" s="143" t="s">
        <v>146</v>
      </c>
      <c r="X13" s="143" t="s">
        <v>183</v>
      </c>
      <c r="Y13"/>
    </row>
    <row r="14" spans="1:25" x14ac:dyDescent="0.2">
      <c r="B14" t="s">
        <v>973</v>
      </c>
      <c r="C14" t="s">
        <v>194</v>
      </c>
      <c r="D14" t="s">
        <v>185</v>
      </c>
      <c r="E14" t="s">
        <v>132</v>
      </c>
      <c r="F14" t="s">
        <v>133</v>
      </c>
      <c r="G14" t="s">
        <v>195</v>
      </c>
      <c r="H14" t="s">
        <v>175</v>
      </c>
      <c r="I14" t="s">
        <v>187</v>
      </c>
      <c r="J14" t="s">
        <v>137</v>
      </c>
      <c r="K14" t="s">
        <v>142</v>
      </c>
      <c r="L14" t="s">
        <v>196</v>
      </c>
      <c r="M14" t="s">
        <v>197</v>
      </c>
      <c r="N14" t="s">
        <v>180</v>
      </c>
      <c r="O14" t="s">
        <v>181</v>
      </c>
      <c r="P14" t="s">
        <v>156</v>
      </c>
      <c r="Q14"/>
      <c r="R14" t="s">
        <v>144</v>
      </c>
      <c r="S14" t="s">
        <v>147</v>
      </c>
      <c r="T14" t="s">
        <v>145</v>
      </c>
      <c r="U14" s="143" t="s">
        <v>146</v>
      </c>
      <c r="V14" s="143" t="s">
        <v>147</v>
      </c>
      <c r="W14" s="143" t="s">
        <v>146</v>
      </c>
      <c r="X14" s="143" t="s">
        <v>183</v>
      </c>
      <c r="Y14"/>
    </row>
    <row r="15" spans="1:25" x14ac:dyDescent="0.2">
      <c r="B15" t="s">
        <v>974</v>
      </c>
      <c r="C15" t="s">
        <v>198</v>
      </c>
      <c r="D15" t="s">
        <v>185</v>
      </c>
      <c r="E15" t="s">
        <v>132</v>
      </c>
      <c r="F15" t="s">
        <v>133</v>
      </c>
      <c r="G15" t="s">
        <v>199</v>
      </c>
      <c r="H15" t="s">
        <v>175</v>
      </c>
      <c r="I15" t="s">
        <v>187</v>
      </c>
      <c r="J15" t="s">
        <v>137</v>
      </c>
      <c r="K15" t="s">
        <v>142</v>
      </c>
      <c r="L15" t="s">
        <v>200</v>
      </c>
      <c r="M15" t="s">
        <v>201</v>
      </c>
      <c r="N15" t="s">
        <v>180</v>
      </c>
      <c r="O15" t="s">
        <v>181</v>
      </c>
      <c r="P15" t="s">
        <v>156</v>
      </c>
      <c r="Q15"/>
      <c r="R15" t="s">
        <v>144</v>
      </c>
      <c r="S15" t="s">
        <v>147</v>
      </c>
      <c r="T15" t="s">
        <v>145</v>
      </c>
      <c r="U15" s="143" t="s">
        <v>146</v>
      </c>
      <c r="V15" s="143" t="s">
        <v>147</v>
      </c>
      <c r="W15" s="143" t="s">
        <v>146</v>
      </c>
      <c r="X15" s="143" t="s">
        <v>183</v>
      </c>
      <c r="Y15"/>
    </row>
    <row r="16" spans="1:25" x14ac:dyDescent="0.2">
      <c r="B16" t="s">
        <v>975</v>
      </c>
      <c r="C16" t="s">
        <v>202</v>
      </c>
      <c r="D16" t="s">
        <v>185</v>
      </c>
      <c r="E16" t="s">
        <v>132</v>
      </c>
      <c r="F16" t="s">
        <v>133</v>
      </c>
      <c r="G16" t="s">
        <v>203</v>
      </c>
      <c r="H16" t="s">
        <v>175</v>
      </c>
      <c r="I16" t="s">
        <v>187</v>
      </c>
      <c r="J16" t="s">
        <v>137</v>
      </c>
      <c r="K16" t="s">
        <v>142</v>
      </c>
      <c r="L16" t="s">
        <v>204</v>
      </c>
      <c r="M16" t="s">
        <v>205</v>
      </c>
      <c r="N16" t="s">
        <v>180</v>
      </c>
      <c r="O16" t="s">
        <v>181</v>
      </c>
      <c r="P16" t="s">
        <v>156</v>
      </c>
      <c r="Q16"/>
      <c r="R16" t="s">
        <v>144</v>
      </c>
      <c r="S16" t="s">
        <v>147</v>
      </c>
      <c r="T16" t="s">
        <v>145</v>
      </c>
      <c r="U16" s="143" t="s">
        <v>146</v>
      </c>
      <c r="V16" s="143" t="s">
        <v>147</v>
      </c>
      <c r="W16" s="143" t="s">
        <v>146</v>
      </c>
      <c r="X16" s="143" t="s">
        <v>183</v>
      </c>
      <c r="Y16"/>
    </row>
    <row r="17" spans="2:25" x14ac:dyDescent="0.2">
      <c r="B17" t="s">
        <v>976</v>
      </c>
      <c r="C17" t="s">
        <v>206</v>
      </c>
      <c r="D17" t="s">
        <v>185</v>
      </c>
      <c r="E17" t="s">
        <v>132</v>
      </c>
      <c r="F17" t="s">
        <v>133</v>
      </c>
      <c r="G17" t="s">
        <v>207</v>
      </c>
      <c r="H17" t="s">
        <v>175</v>
      </c>
      <c r="I17" t="s">
        <v>187</v>
      </c>
      <c r="J17" t="s">
        <v>137</v>
      </c>
      <c r="K17" t="s">
        <v>142</v>
      </c>
      <c r="L17" t="s">
        <v>208</v>
      </c>
      <c r="M17" t="s">
        <v>209</v>
      </c>
      <c r="N17" t="s">
        <v>180</v>
      </c>
      <c r="O17" t="s">
        <v>181</v>
      </c>
      <c r="P17" t="s">
        <v>156</v>
      </c>
      <c r="Q17"/>
      <c r="R17" t="s">
        <v>144</v>
      </c>
      <c r="S17" t="s">
        <v>147</v>
      </c>
      <c r="T17" t="s">
        <v>145</v>
      </c>
      <c r="U17" s="143" t="s">
        <v>146</v>
      </c>
      <c r="V17" s="143" t="s">
        <v>147</v>
      </c>
      <c r="W17" s="143" t="s">
        <v>146</v>
      </c>
      <c r="X17" s="143" t="s">
        <v>183</v>
      </c>
      <c r="Y17"/>
    </row>
    <row r="18" spans="2:25" x14ac:dyDescent="0.2">
      <c r="B18" t="s">
        <v>977</v>
      </c>
      <c r="C18" t="s">
        <v>210</v>
      </c>
      <c r="D18" t="s">
        <v>185</v>
      </c>
      <c r="E18" t="s">
        <v>132</v>
      </c>
      <c r="F18" t="s">
        <v>133</v>
      </c>
      <c r="G18" t="s">
        <v>211</v>
      </c>
      <c r="H18" t="s">
        <v>175</v>
      </c>
      <c r="I18" t="s">
        <v>187</v>
      </c>
      <c r="J18" t="s">
        <v>137</v>
      </c>
      <c r="K18" t="s">
        <v>142</v>
      </c>
      <c r="L18" t="s">
        <v>212</v>
      </c>
      <c r="M18" t="s">
        <v>213</v>
      </c>
      <c r="N18" t="s">
        <v>180</v>
      </c>
      <c r="O18" t="s">
        <v>181</v>
      </c>
      <c r="P18" t="s">
        <v>156</v>
      </c>
      <c r="Q18"/>
      <c r="R18" t="s">
        <v>144</v>
      </c>
      <c r="S18" t="s">
        <v>147</v>
      </c>
      <c r="T18" t="s">
        <v>145</v>
      </c>
      <c r="U18" s="143" t="s">
        <v>146</v>
      </c>
      <c r="V18" s="143" t="s">
        <v>147</v>
      </c>
      <c r="W18" s="143" t="s">
        <v>146</v>
      </c>
      <c r="X18" s="143" t="s">
        <v>183</v>
      </c>
      <c r="Y18"/>
    </row>
    <row r="19" spans="2:25" x14ac:dyDescent="0.2">
      <c r="B19" t="s">
        <v>978</v>
      </c>
      <c r="C19" t="s">
        <v>214</v>
      </c>
      <c r="D19" t="s">
        <v>185</v>
      </c>
      <c r="E19" t="s">
        <v>132</v>
      </c>
      <c r="F19" t="s">
        <v>133</v>
      </c>
      <c r="G19" t="s">
        <v>215</v>
      </c>
      <c r="H19" t="s">
        <v>175</v>
      </c>
      <c r="I19" t="s">
        <v>187</v>
      </c>
      <c r="J19" t="s">
        <v>137</v>
      </c>
      <c r="K19" t="s">
        <v>142</v>
      </c>
      <c r="L19" t="s">
        <v>216</v>
      </c>
      <c r="M19" t="s">
        <v>217</v>
      </c>
      <c r="N19" t="s">
        <v>180</v>
      </c>
      <c r="O19" t="s">
        <v>181</v>
      </c>
      <c r="P19" t="s">
        <v>156</v>
      </c>
      <c r="Q19"/>
      <c r="R19" t="s">
        <v>144</v>
      </c>
      <c r="S19" t="s">
        <v>147</v>
      </c>
      <c r="T19" t="s">
        <v>145</v>
      </c>
      <c r="U19" s="143" t="s">
        <v>146</v>
      </c>
      <c r="V19" s="143" t="s">
        <v>147</v>
      </c>
      <c r="W19" s="143" t="s">
        <v>146</v>
      </c>
      <c r="X19" s="143" t="s">
        <v>183</v>
      </c>
      <c r="Y19"/>
    </row>
    <row r="20" spans="2:25" x14ac:dyDescent="0.2">
      <c r="B20" t="s">
        <v>979</v>
      </c>
      <c r="C20" t="s">
        <v>218</v>
      </c>
      <c r="D20" t="s">
        <v>173</v>
      </c>
      <c r="E20" t="s">
        <v>132</v>
      </c>
      <c r="F20" t="s">
        <v>133</v>
      </c>
      <c r="G20" t="s">
        <v>219</v>
      </c>
      <c r="H20" t="s">
        <v>175</v>
      </c>
      <c r="I20" t="s">
        <v>176</v>
      </c>
      <c r="J20" t="s">
        <v>137</v>
      </c>
      <c r="K20" t="s">
        <v>177</v>
      </c>
      <c r="L20" t="s">
        <v>220</v>
      </c>
      <c r="M20" t="s">
        <v>221</v>
      </c>
      <c r="N20" t="s">
        <v>180</v>
      </c>
      <c r="O20" t="s">
        <v>181</v>
      </c>
      <c r="P20" t="s">
        <v>182</v>
      </c>
      <c r="Q20"/>
      <c r="R20" t="s">
        <v>144</v>
      </c>
      <c r="S20" t="s">
        <v>147</v>
      </c>
      <c r="T20" t="s">
        <v>145</v>
      </c>
      <c r="U20" s="143" t="s">
        <v>146</v>
      </c>
      <c r="V20" s="143" t="s">
        <v>147</v>
      </c>
      <c r="W20" s="143" t="s">
        <v>146</v>
      </c>
      <c r="X20" s="143" t="s">
        <v>183</v>
      </c>
      <c r="Y20"/>
    </row>
    <row r="21" spans="2:25" x14ac:dyDescent="0.2">
      <c r="B21" t="s">
        <v>980</v>
      </c>
      <c r="C21" t="s">
        <v>222</v>
      </c>
      <c r="D21" t="s">
        <v>223</v>
      </c>
      <c r="E21" t="s">
        <v>132</v>
      </c>
      <c r="F21" t="s">
        <v>133</v>
      </c>
      <c r="G21" t="s">
        <v>224</v>
      </c>
      <c r="H21" t="s">
        <v>175</v>
      </c>
      <c r="I21" t="s">
        <v>225</v>
      </c>
      <c r="J21" t="s">
        <v>137</v>
      </c>
      <c r="K21" t="s">
        <v>169</v>
      </c>
      <c r="L21" t="s">
        <v>226</v>
      </c>
      <c r="M21" t="s">
        <v>227</v>
      </c>
      <c r="N21" t="s">
        <v>140</v>
      </c>
      <c r="O21" t="s">
        <v>141</v>
      </c>
      <c r="P21"/>
      <c r="Q21" t="s">
        <v>228</v>
      </c>
      <c r="R21"/>
      <c r="S21"/>
      <c r="T21" t="s">
        <v>145</v>
      </c>
      <c r="U21" s="143" t="s">
        <v>146</v>
      </c>
      <c r="V21" t="s">
        <v>147</v>
      </c>
      <c r="W21" s="143" t="s">
        <v>146</v>
      </c>
      <c r="X21" s="143" t="s">
        <v>183</v>
      </c>
      <c r="Y21"/>
    </row>
    <row r="22" spans="2:25" x14ac:dyDescent="0.2">
      <c r="B22" s="143" t="s">
        <v>229</v>
      </c>
      <c r="C22" s="143" t="s">
        <v>230</v>
      </c>
      <c r="D22" s="143" t="s">
        <v>231</v>
      </c>
      <c r="E22" s="143" t="s">
        <v>132</v>
      </c>
      <c r="F22" s="143" t="s">
        <v>133</v>
      </c>
      <c r="G22" s="143" t="s">
        <v>232</v>
      </c>
      <c r="H22" s="143" t="s">
        <v>175</v>
      </c>
      <c r="I22" s="143" t="s">
        <v>233</v>
      </c>
      <c r="J22" s="143" t="s">
        <v>137</v>
      </c>
      <c r="K22" s="143" t="s">
        <v>169</v>
      </c>
      <c r="L22" s="143" t="s">
        <v>234</v>
      </c>
      <c r="M22" s="143" t="s">
        <v>235</v>
      </c>
      <c r="N22" s="143" t="s">
        <v>180</v>
      </c>
      <c r="O22" s="143" t="s">
        <v>236</v>
      </c>
      <c r="Q22" s="143" t="s">
        <v>237</v>
      </c>
      <c r="S22" s="143" t="s">
        <v>147</v>
      </c>
      <c r="T22" s="143" t="s">
        <v>147</v>
      </c>
      <c r="U22" s="143" t="s">
        <v>146</v>
      </c>
      <c r="V22" s="143" t="s">
        <v>147</v>
      </c>
      <c r="W22" s="143" t="s">
        <v>146</v>
      </c>
      <c r="X22" s="143" t="s">
        <v>183</v>
      </c>
    </row>
    <row r="23" spans="2:25" x14ac:dyDescent="0.2">
      <c r="B23" s="143" t="s">
        <v>238</v>
      </c>
      <c r="C23" s="143" t="s">
        <v>239</v>
      </c>
      <c r="D23" s="143" t="s">
        <v>240</v>
      </c>
      <c r="E23" s="143" t="s">
        <v>132</v>
      </c>
      <c r="F23" s="143" t="s">
        <v>133</v>
      </c>
      <c r="G23" s="143" t="s">
        <v>241</v>
      </c>
      <c r="H23" s="143" t="s">
        <v>175</v>
      </c>
      <c r="I23" s="143" t="s">
        <v>233</v>
      </c>
      <c r="J23" s="143" t="s">
        <v>137</v>
      </c>
      <c r="K23" s="143" t="s">
        <v>242</v>
      </c>
      <c r="L23" s="143" t="s">
        <v>243</v>
      </c>
      <c r="M23" s="143" t="s">
        <v>244</v>
      </c>
      <c r="N23" s="143" t="s">
        <v>180</v>
      </c>
      <c r="O23" s="143" t="s">
        <v>181</v>
      </c>
      <c r="P23" s="143" t="s">
        <v>245</v>
      </c>
      <c r="S23" s="143" t="s">
        <v>147</v>
      </c>
      <c r="T23" s="143" t="s">
        <v>147</v>
      </c>
      <c r="U23" s="143" t="s">
        <v>146</v>
      </c>
      <c r="V23" s="143" t="s">
        <v>147</v>
      </c>
      <c r="W23" s="143" t="s">
        <v>146</v>
      </c>
      <c r="X23" s="143" t="s">
        <v>183</v>
      </c>
    </row>
    <row r="24" spans="2:25" x14ac:dyDescent="0.2">
      <c r="B24" t="s">
        <v>981</v>
      </c>
      <c r="C24" t="s">
        <v>247</v>
      </c>
      <c r="D24" t="s">
        <v>248</v>
      </c>
      <c r="E24" t="s">
        <v>132</v>
      </c>
      <c r="F24" t="s">
        <v>133</v>
      </c>
      <c r="G24" t="s">
        <v>249</v>
      </c>
      <c r="H24" t="s">
        <v>175</v>
      </c>
      <c r="I24" t="s">
        <v>250</v>
      </c>
      <c r="J24" t="s">
        <v>137</v>
      </c>
      <c r="K24" t="s">
        <v>142</v>
      </c>
      <c r="L24" t="s">
        <v>251</v>
      </c>
      <c r="M24" t="s">
        <v>252</v>
      </c>
      <c r="N24" t="s">
        <v>180</v>
      </c>
      <c r="O24" t="s">
        <v>181</v>
      </c>
      <c r="P24" t="s">
        <v>156</v>
      </c>
      <c r="Q24"/>
      <c r="R24" t="s">
        <v>253</v>
      </c>
      <c r="S24" t="s">
        <v>147</v>
      </c>
      <c r="T24" t="s">
        <v>145</v>
      </c>
      <c r="U24" s="143" t="s">
        <v>146</v>
      </c>
      <c r="V24" s="143" t="s">
        <v>147</v>
      </c>
      <c r="W24" s="143" t="s">
        <v>146</v>
      </c>
      <c r="X24" s="143" t="s">
        <v>183</v>
      </c>
      <c r="Y24"/>
    </row>
    <row r="25" spans="2:25" x14ac:dyDescent="0.2">
      <c r="B25" t="s">
        <v>982</v>
      </c>
      <c r="C25" t="s">
        <v>254</v>
      </c>
      <c r="D25" t="s">
        <v>255</v>
      </c>
      <c r="E25" t="s">
        <v>132</v>
      </c>
      <c r="F25" t="s">
        <v>133</v>
      </c>
      <c r="G25" t="s">
        <v>256</v>
      </c>
      <c r="H25" t="s">
        <v>175</v>
      </c>
      <c r="I25" t="s">
        <v>250</v>
      </c>
      <c r="J25" t="s">
        <v>137</v>
      </c>
      <c r="K25" t="s">
        <v>142</v>
      </c>
      <c r="L25" t="s">
        <v>257</v>
      </c>
      <c r="M25" t="s">
        <v>258</v>
      </c>
      <c r="N25" t="s">
        <v>180</v>
      </c>
      <c r="O25" t="s">
        <v>181</v>
      </c>
      <c r="P25" t="s">
        <v>156</v>
      </c>
      <c r="Q25"/>
      <c r="R25" t="s">
        <v>253</v>
      </c>
      <c r="S25" t="s">
        <v>147</v>
      </c>
      <c r="T25" t="s">
        <v>145</v>
      </c>
      <c r="U25" s="143" t="s">
        <v>146</v>
      </c>
      <c r="V25" s="143" t="s">
        <v>147</v>
      </c>
      <c r="W25" s="143" t="s">
        <v>146</v>
      </c>
      <c r="X25" s="143" t="s">
        <v>183</v>
      </c>
      <c r="Y25"/>
    </row>
    <row r="26" spans="2:25" x14ac:dyDescent="0.2">
      <c r="B26" t="s">
        <v>983</v>
      </c>
      <c r="C26" t="s">
        <v>259</v>
      </c>
      <c r="D26" t="s">
        <v>248</v>
      </c>
      <c r="E26" t="s">
        <v>132</v>
      </c>
      <c r="F26" t="s">
        <v>133</v>
      </c>
      <c r="G26" t="s">
        <v>260</v>
      </c>
      <c r="H26" t="s">
        <v>175</v>
      </c>
      <c r="I26" s="142" t="s">
        <v>250</v>
      </c>
      <c r="J26" t="s">
        <v>137</v>
      </c>
      <c r="K26" t="s">
        <v>142</v>
      </c>
      <c r="L26" t="s">
        <v>261</v>
      </c>
      <c r="M26" t="s">
        <v>262</v>
      </c>
      <c r="N26" t="s">
        <v>180</v>
      </c>
      <c r="O26" t="s">
        <v>181</v>
      </c>
      <c r="P26" t="s">
        <v>156</v>
      </c>
      <c r="Q26"/>
      <c r="R26" t="s">
        <v>253</v>
      </c>
      <c r="S26" t="s">
        <v>147</v>
      </c>
      <c r="T26" t="s">
        <v>145</v>
      </c>
      <c r="U26" s="143" t="s">
        <v>146</v>
      </c>
      <c r="V26" s="143" t="s">
        <v>147</v>
      </c>
      <c r="W26" s="143" t="s">
        <v>146</v>
      </c>
      <c r="X26" s="143" t="s">
        <v>183</v>
      </c>
      <c r="Y26"/>
    </row>
    <row r="27" spans="2:25" x14ac:dyDescent="0.2">
      <c r="B27" t="s">
        <v>984</v>
      </c>
      <c r="C27" t="s">
        <v>263</v>
      </c>
      <c r="D27" t="s">
        <v>248</v>
      </c>
      <c r="E27" t="s">
        <v>132</v>
      </c>
      <c r="F27" t="s">
        <v>133</v>
      </c>
      <c r="G27" t="s">
        <v>264</v>
      </c>
      <c r="H27" t="s">
        <v>175</v>
      </c>
      <c r="I27" t="s">
        <v>250</v>
      </c>
      <c r="J27" t="s">
        <v>137</v>
      </c>
      <c r="K27" t="s">
        <v>142</v>
      </c>
      <c r="L27" t="s">
        <v>265</v>
      </c>
      <c r="M27" t="s">
        <v>266</v>
      </c>
      <c r="N27" t="s">
        <v>180</v>
      </c>
      <c r="O27" t="s">
        <v>181</v>
      </c>
      <c r="P27" t="s">
        <v>156</v>
      </c>
      <c r="Q27"/>
      <c r="R27" t="s">
        <v>253</v>
      </c>
      <c r="S27" t="s">
        <v>147</v>
      </c>
      <c r="T27" t="s">
        <v>145</v>
      </c>
      <c r="U27" s="143" t="s">
        <v>146</v>
      </c>
      <c r="V27" s="143" t="s">
        <v>147</v>
      </c>
      <c r="W27" s="143" t="s">
        <v>146</v>
      </c>
      <c r="X27" s="143" t="s">
        <v>183</v>
      </c>
      <c r="Y27"/>
    </row>
    <row r="28" spans="2:25" x14ac:dyDescent="0.2">
      <c r="B28" t="s">
        <v>985</v>
      </c>
      <c r="C28" t="s">
        <v>267</v>
      </c>
      <c r="D28" t="s">
        <v>255</v>
      </c>
      <c r="E28" t="s">
        <v>132</v>
      </c>
      <c r="F28" t="s">
        <v>133</v>
      </c>
      <c r="G28" t="s">
        <v>268</v>
      </c>
      <c r="H28" t="s">
        <v>175</v>
      </c>
      <c r="I28" t="s">
        <v>250</v>
      </c>
      <c r="J28" t="s">
        <v>137</v>
      </c>
      <c r="K28" t="s">
        <v>142</v>
      </c>
      <c r="L28" t="s">
        <v>269</v>
      </c>
      <c r="M28" t="s">
        <v>270</v>
      </c>
      <c r="N28" t="s">
        <v>180</v>
      </c>
      <c r="O28" t="s">
        <v>181</v>
      </c>
      <c r="P28" t="s">
        <v>156</v>
      </c>
      <c r="Q28"/>
      <c r="R28" t="s">
        <v>253</v>
      </c>
      <c r="S28" t="s">
        <v>147</v>
      </c>
      <c r="T28" t="s">
        <v>145</v>
      </c>
      <c r="U28" s="143" t="s">
        <v>146</v>
      </c>
      <c r="V28" s="143" t="s">
        <v>147</v>
      </c>
      <c r="W28" s="143" t="s">
        <v>146</v>
      </c>
      <c r="X28" s="143" t="s">
        <v>183</v>
      </c>
      <c r="Y28"/>
    </row>
    <row r="29" spans="2:25" x14ac:dyDescent="0.2">
      <c r="B29" t="s">
        <v>986</v>
      </c>
      <c r="C29" t="s">
        <v>271</v>
      </c>
      <c r="D29" t="s">
        <v>248</v>
      </c>
      <c r="E29" t="s">
        <v>132</v>
      </c>
      <c r="F29" t="s">
        <v>133</v>
      </c>
      <c r="G29" t="s">
        <v>272</v>
      </c>
      <c r="H29" t="s">
        <v>175</v>
      </c>
      <c r="I29" t="s">
        <v>250</v>
      </c>
      <c r="J29" t="s">
        <v>137</v>
      </c>
      <c r="K29" t="s">
        <v>142</v>
      </c>
      <c r="L29" t="s">
        <v>273</v>
      </c>
      <c r="M29" t="s">
        <v>274</v>
      </c>
      <c r="N29" t="s">
        <v>180</v>
      </c>
      <c r="O29" t="s">
        <v>181</v>
      </c>
      <c r="P29" t="s">
        <v>156</v>
      </c>
      <c r="Q29"/>
      <c r="R29" t="s">
        <v>253</v>
      </c>
      <c r="S29" t="s">
        <v>147</v>
      </c>
      <c r="T29" t="s">
        <v>145</v>
      </c>
      <c r="U29" s="143" t="s">
        <v>146</v>
      </c>
      <c r="V29" s="143" t="s">
        <v>147</v>
      </c>
      <c r="W29" s="143" t="s">
        <v>146</v>
      </c>
      <c r="X29" s="143" t="s">
        <v>183</v>
      </c>
      <c r="Y29"/>
    </row>
    <row r="30" spans="2:25" x14ac:dyDescent="0.2">
      <c r="B30" t="s">
        <v>987</v>
      </c>
      <c r="C30" t="s">
        <v>275</v>
      </c>
      <c r="D30" t="s">
        <v>255</v>
      </c>
      <c r="E30" t="s">
        <v>132</v>
      </c>
      <c r="F30" t="s">
        <v>133</v>
      </c>
      <c r="G30" t="s">
        <v>276</v>
      </c>
      <c r="H30" t="s">
        <v>175</v>
      </c>
      <c r="I30" t="s">
        <v>250</v>
      </c>
      <c r="J30" t="s">
        <v>137</v>
      </c>
      <c r="K30" t="s">
        <v>142</v>
      </c>
      <c r="L30" t="s">
        <v>277</v>
      </c>
      <c r="M30" t="s">
        <v>278</v>
      </c>
      <c r="N30" t="s">
        <v>180</v>
      </c>
      <c r="O30" t="s">
        <v>181</v>
      </c>
      <c r="P30" t="s">
        <v>156</v>
      </c>
      <c r="Q30"/>
      <c r="R30" t="s">
        <v>253</v>
      </c>
      <c r="S30" t="s">
        <v>147</v>
      </c>
      <c r="T30" t="s">
        <v>145</v>
      </c>
      <c r="U30" s="143" t="s">
        <v>146</v>
      </c>
      <c r="V30" s="143" t="s">
        <v>147</v>
      </c>
      <c r="W30" s="143" t="s">
        <v>146</v>
      </c>
      <c r="X30" s="143" t="s">
        <v>183</v>
      </c>
      <c r="Y30"/>
    </row>
    <row r="31" spans="2:25" x14ac:dyDescent="0.2">
      <c r="B31" t="s">
        <v>988</v>
      </c>
      <c r="C31" t="s">
        <v>279</v>
      </c>
      <c r="D31" t="s">
        <v>255</v>
      </c>
      <c r="E31" t="s">
        <v>132</v>
      </c>
      <c r="F31" t="s">
        <v>133</v>
      </c>
      <c r="G31" t="s">
        <v>280</v>
      </c>
      <c r="H31" t="s">
        <v>175</v>
      </c>
      <c r="I31" t="s">
        <v>250</v>
      </c>
      <c r="J31" t="s">
        <v>137</v>
      </c>
      <c r="K31" t="s">
        <v>142</v>
      </c>
      <c r="L31" t="s">
        <v>281</v>
      </c>
      <c r="M31" t="s">
        <v>282</v>
      </c>
      <c r="N31" t="s">
        <v>180</v>
      </c>
      <c r="O31" t="s">
        <v>181</v>
      </c>
      <c r="P31" t="s">
        <v>156</v>
      </c>
      <c r="Q31"/>
      <c r="R31" t="s">
        <v>253</v>
      </c>
      <c r="S31" t="s">
        <v>147</v>
      </c>
      <c r="T31" t="s">
        <v>145</v>
      </c>
      <c r="U31" s="143" t="s">
        <v>146</v>
      </c>
      <c r="V31" s="143" t="s">
        <v>147</v>
      </c>
      <c r="W31" s="143" t="s">
        <v>146</v>
      </c>
      <c r="X31" s="143" t="s">
        <v>183</v>
      </c>
      <c r="Y31"/>
    </row>
    <row r="32" spans="2:25" x14ac:dyDescent="0.2">
      <c r="B32" t="s">
        <v>989</v>
      </c>
      <c r="C32" t="s">
        <v>283</v>
      </c>
      <c r="D32" t="s">
        <v>248</v>
      </c>
      <c r="E32" t="s">
        <v>132</v>
      </c>
      <c r="F32" t="s">
        <v>133</v>
      </c>
      <c r="G32" t="s">
        <v>284</v>
      </c>
      <c r="H32" t="s">
        <v>175</v>
      </c>
      <c r="I32" t="s">
        <v>250</v>
      </c>
      <c r="J32" t="s">
        <v>137</v>
      </c>
      <c r="K32" t="s">
        <v>142</v>
      </c>
      <c r="L32" t="s">
        <v>285</v>
      </c>
      <c r="M32" t="s">
        <v>286</v>
      </c>
      <c r="N32" t="s">
        <v>180</v>
      </c>
      <c r="O32" t="s">
        <v>181</v>
      </c>
      <c r="P32" t="s">
        <v>156</v>
      </c>
      <c r="Q32"/>
      <c r="R32" t="s">
        <v>253</v>
      </c>
      <c r="S32" t="s">
        <v>147</v>
      </c>
      <c r="T32" t="s">
        <v>145</v>
      </c>
      <c r="U32" s="143" t="s">
        <v>146</v>
      </c>
      <c r="V32" s="143" t="s">
        <v>147</v>
      </c>
      <c r="W32" s="143" t="s">
        <v>146</v>
      </c>
      <c r="X32" s="143" t="s">
        <v>183</v>
      </c>
      <c r="Y32"/>
    </row>
    <row r="33" spans="2:25" x14ac:dyDescent="0.2">
      <c r="B33" t="s">
        <v>990</v>
      </c>
      <c r="C33" t="s">
        <v>287</v>
      </c>
      <c r="D33" t="s">
        <v>255</v>
      </c>
      <c r="E33" t="s">
        <v>132</v>
      </c>
      <c r="F33" t="s">
        <v>133</v>
      </c>
      <c r="G33" t="s">
        <v>288</v>
      </c>
      <c r="H33" t="s">
        <v>175</v>
      </c>
      <c r="I33" t="s">
        <v>250</v>
      </c>
      <c r="J33" t="s">
        <v>137</v>
      </c>
      <c r="K33" t="s">
        <v>142</v>
      </c>
      <c r="L33" t="s">
        <v>289</v>
      </c>
      <c r="M33" t="s">
        <v>290</v>
      </c>
      <c r="N33" t="s">
        <v>140</v>
      </c>
      <c r="O33" t="s">
        <v>141</v>
      </c>
      <c r="P33" t="s">
        <v>156</v>
      </c>
      <c r="Q33"/>
      <c r="R33" t="s">
        <v>253</v>
      </c>
      <c r="S33"/>
      <c r="T33" t="s">
        <v>145</v>
      </c>
      <c r="U33" s="143" t="s">
        <v>146</v>
      </c>
      <c r="V33" t="s">
        <v>147</v>
      </c>
      <c r="W33" s="143" t="s">
        <v>146</v>
      </c>
      <c r="X33" s="143" t="s">
        <v>183</v>
      </c>
      <c r="Y33"/>
    </row>
    <row r="34" spans="2:25" x14ac:dyDescent="0.2">
      <c r="B34" t="s">
        <v>991</v>
      </c>
      <c r="C34" t="s">
        <v>291</v>
      </c>
      <c r="D34" t="s">
        <v>248</v>
      </c>
      <c r="E34" t="s">
        <v>132</v>
      </c>
      <c r="F34" t="s">
        <v>133</v>
      </c>
      <c r="G34" t="s">
        <v>292</v>
      </c>
      <c r="H34" t="s">
        <v>175</v>
      </c>
      <c r="I34" t="s">
        <v>250</v>
      </c>
      <c r="J34" t="s">
        <v>137</v>
      </c>
      <c r="K34" t="s">
        <v>142</v>
      </c>
      <c r="L34" t="s">
        <v>293</v>
      </c>
      <c r="M34" t="s">
        <v>294</v>
      </c>
      <c r="N34" t="s">
        <v>180</v>
      </c>
      <c r="O34" t="s">
        <v>181</v>
      </c>
      <c r="P34" t="s">
        <v>156</v>
      </c>
      <c r="Q34"/>
      <c r="R34" t="s">
        <v>253</v>
      </c>
      <c r="S34" t="s">
        <v>147</v>
      </c>
      <c r="T34" t="s">
        <v>145</v>
      </c>
      <c r="U34" s="143" t="s">
        <v>146</v>
      </c>
      <c r="V34" s="143" t="s">
        <v>147</v>
      </c>
      <c r="W34" s="143" t="s">
        <v>146</v>
      </c>
      <c r="X34" s="143" t="s">
        <v>183</v>
      </c>
      <c r="Y34"/>
    </row>
    <row r="35" spans="2:25" x14ac:dyDescent="0.2">
      <c r="B35" t="s">
        <v>992</v>
      </c>
      <c r="C35" t="s">
        <v>295</v>
      </c>
      <c r="D35" t="s">
        <v>255</v>
      </c>
      <c r="E35" t="s">
        <v>296</v>
      </c>
      <c r="F35" t="s">
        <v>297</v>
      </c>
      <c r="G35" t="s">
        <v>298</v>
      </c>
      <c r="H35" t="s">
        <v>175</v>
      </c>
      <c r="I35" t="s">
        <v>250</v>
      </c>
      <c r="J35" t="s">
        <v>137</v>
      </c>
      <c r="K35" t="s">
        <v>142</v>
      </c>
      <c r="L35" t="s">
        <v>299</v>
      </c>
      <c r="N35" t="s">
        <v>180</v>
      </c>
      <c r="O35" t="s">
        <v>181</v>
      </c>
      <c r="P35" t="s">
        <v>156</v>
      </c>
      <c r="Q35"/>
      <c r="R35" t="s">
        <v>253</v>
      </c>
      <c r="S35" t="s">
        <v>147</v>
      </c>
      <c r="T35" t="s">
        <v>145</v>
      </c>
      <c r="U35" s="143" t="s">
        <v>146</v>
      </c>
      <c r="V35" s="143" t="s">
        <v>147</v>
      </c>
      <c r="W35" s="143" t="s">
        <v>146</v>
      </c>
      <c r="X35" s="143" t="s">
        <v>183</v>
      </c>
      <c r="Y35"/>
    </row>
    <row r="36" spans="2:25" x14ac:dyDescent="0.2">
      <c r="B36" t="s">
        <v>993</v>
      </c>
      <c r="C36" t="s">
        <v>300</v>
      </c>
      <c r="D36" t="s">
        <v>248</v>
      </c>
      <c r="E36" t="s">
        <v>132</v>
      </c>
      <c r="F36" t="s">
        <v>133</v>
      </c>
      <c r="G36" t="s">
        <v>301</v>
      </c>
      <c r="H36" t="s">
        <v>175</v>
      </c>
      <c r="I36" t="s">
        <v>250</v>
      </c>
      <c r="J36" t="s">
        <v>137</v>
      </c>
      <c r="K36" t="s">
        <v>142</v>
      </c>
      <c r="L36" t="s">
        <v>302</v>
      </c>
      <c r="M36" t="s">
        <v>303</v>
      </c>
      <c r="N36" t="s">
        <v>180</v>
      </c>
      <c r="O36" t="s">
        <v>181</v>
      </c>
      <c r="P36" t="s">
        <v>156</v>
      </c>
      <c r="Q36"/>
      <c r="R36" t="s">
        <v>253</v>
      </c>
      <c r="S36" t="s">
        <v>147</v>
      </c>
      <c r="T36" t="s">
        <v>145</v>
      </c>
      <c r="U36" s="143" t="s">
        <v>146</v>
      </c>
      <c r="V36" s="143" t="s">
        <v>147</v>
      </c>
      <c r="W36" s="143" t="s">
        <v>146</v>
      </c>
      <c r="X36" s="143" t="s">
        <v>183</v>
      </c>
      <c r="Y36"/>
    </row>
    <row r="37" spans="2:25" x14ac:dyDescent="0.2">
      <c r="B37" t="s">
        <v>994</v>
      </c>
      <c r="C37" t="s">
        <v>304</v>
      </c>
      <c r="D37" t="s">
        <v>255</v>
      </c>
      <c r="E37" t="s">
        <v>132</v>
      </c>
      <c r="F37" t="s">
        <v>133</v>
      </c>
      <c r="G37" t="s">
        <v>305</v>
      </c>
      <c r="H37" t="s">
        <v>175</v>
      </c>
      <c r="I37" t="s">
        <v>250</v>
      </c>
      <c r="J37" t="s">
        <v>137</v>
      </c>
      <c r="K37" t="s">
        <v>142</v>
      </c>
      <c r="L37" t="s">
        <v>306</v>
      </c>
      <c r="M37" t="s">
        <v>307</v>
      </c>
      <c r="N37" t="s">
        <v>180</v>
      </c>
      <c r="O37" t="s">
        <v>181</v>
      </c>
      <c r="P37" t="s">
        <v>156</v>
      </c>
      <c r="Q37"/>
      <c r="R37" t="s">
        <v>253</v>
      </c>
      <c r="S37" t="s">
        <v>147</v>
      </c>
      <c r="T37" t="s">
        <v>145</v>
      </c>
      <c r="U37" s="143" t="s">
        <v>146</v>
      </c>
      <c r="V37" s="143" t="s">
        <v>147</v>
      </c>
      <c r="W37" s="143" t="s">
        <v>146</v>
      </c>
      <c r="X37" s="143" t="s">
        <v>183</v>
      </c>
      <c r="Y37"/>
    </row>
    <row r="38" spans="2:25" x14ac:dyDescent="0.2">
      <c r="B38" t="s">
        <v>995</v>
      </c>
      <c r="C38" t="s">
        <v>308</v>
      </c>
      <c r="D38" t="s">
        <v>248</v>
      </c>
      <c r="E38" t="s">
        <v>132</v>
      </c>
      <c r="F38" t="s">
        <v>133</v>
      </c>
      <c r="G38" t="s">
        <v>309</v>
      </c>
      <c r="H38" t="s">
        <v>175</v>
      </c>
      <c r="I38" t="s">
        <v>250</v>
      </c>
      <c r="J38" t="s">
        <v>137</v>
      </c>
      <c r="K38" t="s">
        <v>142</v>
      </c>
      <c r="L38" t="s">
        <v>310</v>
      </c>
      <c r="M38" t="s">
        <v>311</v>
      </c>
      <c r="N38" t="s">
        <v>180</v>
      </c>
      <c r="O38" t="s">
        <v>181</v>
      </c>
      <c r="P38" t="s">
        <v>156</v>
      </c>
      <c r="Q38"/>
      <c r="R38" t="s">
        <v>253</v>
      </c>
      <c r="S38" t="s">
        <v>147</v>
      </c>
      <c r="T38" t="s">
        <v>145</v>
      </c>
      <c r="U38" s="143" t="s">
        <v>146</v>
      </c>
      <c r="V38" s="143" t="s">
        <v>147</v>
      </c>
      <c r="W38" s="143" t="s">
        <v>146</v>
      </c>
      <c r="X38" s="143" t="s">
        <v>183</v>
      </c>
      <c r="Y38"/>
    </row>
    <row r="39" spans="2:25" x14ac:dyDescent="0.2">
      <c r="B39" t="s">
        <v>996</v>
      </c>
      <c r="C39" t="s">
        <v>312</v>
      </c>
      <c r="D39" t="s">
        <v>255</v>
      </c>
      <c r="E39" t="s">
        <v>132</v>
      </c>
      <c r="F39" t="s">
        <v>133</v>
      </c>
      <c r="G39" t="s">
        <v>313</v>
      </c>
      <c r="H39" t="s">
        <v>175</v>
      </c>
      <c r="I39" t="s">
        <v>250</v>
      </c>
      <c r="J39" t="s">
        <v>137</v>
      </c>
      <c r="K39" t="s">
        <v>142</v>
      </c>
      <c r="L39" t="s">
        <v>314</v>
      </c>
      <c r="M39" t="s">
        <v>315</v>
      </c>
      <c r="N39" t="s">
        <v>180</v>
      </c>
      <c r="O39" t="s">
        <v>181</v>
      </c>
      <c r="P39" t="s">
        <v>156</v>
      </c>
      <c r="Q39"/>
      <c r="R39" t="s">
        <v>253</v>
      </c>
      <c r="S39" t="s">
        <v>147</v>
      </c>
      <c r="T39" t="s">
        <v>145</v>
      </c>
      <c r="U39" s="143" t="s">
        <v>146</v>
      </c>
      <c r="V39" s="143" t="s">
        <v>147</v>
      </c>
      <c r="W39" s="143" t="s">
        <v>146</v>
      </c>
      <c r="X39" s="143" t="s">
        <v>183</v>
      </c>
      <c r="Y39"/>
    </row>
    <row r="40" spans="2:25" x14ac:dyDescent="0.2">
      <c r="B40" t="s">
        <v>997</v>
      </c>
      <c r="C40" t="s">
        <v>316</v>
      </c>
      <c r="D40" t="s">
        <v>317</v>
      </c>
      <c r="E40" t="s">
        <v>132</v>
      </c>
      <c r="F40" t="s">
        <v>133</v>
      </c>
      <c r="G40" t="s">
        <v>318</v>
      </c>
      <c r="H40" t="s">
        <v>175</v>
      </c>
      <c r="I40" t="s">
        <v>250</v>
      </c>
      <c r="J40" t="s">
        <v>137</v>
      </c>
      <c r="K40" t="s">
        <v>142</v>
      </c>
      <c r="L40" t="s">
        <v>319</v>
      </c>
      <c r="M40" t="s">
        <v>320</v>
      </c>
      <c r="N40" t="s">
        <v>180</v>
      </c>
      <c r="O40" t="s">
        <v>181</v>
      </c>
      <c r="P40" t="s">
        <v>156</v>
      </c>
      <c r="Q40"/>
      <c r="R40" t="s">
        <v>253</v>
      </c>
      <c r="S40" t="s">
        <v>147</v>
      </c>
      <c r="T40" t="s">
        <v>145</v>
      </c>
      <c r="U40" s="143" t="s">
        <v>146</v>
      </c>
      <c r="V40" s="143" t="s">
        <v>147</v>
      </c>
      <c r="W40" s="143" t="s">
        <v>146</v>
      </c>
      <c r="X40" s="143" t="s">
        <v>183</v>
      </c>
      <c r="Y40"/>
    </row>
    <row r="41" spans="2:25" x14ac:dyDescent="0.2">
      <c r="B41" t="s">
        <v>998</v>
      </c>
      <c r="C41" t="s">
        <v>321</v>
      </c>
      <c r="D41" t="s">
        <v>248</v>
      </c>
      <c r="E41" t="s">
        <v>132</v>
      </c>
      <c r="F41" t="s">
        <v>133</v>
      </c>
      <c r="G41" t="s">
        <v>322</v>
      </c>
      <c r="H41" t="s">
        <v>175</v>
      </c>
      <c r="I41" t="s">
        <v>250</v>
      </c>
      <c r="J41" t="s">
        <v>137</v>
      </c>
      <c r="K41" t="s">
        <v>142</v>
      </c>
      <c r="L41" t="s">
        <v>323</v>
      </c>
      <c r="M41" t="s">
        <v>324</v>
      </c>
      <c r="N41" t="s">
        <v>180</v>
      </c>
      <c r="O41" t="s">
        <v>181</v>
      </c>
      <c r="P41" t="s">
        <v>156</v>
      </c>
      <c r="Q41"/>
      <c r="R41" t="s">
        <v>253</v>
      </c>
      <c r="S41" t="s">
        <v>147</v>
      </c>
      <c r="T41" t="s">
        <v>145</v>
      </c>
      <c r="U41" s="143" t="s">
        <v>146</v>
      </c>
      <c r="V41" s="143" t="s">
        <v>147</v>
      </c>
      <c r="W41" s="143" t="s">
        <v>146</v>
      </c>
      <c r="X41" s="143" t="s">
        <v>183</v>
      </c>
      <c r="Y41"/>
    </row>
    <row r="42" spans="2:25" x14ac:dyDescent="0.2">
      <c r="B42" t="s">
        <v>999</v>
      </c>
      <c r="C42" t="s">
        <v>325</v>
      </c>
      <c r="D42" t="s">
        <v>248</v>
      </c>
      <c r="E42" t="s">
        <v>326</v>
      </c>
      <c r="F42"/>
      <c r="G42" t="s">
        <v>327</v>
      </c>
      <c r="H42" t="s">
        <v>175</v>
      </c>
      <c r="I42" t="s">
        <v>250</v>
      </c>
      <c r="J42" t="s">
        <v>137</v>
      </c>
      <c r="K42" t="s">
        <v>142</v>
      </c>
      <c r="L42" t="s">
        <v>328</v>
      </c>
      <c r="N42" t="s">
        <v>140</v>
      </c>
      <c r="O42" t="s">
        <v>141</v>
      </c>
      <c r="P42" t="s">
        <v>156</v>
      </c>
      <c r="Q42"/>
      <c r="R42" t="s">
        <v>253</v>
      </c>
      <c r="S42"/>
      <c r="T42" t="s">
        <v>145</v>
      </c>
      <c r="U42" s="143" t="s">
        <v>146</v>
      </c>
      <c r="V42" t="s">
        <v>147</v>
      </c>
      <c r="W42" s="143" t="s">
        <v>146</v>
      </c>
      <c r="X42" s="143" t="s">
        <v>183</v>
      </c>
      <c r="Y42"/>
    </row>
    <row r="43" spans="2:25" x14ac:dyDescent="0.2">
      <c r="B43" t="s">
        <v>1000</v>
      </c>
      <c r="C43" t="s">
        <v>329</v>
      </c>
      <c r="D43" t="s">
        <v>255</v>
      </c>
      <c r="E43" t="s">
        <v>132</v>
      </c>
      <c r="F43" t="s">
        <v>133</v>
      </c>
      <c r="G43" t="s">
        <v>330</v>
      </c>
      <c r="H43" t="s">
        <v>175</v>
      </c>
      <c r="I43" t="s">
        <v>250</v>
      </c>
      <c r="J43" t="s">
        <v>137</v>
      </c>
      <c r="K43" t="s">
        <v>142</v>
      </c>
      <c r="L43" t="s">
        <v>331</v>
      </c>
      <c r="M43" t="s">
        <v>332</v>
      </c>
      <c r="N43" t="s">
        <v>180</v>
      </c>
      <c r="O43" t="s">
        <v>181</v>
      </c>
      <c r="P43" t="s">
        <v>156</v>
      </c>
      <c r="Q43"/>
      <c r="R43" t="s">
        <v>253</v>
      </c>
      <c r="S43" t="s">
        <v>147</v>
      </c>
      <c r="T43" t="s">
        <v>145</v>
      </c>
      <c r="U43" s="143" t="s">
        <v>146</v>
      </c>
      <c r="V43" s="143" t="s">
        <v>147</v>
      </c>
      <c r="W43" s="143" t="s">
        <v>146</v>
      </c>
      <c r="X43" s="143" t="s">
        <v>183</v>
      </c>
      <c r="Y43"/>
    </row>
    <row r="44" spans="2:25" x14ac:dyDescent="0.2">
      <c r="B44" t="s">
        <v>1001</v>
      </c>
      <c r="C44" t="s">
        <v>333</v>
      </c>
      <c r="D44" t="s">
        <v>248</v>
      </c>
      <c r="E44" t="s">
        <v>132</v>
      </c>
      <c r="F44" t="s">
        <v>133</v>
      </c>
      <c r="G44" t="s">
        <v>334</v>
      </c>
      <c r="H44" t="s">
        <v>175</v>
      </c>
      <c r="I44" t="s">
        <v>250</v>
      </c>
      <c r="J44" t="s">
        <v>137</v>
      </c>
      <c r="K44" t="s">
        <v>142</v>
      </c>
      <c r="L44" t="s">
        <v>335</v>
      </c>
      <c r="M44" t="s">
        <v>336</v>
      </c>
      <c r="N44" t="s">
        <v>180</v>
      </c>
      <c r="O44" t="s">
        <v>181</v>
      </c>
      <c r="P44" t="s">
        <v>156</v>
      </c>
      <c r="Q44"/>
      <c r="R44" t="s">
        <v>253</v>
      </c>
      <c r="S44" t="s">
        <v>147</v>
      </c>
      <c r="T44" t="s">
        <v>145</v>
      </c>
      <c r="U44" s="143" t="s">
        <v>146</v>
      </c>
      <c r="V44" s="143" t="s">
        <v>147</v>
      </c>
      <c r="W44" s="143" t="s">
        <v>146</v>
      </c>
      <c r="X44" s="143" t="s">
        <v>183</v>
      </c>
      <c r="Y44"/>
    </row>
    <row r="45" spans="2:25" x14ac:dyDescent="0.2">
      <c r="B45" t="s">
        <v>1002</v>
      </c>
      <c r="C45" t="s">
        <v>337</v>
      </c>
      <c r="D45" t="s">
        <v>255</v>
      </c>
      <c r="E45" t="s">
        <v>132</v>
      </c>
      <c r="F45" t="s">
        <v>133</v>
      </c>
      <c r="G45" t="s">
        <v>338</v>
      </c>
      <c r="H45" t="s">
        <v>175</v>
      </c>
      <c r="I45" t="s">
        <v>250</v>
      </c>
      <c r="J45" t="s">
        <v>137</v>
      </c>
      <c r="K45" t="s">
        <v>142</v>
      </c>
      <c r="L45" t="s">
        <v>339</v>
      </c>
      <c r="M45" t="s">
        <v>340</v>
      </c>
      <c r="N45" t="s">
        <v>180</v>
      </c>
      <c r="O45" t="s">
        <v>181</v>
      </c>
      <c r="P45" t="s">
        <v>156</v>
      </c>
      <c r="Q45"/>
      <c r="R45" t="s">
        <v>253</v>
      </c>
      <c r="S45" t="s">
        <v>147</v>
      </c>
      <c r="T45" t="s">
        <v>145</v>
      </c>
      <c r="U45" s="143" t="s">
        <v>146</v>
      </c>
      <c r="V45" s="143" t="s">
        <v>147</v>
      </c>
      <c r="W45" s="143" t="s">
        <v>146</v>
      </c>
      <c r="X45" s="143" t="s">
        <v>183</v>
      </c>
      <c r="Y45"/>
    </row>
    <row r="46" spans="2:25" x14ac:dyDescent="0.2">
      <c r="B46" t="s">
        <v>1003</v>
      </c>
      <c r="C46" t="s">
        <v>341</v>
      </c>
      <c r="D46" t="s">
        <v>248</v>
      </c>
      <c r="E46" t="s">
        <v>132</v>
      </c>
      <c r="F46" t="s">
        <v>133</v>
      </c>
      <c r="G46" t="s">
        <v>342</v>
      </c>
      <c r="H46" t="s">
        <v>175</v>
      </c>
      <c r="I46" t="s">
        <v>250</v>
      </c>
      <c r="J46" t="s">
        <v>137</v>
      </c>
      <c r="K46" t="s">
        <v>142</v>
      </c>
      <c r="L46" t="s">
        <v>343</v>
      </c>
      <c r="M46" t="s">
        <v>344</v>
      </c>
      <c r="N46" t="s">
        <v>180</v>
      </c>
      <c r="O46" t="s">
        <v>181</v>
      </c>
      <c r="P46" t="s">
        <v>156</v>
      </c>
      <c r="Q46"/>
      <c r="R46" t="s">
        <v>253</v>
      </c>
      <c r="S46" t="s">
        <v>147</v>
      </c>
      <c r="T46" t="s">
        <v>145</v>
      </c>
      <c r="U46" s="143" t="s">
        <v>146</v>
      </c>
      <c r="V46" s="143" t="s">
        <v>147</v>
      </c>
      <c r="W46" s="143" t="s">
        <v>146</v>
      </c>
      <c r="X46" s="143" t="s">
        <v>183</v>
      </c>
      <c r="Y46"/>
    </row>
    <row r="47" spans="2:25" x14ac:dyDescent="0.2">
      <c r="B47" t="s">
        <v>1004</v>
      </c>
      <c r="C47" t="s">
        <v>345</v>
      </c>
      <c r="D47" t="s">
        <v>255</v>
      </c>
      <c r="E47" t="s">
        <v>132</v>
      </c>
      <c r="F47" t="s">
        <v>133</v>
      </c>
      <c r="G47" t="s">
        <v>346</v>
      </c>
      <c r="H47" t="s">
        <v>175</v>
      </c>
      <c r="I47" t="s">
        <v>250</v>
      </c>
      <c r="J47" t="s">
        <v>137</v>
      </c>
      <c r="K47" t="s">
        <v>142</v>
      </c>
      <c r="L47" t="s">
        <v>347</v>
      </c>
      <c r="M47" t="s">
        <v>348</v>
      </c>
      <c r="N47" t="s">
        <v>180</v>
      </c>
      <c r="O47" t="s">
        <v>181</v>
      </c>
      <c r="P47" t="s">
        <v>156</v>
      </c>
      <c r="Q47"/>
      <c r="R47" t="s">
        <v>253</v>
      </c>
      <c r="S47" t="s">
        <v>147</v>
      </c>
      <c r="T47" t="s">
        <v>145</v>
      </c>
      <c r="U47" s="143" t="s">
        <v>146</v>
      </c>
      <c r="V47" s="143" t="s">
        <v>147</v>
      </c>
      <c r="W47" s="143" t="s">
        <v>146</v>
      </c>
      <c r="X47" s="143" t="s">
        <v>183</v>
      </c>
      <c r="Y47"/>
    </row>
    <row r="48" spans="2:25" x14ac:dyDescent="0.2">
      <c r="B48" t="s">
        <v>1005</v>
      </c>
      <c r="C48" t="s">
        <v>349</v>
      </c>
      <c r="D48" t="s">
        <v>248</v>
      </c>
      <c r="E48" t="s">
        <v>132</v>
      </c>
      <c r="F48" t="s">
        <v>133</v>
      </c>
      <c r="G48" t="s">
        <v>350</v>
      </c>
      <c r="H48" t="s">
        <v>175</v>
      </c>
      <c r="I48" t="s">
        <v>250</v>
      </c>
      <c r="J48" t="s">
        <v>137</v>
      </c>
      <c r="K48" t="s">
        <v>142</v>
      </c>
      <c r="L48" t="s">
        <v>351</v>
      </c>
      <c r="M48" t="s">
        <v>352</v>
      </c>
      <c r="N48" t="s">
        <v>180</v>
      </c>
      <c r="O48" t="s">
        <v>181</v>
      </c>
      <c r="P48" t="s">
        <v>156</v>
      </c>
      <c r="Q48"/>
      <c r="R48" t="s">
        <v>253</v>
      </c>
      <c r="S48" t="s">
        <v>147</v>
      </c>
      <c r="T48" t="s">
        <v>145</v>
      </c>
      <c r="U48" s="143" t="s">
        <v>146</v>
      </c>
      <c r="V48" s="143" t="s">
        <v>147</v>
      </c>
      <c r="W48" s="143" t="s">
        <v>146</v>
      </c>
      <c r="X48" s="143" t="s">
        <v>183</v>
      </c>
      <c r="Y48"/>
    </row>
    <row r="49" spans="1:25" x14ac:dyDescent="0.2">
      <c r="B49" t="s">
        <v>1006</v>
      </c>
      <c r="C49" t="s">
        <v>353</v>
      </c>
      <c r="D49" t="s">
        <v>255</v>
      </c>
      <c r="E49" t="s">
        <v>132</v>
      </c>
      <c r="F49" t="s">
        <v>133</v>
      </c>
      <c r="G49" t="s">
        <v>354</v>
      </c>
      <c r="H49" t="s">
        <v>175</v>
      </c>
      <c r="I49" t="s">
        <v>250</v>
      </c>
      <c r="J49" t="s">
        <v>137</v>
      </c>
      <c r="K49" t="s">
        <v>142</v>
      </c>
      <c r="L49" t="s">
        <v>355</v>
      </c>
      <c r="M49" t="s">
        <v>356</v>
      </c>
      <c r="N49" t="s">
        <v>180</v>
      </c>
      <c r="O49" t="s">
        <v>181</v>
      </c>
      <c r="P49" t="s">
        <v>156</v>
      </c>
      <c r="Q49"/>
      <c r="R49" t="s">
        <v>253</v>
      </c>
      <c r="S49" t="s">
        <v>147</v>
      </c>
      <c r="T49" t="s">
        <v>145</v>
      </c>
      <c r="U49" s="143" t="s">
        <v>146</v>
      </c>
      <c r="V49" s="143" t="s">
        <v>147</v>
      </c>
      <c r="W49" s="143" t="s">
        <v>146</v>
      </c>
      <c r="X49" s="143" t="s">
        <v>183</v>
      </c>
      <c r="Y49"/>
    </row>
    <row r="50" spans="1:25" x14ac:dyDescent="0.2">
      <c r="B50" t="s">
        <v>1007</v>
      </c>
      <c r="C50" t="s">
        <v>357</v>
      </c>
      <c r="D50" t="s">
        <v>248</v>
      </c>
      <c r="E50" t="s">
        <v>132</v>
      </c>
      <c r="F50" t="s">
        <v>133</v>
      </c>
      <c r="G50" t="s">
        <v>358</v>
      </c>
      <c r="H50" t="s">
        <v>175</v>
      </c>
      <c r="I50" t="s">
        <v>250</v>
      </c>
      <c r="J50" t="s">
        <v>137</v>
      </c>
      <c r="K50" t="s">
        <v>142</v>
      </c>
      <c r="L50" t="s">
        <v>359</v>
      </c>
      <c r="M50" t="s">
        <v>360</v>
      </c>
      <c r="N50" t="s">
        <v>180</v>
      </c>
      <c r="O50" t="s">
        <v>181</v>
      </c>
      <c r="P50" t="s">
        <v>156</v>
      </c>
      <c r="Q50"/>
      <c r="R50" t="s">
        <v>253</v>
      </c>
      <c r="S50" t="s">
        <v>147</v>
      </c>
      <c r="T50" t="s">
        <v>145</v>
      </c>
      <c r="U50" s="143" t="s">
        <v>146</v>
      </c>
      <c r="V50" s="143" t="s">
        <v>147</v>
      </c>
      <c r="W50" s="143" t="s">
        <v>146</v>
      </c>
      <c r="X50" s="143" t="s">
        <v>183</v>
      </c>
      <c r="Y50"/>
    </row>
    <row r="51" spans="1:25" x14ac:dyDescent="0.2">
      <c r="B51" t="s">
        <v>1008</v>
      </c>
      <c r="C51" t="s">
        <v>361</v>
      </c>
      <c r="D51" t="s">
        <v>255</v>
      </c>
      <c r="E51" t="s">
        <v>132</v>
      </c>
      <c r="F51" t="s">
        <v>133</v>
      </c>
      <c r="G51" t="s">
        <v>362</v>
      </c>
      <c r="H51" t="s">
        <v>175</v>
      </c>
      <c r="I51" t="s">
        <v>250</v>
      </c>
      <c r="J51" t="s">
        <v>137</v>
      </c>
      <c r="K51" t="s">
        <v>142</v>
      </c>
      <c r="L51" t="s">
        <v>363</v>
      </c>
      <c r="M51" t="s">
        <v>364</v>
      </c>
      <c r="N51" t="s">
        <v>180</v>
      </c>
      <c r="O51" t="s">
        <v>181</v>
      </c>
      <c r="P51" t="s">
        <v>156</v>
      </c>
      <c r="Q51"/>
      <c r="R51" t="s">
        <v>253</v>
      </c>
      <c r="S51" t="s">
        <v>147</v>
      </c>
      <c r="T51" t="s">
        <v>145</v>
      </c>
      <c r="U51" s="143" t="s">
        <v>146</v>
      </c>
      <c r="V51" s="143" t="s">
        <v>147</v>
      </c>
      <c r="W51" s="143" t="s">
        <v>146</v>
      </c>
      <c r="X51" s="143" t="s">
        <v>183</v>
      </c>
      <c r="Y51"/>
    </row>
    <row r="52" spans="1:25" x14ac:dyDescent="0.2">
      <c r="B52" t="s">
        <v>1009</v>
      </c>
      <c r="C52" t="s">
        <v>365</v>
      </c>
      <c r="D52" t="s">
        <v>248</v>
      </c>
      <c r="E52" t="s">
        <v>132</v>
      </c>
      <c r="F52" t="s">
        <v>133</v>
      </c>
      <c r="G52" t="s">
        <v>366</v>
      </c>
      <c r="H52" t="s">
        <v>175</v>
      </c>
      <c r="I52" t="s">
        <v>250</v>
      </c>
      <c r="J52" t="s">
        <v>137</v>
      </c>
      <c r="K52" t="s">
        <v>142</v>
      </c>
      <c r="L52" t="s">
        <v>367</v>
      </c>
      <c r="M52" t="s">
        <v>368</v>
      </c>
      <c r="N52" t="s">
        <v>180</v>
      </c>
      <c r="O52" t="s">
        <v>181</v>
      </c>
      <c r="P52" t="s">
        <v>156</v>
      </c>
      <c r="Q52"/>
      <c r="R52" t="s">
        <v>253</v>
      </c>
      <c r="S52" t="s">
        <v>147</v>
      </c>
      <c r="T52" t="s">
        <v>145</v>
      </c>
      <c r="U52" s="143" t="s">
        <v>146</v>
      </c>
      <c r="V52" s="143" t="s">
        <v>147</v>
      </c>
      <c r="W52" s="143" t="s">
        <v>146</v>
      </c>
      <c r="X52" s="143" t="s">
        <v>183</v>
      </c>
      <c r="Y52"/>
    </row>
    <row r="53" spans="1:25" x14ac:dyDescent="0.2">
      <c r="B53" s="143" t="s">
        <v>369</v>
      </c>
      <c r="C53" s="143" t="s">
        <v>370</v>
      </c>
      <c r="D53" s="143" t="s">
        <v>371</v>
      </c>
      <c r="E53" s="143" t="s">
        <v>132</v>
      </c>
      <c r="F53" s="143" t="s">
        <v>133</v>
      </c>
      <c r="G53" s="143" t="s">
        <v>372</v>
      </c>
      <c r="H53" s="143" t="s">
        <v>175</v>
      </c>
      <c r="I53" s="143" t="s">
        <v>373</v>
      </c>
      <c r="J53" s="143" t="s">
        <v>137</v>
      </c>
      <c r="K53" s="143" t="s">
        <v>242</v>
      </c>
      <c r="L53" s="143" t="s">
        <v>374</v>
      </c>
      <c r="M53" s="143" t="s">
        <v>375</v>
      </c>
      <c r="N53" s="143" t="s">
        <v>140</v>
      </c>
      <c r="O53" s="143" t="s">
        <v>141</v>
      </c>
      <c r="P53" s="143" t="s">
        <v>245</v>
      </c>
      <c r="T53" s="143" t="s">
        <v>147</v>
      </c>
      <c r="U53" s="143" t="s">
        <v>146</v>
      </c>
      <c r="V53" t="s">
        <v>147</v>
      </c>
      <c r="W53" s="143" t="s">
        <v>146</v>
      </c>
      <c r="X53" s="143" t="s">
        <v>183</v>
      </c>
    </row>
    <row r="54" spans="1:25" x14ac:dyDescent="0.2">
      <c r="B54" s="143" t="s">
        <v>376</v>
      </c>
      <c r="C54" s="143" t="s">
        <v>377</v>
      </c>
      <c r="D54" s="143" t="s">
        <v>378</v>
      </c>
      <c r="E54" s="143" t="s">
        <v>132</v>
      </c>
      <c r="F54" s="143" t="s">
        <v>133</v>
      </c>
      <c r="G54" s="143" t="s">
        <v>379</v>
      </c>
      <c r="H54" s="143" t="s">
        <v>175</v>
      </c>
      <c r="I54" s="143" t="s">
        <v>380</v>
      </c>
      <c r="J54" s="143" t="s">
        <v>137</v>
      </c>
      <c r="K54" s="143" t="s">
        <v>242</v>
      </c>
      <c r="L54" s="143" t="s">
        <v>381</v>
      </c>
      <c r="M54" s="143" t="s">
        <v>382</v>
      </c>
      <c r="N54" s="143" t="s">
        <v>180</v>
      </c>
      <c r="O54" s="143" t="s">
        <v>236</v>
      </c>
      <c r="P54" s="143" t="s">
        <v>245</v>
      </c>
      <c r="S54" s="143" t="s">
        <v>147</v>
      </c>
      <c r="T54" s="143" t="s">
        <v>147</v>
      </c>
      <c r="U54" s="143" t="s">
        <v>146</v>
      </c>
      <c r="V54" s="143" t="s">
        <v>147</v>
      </c>
      <c r="W54" s="143" t="s">
        <v>146</v>
      </c>
      <c r="X54" s="143" t="s">
        <v>183</v>
      </c>
    </row>
    <row r="55" spans="1:25" x14ac:dyDescent="0.2">
      <c r="A55" s="146" t="s">
        <v>1469</v>
      </c>
      <c r="B55" t="s">
        <v>1010</v>
      </c>
      <c r="C55" t="s">
        <v>383</v>
      </c>
      <c r="D55" t="s">
        <v>384</v>
      </c>
      <c r="E55" t="s">
        <v>132</v>
      </c>
      <c r="F55" t="s">
        <v>133</v>
      </c>
      <c r="G55" t="s">
        <v>385</v>
      </c>
      <c r="H55" t="s">
        <v>175</v>
      </c>
      <c r="I55" t="s">
        <v>386</v>
      </c>
      <c r="J55" t="s">
        <v>137</v>
      </c>
      <c r="K55" t="s">
        <v>242</v>
      </c>
      <c r="L55" t="s">
        <v>387</v>
      </c>
      <c r="M55" t="s">
        <v>388</v>
      </c>
      <c r="N55" t="s">
        <v>180</v>
      </c>
      <c r="O55" t="s">
        <v>181</v>
      </c>
      <c r="P55" t="s">
        <v>389</v>
      </c>
      <c r="Q55"/>
      <c r="R55"/>
      <c r="S55" t="s">
        <v>147</v>
      </c>
      <c r="T55" t="s">
        <v>145</v>
      </c>
      <c r="U55" s="143" t="s">
        <v>146</v>
      </c>
      <c r="V55" s="143" t="s">
        <v>147</v>
      </c>
      <c r="W55" s="143" t="s">
        <v>146</v>
      </c>
      <c r="X55" s="143" t="s">
        <v>183</v>
      </c>
      <c r="Y55"/>
    </row>
    <row r="56" spans="1:25" x14ac:dyDescent="0.2">
      <c r="B56" t="s">
        <v>1011</v>
      </c>
      <c r="C56" t="s">
        <v>390</v>
      </c>
      <c r="D56" t="s">
        <v>391</v>
      </c>
      <c r="E56" t="s">
        <v>132</v>
      </c>
      <c r="F56" t="s">
        <v>133</v>
      </c>
      <c r="G56" t="s">
        <v>392</v>
      </c>
      <c r="H56" t="s">
        <v>175</v>
      </c>
      <c r="I56" t="s">
        <v>386</v>
      </c>
      <c r="J56" t="s">
        <v>137</v>
      </c>
      <c r="K56" t="s">
        <v>242</v>
      </c>
      <c r="L56" t="s">
        <v>393</v>
      </c>
      <c r="M56" t="s">
        <v>394</v>
      </c>
      <c r="N56" t="s">
        <v>180</v>
      </c>
      <c r="O56" t="s">
        <v>181</v>
      </c>
      <c r="P56" t="s">
        <v>389</v>
      </c>
      <c r="Q56"/>
      <c r="R56"/>
      <c r="S56" t="s">
        <v>147</v>
      </c>
      <c r="T56" t="s">
        <v>145</v>
      </c>
      <c r="U56" s="143" t="s">
        <v>146</v>
      </c>
      <c r="V56" s="143" t="s">
        <v>147</v>
      </c>
      <c r="W56" s="143" t="s">
        <v>146</v>
      </c>
      <c r="X56" s="143" t="s">
        <v>183</v>
      </c>
      <c r="Y56"/>
    </row>
    <row r="57" spans="1:25" x14ac:dyDescent="0.2">
      <c r="B57" t="s">
        <v>1012</v>
      </c>
      <c r="C57" t="s">
        <v>395</v>
      </c>
      <c r="D57" t="s">
        <v>384</v>
      </c>
      <c r="E57" t="s">
        <v>132</v>
      </c>
      <c r="F57" t="s">
        <v>133</v>
      </c>
      <c r="G57" t="s">
        <v>396</v>
      </c>
      <c r="H57" t="s">
        <v>175</v>
      </c>
      <c r="I57" t="s">
        <v>386</v>
      </c>
      <c r="J57" t="s">
        <v>137</v>
      </c>
      <c r="K57" t="s">
        <v>242</v>
      </c>
      <c r="L57" t="s">
        <v>397</v>
      </c>
      <c r="M57" t="s">
        <v>398</v>
      </c>
      <c r="N57" t="s">
        <v>180</v>
      </c>
      <c r="O57" t="s">
        <v>181</v>
      </c>
      <c r="P57" t="s">
        <v>389</v>
      </c>
      <c r="Q57"/>
      <c r="R57"/>
      <c r="S57" t="s">
        <v>147</v>
      </c>
      <c r="T57" t="s">
        <v>145</v>
      </c>
      <c r="U57" s="143" t="s">
        <v>146</v>
      </c>
      <c r="V57" s="143" t="s">
        <v>147</v>
      </c>
      <c r="W57" s="143" t="s">
        <v>146</v>
      </c>
      <c r="X57" s="143" t="s">
        <v>183</v>
      </c>
      <c r="Y57"/>
    </row>
    <row r="58" spans="1:25" x14ac:dyDescent="0.2">
      <c r="B58" t="s">
        <v>1013</v>
      </c>
      <c r="C58" t="s">
        <v>399</v>
      </c>
      <c r="D58" t="s">
        <v>384</v>
      </c>
      <c r="E58" t="s">
        <v>132</v>
      </c>
      <c r="F58" t="s">
        <v>133</v>
      </c>
      <c r="G58" t="s">
        <v>400</v>
      </c>
      <c r="H58" t="s">
        <v>175</v>
      </c>
      <c r="I58" t="s">
        <v>386</v>
      </c>
      <c r="J58" t="s">
        <v>137</v>
      </c>
      <c r="K58" t="s">
        <v>242</v>
      </c>
      <c r="L58" t="s">
        <v>401</v>
      </c>
      <c r="M58" t="s">
        <v>402</v>
      </c>
      <c r="N58" t="s">
        <v>180</v>
      </c>
      <c r="O58" t="s">
        <v>181</v>
      </c>
      <c r="P58" t="s">
        <v>389</v>
      </c>
      <c r="Q58"/>
      <c r="R58"/>
      <c r="S58" t="s">
        <v>147</v>
      </c>
      <c r="T58" t="s">
        <v>145</v>
      </c>
      <c r="U58" s="143" t="s">
        <v>146</v>
      </c>
      <c r="V58" s="143" t="s">
        <v>147</v>
      </c>
      <c r="W58" s="143" t="s">
        <v>146</v>
      </c>
      <c r="X58" s="143" t="s">
        <v>183</v>
      </c>
      <c r="Y58"/>
    </row>
    <row r="59" spans="1:25" x14ac:dyDescent="0.2">
      <c r="B59" t="s">
        <v>1014</v>
      </c>
      <c r="C59" t="s">
        <v>403</v>
      </c>
      <c r="D59" t="s">
        <v>384</v>
      </c>
      <c r="E59" t="s">
        <v>132</v>
      </c>
      <c r="F59" t="s">
        <v>133</v>
      </c>
      <c r="G59" t="s">
        <v>404</v>
      </c>
      <c r="H59" t="s">
        <v>175</v>
      </c>
      <c r="I59" t="s">
        <v>386</v>
      </c>
      <c r="J59" t="s">
        <v>137</v>
      </c>
      <c r="K59" t="s">
        <v>242</v>
      </c>
      <c r="L59" t="s">
        <v>405</v>
      </c>
      <c r="M59" t="s">
        <v>406</v>
      </c>
      <c r="N59" t="s">
        <v>180</v>
      </c>
      <c r="O59" t="s">
        <v>181</v>
      </c>
      <c r="P59" t="s">
        <v>389</v>
      </c>
      <c r="Q59"/>
      <c r="R59"/>
      <c r="S59" t="s">
        <v>147</v>
      </c>
      <c r="T59" t="s">
        <v>145</v>
      </c>
      <c r="U59" s="143" t="s">
        <v>146</v>
      </c>
      <c r="V59" s="143" t="s">
        <v>147</v>
      </c>
      <c r="W59" s="143" t="s">
        <v>146</v>
      </c>
      <c r="X59" s="143" t="s">
        <v>183</v>
      </c>
      <c r="Y59"/>
    </row>
    <row r="60" spans="1:25" x14ac:dyDescent="0.2">
      <c r="B60" t="s">
        <v>1015</v>
      </c>
      <c r="C60" t="s">
        <v>407</v>
      </c>
      <c r="D60" t="s">
        <v>384</v>
      </c>
      <c r="E60" t="s">
        <v>132</v>
      </c>
      <c r="F60" t="s">
        <v>133</v>
      </c>
      <c r="G60" t="s">
        <v>408</v>
      </c>
      <c r="H60" t="s">
        <v>175</v>
      </c>
      <c r="I60" t="s">
        <v>386</v>
      </c>
      <c r="J60" t="s">
        <v>137</v>
      </c>
      <c r="K60" t="s">
        <v>242</v>
      </c>
      <c r="L60" t="s">
        <v>409</v>
      </c>
      <c r="M60" t="s">
        <v>410</v>
      </c>
      <c r="N60" t="s">
        <v>180</v>
      </c>
      <c r="O60" t="s">
        <v>181</v>
      </c>
      <c r="P60" t="s">
        <v>389</v>
      </c>
      <c r="Q60"/>
      <c r="R60"/>
      <c r="S60" t="s">
        <v>147</v>
      </c>
      <c r="T60" t="s">
        <v>145</v>
      </c>
      <c r="U60" s="143" t="s">
        <v>146</v>
      </c>
      <c r="V60" s="143" t="s">
        <v>147</v>
      </c>
      <c r="W60" s="143" t="s">
        <v>146</v>
      </c>
      <c r="X60" s="143" t="s">
        <v>183</v>
      </c>
      <c r="Y60"/>
    </row>
    <row r="61" spans="1:25" x14ac:dyDescent="0.2">
      <c r="B61" t="s">
        <v>1016</v>
      </c>
      <c r="C61" t="s">
        <v>411</v>
      </c>
      <c r="D61" t="s">
        <v>384</v>
      </c>
      <c r="E61" t="s">
        <v>132</v>
      </c>
      <c r="F61" t="s">
        <v>133</v>
      </c>
      <c r="G61" t="s">
        <v>412</v>
      </c>
      <c r="H61" t="s">
        <v>175</v>
      </c>
      <c r="I61" t="s">
        <v>386</v>
      </c>
      <c r="J61" t="s">
        <v>137</v>
      </c>
      <c r="K61" t="s">
        <v>242</v>
      </c>
      <c r="L61" t="s">
        <v>413</v>
      </c>
      <c r="M61" t="s">
        <v>414</v>
      </c>
      <c r="N61" t="s">
        <v>180</v>
      </c>
      <c r="O61" t="s">
        <v>181</v>
      </c>
      <c r="P61" t="s">
        <v>389</v>
      </c>
      <c r="Q61"/>
      <c r="R61"/>
      <c r="S61" t="s">
        <v>147</v>
      </c>
      <c r="T61" t="s">
        <v>145</v>
      </c>
      <c r="U61" s="143" t="s">
        <v>146</v>
      </c>
      <c r="V61" s="143" t="s">
        <v>147</v>
      </c>
      <c r="W61" s="143" t="s">
        <v>146</v>
      </c>
      <c r="X61" s="143" t="s">
        <v>183</v>
      </c>
      <c r="Y61"/>
    </row>
    <row r="62" spans="1:25" x14ac:dyDescent="0.2">
      <c r="B62" t="s">
        <v>1017</v>
      </c>
      <c r="C62" t="s">
        <v>415</v>
      </c>
      <c r="D62" t="s">
        <v>391</v>
      </c>
      <c r="E62" t="s">
        <v>132</v>
      </c>
      <c r="F62" t="s">
        <v>133</v>
      </c>
      <c r="G62" t="s">
        <v>416</v>
      </c>
      <c r="H62" t="s">
        <v>175</v>
      </c>
      <c r="I62" t="s">
        <v>386</v>
      </c>
      <c r="J62" t="s">
        <v>137</v>
      </c>
      <c r="K62" t="s">
        <v>242</v>
      </c>
      <c r="L62" t="s">
        <v>417</v>
      </c>
      <c r="M62" t="s">
        <v>418</v>
      </c>
      <c r="N62" t="s">
        <v>180</v>
      </c>
      <c r="O62" t="s">
        <v>181</v>
      </c>
      <c r="P62" t="s">
        <v>389</v>
      </c>
      <c r="Q62"/>
      <c r="R62"/>
      <c r="S62" t="s">
        <v>147</v>
      </c>
      <c r="T62" t="s">
        <v>145</v>
      </c>
      <c r="U62" s="143" t="s">
        <v>146</v>
      </c>
      <c r="V62" s="143" t="s">
        <v>147</v>
      </c>
      <c r="W62" s="143" t="s">
        <v>146</v>
      </c>
      <c r="X62" s="143" t="s">
        <v>183</v>
      </c>
      <c r="Y62"/>
    </row>
    <row r="63" spans="1:25" x14ac:dyDescent="0.2">
      <c r="B63" t="s">
        <v>1018</v>
      </c>
      <c r="C63" t="s">
        <v>419</v>
      </c>
      <c r="D63" t="s">
        <v>384</v>
      </c>
      <c r="E63" t="s">
        <v>132</v>
      </c>
      <c r="F63" t="s">
        <v>133</v>
      </c>
      <c r="G63" t="s">
        <v>420</v>
      </c>
      <c r="H63" t="s">
        <v>175</v>
      </c>
      <c r="I63" t="s">
        <v>386</v>
      </c>
      <c r="J63" t="s">
        <v>137</v>
      </c>
      <c r="K63" t="s">
        <v>242</v>
      </c>
      <c r="L63" t="s">
        <v>421</v>
      </c>
      <c r="M63" t="s">
        <v>422</v>
      </c>
      <c r="N63" t="s">
        <v>180</v>
      </c>
      <c r="O63" t="s">
        <v>181</v>
      </c>
      <c r="P63" t="s">
        <v>389</v>
      </c>
      <c r="Q63"/>
      <c r="R63"/>
      <c r="S63" t="s">
        <v>147</v>
      </c>
      <c r="T63" t="s">
        <v>145</v>
      </c>
      <c r="U63" s="143" t="s">
        <v>146</v>
      </c>
      <c r="V63" s="143" t="s">
        <v>147</v>
      </c>
      <c r="W63" s="143" t="s">
        <v>146</v>
      </c>
      <c r="X63" s="143" t="s">
        <v>183</v>
      </c>
      <c r="Y63"/>
    </row>
    <row r="64" spans="1:25" x14ac:dyDescent="0.2">
      <c r="A64" s="146" t="s">
        <v>1469</v>
      </c>
      <c r="B64" t="s">
        <v>1019</v>
      </c>
      <c r="C64" t="s">
        <v>423</v>
      </c>
      <c r="D64" t="s">
        <v>384</v>
      </c>
      <c r="E64" t="s">
        <v>132</v>
      </c>
      <c r="F64" t="s">
        <v>133</v>
      </c>
      <c r="G64" t="s">
        <v>424</v>
      </c>
      <c r="H64" t="s">
        <v>175</v>
      </c>
      <c r="I64" t="s">
        <v>386</v>
      </c>
      <c r="J64" t="s">
        <v>137</v>
      </c>
      <c r="K64" t="s">
        <v>242</v>
      </c>
      <c r="L64" t="s">
        <v>425</v>
      </c>
      <c r="M64" t="s">
        <v>426</v>
      </c>
      <c r="N64" t="s">
        <v>180</v>
      </c>
      <c r="O64" t="s">
        <v>181</v>
      </c>
      <c r="P64" t="s">
        <v>389</v>
      </c>
      <c r="Q64"/>
      <c r="R64"/>
      <c r="S64" t="s">
        <v>147</v>
      </c>
      <c r="T64" t="s">
        <v>145</v>
      </c>
      <c r="U64" s="143" t="s">
        <v>146</v>
      </c>
      <c r="V64" s="143" t="s">
        <v>147</v>
      </c>
      <c r="W64" s="143" t="s">
        <v>146</v>
      </c>
      <c r="X64" s="143" t="s">
        <v>183</v>
      </c>
      <c r="Y64"/>
    </row>
    <row r="65" spans="2:25" x14ac:dyDescent="0.2">
      <c r="B65" t="s">
        <v>1020</v>
      </c>
      <c r="C65" t="s">
        <v>427</v>
      </c>
      <c r="D65" t="s">
        <v>428</v>
      </c>
      <c r="E65" t="s">
        <v>132</v>
      </c>
      <c r="F65" t="s">
        <v>133</v>
      </c>
      <c r="G65" t="s">
        <v>429</v>
      </c>
      <c r="H65" t="s">
        <v>175</v>
      </c>
      <c r="I65" t="s">
        <v>430</v>
      </c>
      <c r="J65" t="s">
        <v>137</v>
      </c>
      <c r="K65" t="s">
        <v>431</v>
      </c>
      <c r="L65" t="s">
        <v>432</v>
      </c>
      <c r="M65" t="s">
        <v>433</v>
      </c>
      <c r="N65" t="s">
        <v>180</v>
      </c>
      <c r="O65" t="s">
        <v>181</v>
      </c>
      <c r="P65" t="s">
        <v>156</v>
      </c>
      <c r="Q65"/>
      <c r="R65" t="s">
        <v>434</v>
      </c>
      <c r="S65" t="s">
        <v>147</v>
      </c>
      <c r="T65" t="s">
        <v>145</v>
      </c>
      <c r="U65" s="143" t="s">
        <v>146</v>
      </c>
      <c r="V65" s="143" t="s">
        <v>147</v>
      </c>
      <c r="W65" s="143" t="s">
        <v>146</v>
      </c>
      <c r="X65" s="143" t="s">
        <v>183</v>
      </c>
      <c r="Y65"/>
    </row>
    <row r="66" spans="2:25" x14ac:dyDescent="0.2">
      <c r="B66" t="s">
        <v>1021</v>
      </c>
      <c r="C66" t="s">
        <v>435</v>
      </c>
      <c r="D66" t="s">
        <v>436</v>
      </c>
      <c r="E66" t="s">
        <v>132</v>
      </c>
      <c r="F66" t="s">
        <v>133</v>
      </c>
      <c r="G66" t="s">
        <v>437</v>
      </c>
      <c r="H66" t="s">
        <v>175</v>
      </c>
      <c r="I66" t="s">
        <v>430</v>
      </c>
      <c r="J66" t="s">
        <v>137</v>
      </c>
      <c r="K66" t="s">
        <v>431</v>
      </c>
      <c r="L66" t="s">
        <v>438</v>
      </c>
      <c r="M66" t="s">
        <v>439</v>
      </c>
      <c r="N66" t="s">
        <v>180</v>
      </c>
      <c r="O66" t="s">
        <v>181</v>
      </c>
      <c r="P66" t="s">
        <v>156</v>
      </c>
      <c r="Q66"/>
      <c r="R66" t="s">
        <v>434</v>
      </c>
      <c r="S66" t="s">
        <v>147</v>
      </c>
      <c r="T66" t="s">
        <v>145</v>
      </c>
      <c r="U66" s="143" t="s">
        <v>146</v>
      </c>
      <c r="V66" s="143" t="s">
        <v>147</v>
      </c>
      <c r="W66" s="143" t="s">
        <v>146</v>
      </c>
      <c r="X66" s="143" t="s">
        <v>183</v>
      </c>
      <c r="Y66"/>
    </row>
    <row r="67" spans="2:25" x14ac:dyDescent="0.2">
      <c r="B67" t="s">
        <v>1022</v>
      </c>
      <c r="C67" t="s">
        <v>440</v>
      </c>
      <c r="D67" t="s">
        <v>428</v>
      </c>
      <c r="E67" t="s">
        <v>132</v>
      </c>
      <c r="F67" t="s">
        <v>133</v>
      </c>
      <c r="G67" t="s">
        <v>441</v>
      </c>
      <c r="H67" t="s">
        <v>175</v>
      </c>
      <c r="I67" t="s">
        <v>430</v>
      </c>
      <c r="J67" t="s">
        <v>137</v>
      </c>
      <c r="K67" t="s">
        <v>431</v>
      </c>
      <c r="L67" t="s">
        <v>442</v>
      </c>
      <c r="M67" t="s">
        <v>443</v>
      </c>
      <c r="N67" t="s">
        <v>180</v>
      </c>
      <c r="O67" t="s">
        <v>181</v>
      </c>
      <c r="P67" t="s">
        <v>156</v>
      </c>
      <c r="Q67"/>
      <c r="R67" t="s">
        <v>434</v>
      </c>
      <c r="S67" t="s">
        <v>147</v>
      </c>
      <c r="T67" t="s">
        <v>145</v>
      </c>
      <c r="U67" s="143" t="s">
        <v>146</v>
      </c>
      <c r="V67" s="143" t="s">
        <v>147</v>
      </c>
      <c r="W67" s="143" t="s">
        <v>146</v>
      </c>
      <c r="X67" s="143" t="s">
        <v>183</v>
      </c>
      <c r="Y67"/>
    </row>
    <row r="68" spans="2:25" x14ac:dyDescent="0.2">
      <c r="B68" t="s">
        <v>1023</v>
      </c>
      <c r="C68" t="s">
        <v>444</v>
      </c>
      <c r="D68" t="s">
        <v>436</v>
      </c>
      <c r="E68" t="s">
        <v>132</v>
      </c>
      <c r="F68" t="s">
        <v>133</v>
      </c>
      <c r="G68" t="s">
        <v>445</v>
      </c>
      <c r="H68" t="s">
        <v>175</v>
      </c>
      <c r="I68" t="s">
        <v>430</v>
      </c>
      <c r="J68" t="s">
        <v>137</v>
      </c>
      <c r="K68" t="s">
        <v>431</v>
      </c>
      <c r="L68" t="s">
        <v>446</v>
      </c>
      <c r="M68" t="s">
        <v>447</v>
      </c>
      <c r="N68" t="s">
        <v>180</v>
      </c>
      <c r="O68" t="s">
        <v>181</v>
      </c>
      <c r="P68" t="s">
        <v>156</v>
      </c>
      <c r="Q68"/>
      <c r="R68" t="s">
        <v>434</v>
      </c>
      <c r="S68" t="s">
        <v>147</v>
      </c>
      <c r="T68" t="s">
        <v>145</v>
      </c>
      <c r="U68" s="143" t="s">
        <v>146</v>
      </c>
      <c r="V68" s="143" t="s">
        <v>147</v>
      </c>
      <c r="W68" s="143" t="s">
        <v>146</v>
      </c>
      <c r="X68" s="143" t="s">
        <v>183</v>
      </c>
      <c r="Y68"/>
    </row>
    <row r="69" spans="2:25" x14ac:dyDescent="0.2">
      <c r="B69" t="s">
        <v>1024</v>
      </c>
      <c r="C69" t="s">
        <v>448</v>
      </c>
      <c r="D69" t="s">
        <v>428</v>
      </c>
      <c r="E69" t="s">
        <v>132</v>
      </c>
      <c r="F69" t="s">
        <v>133</v>
      </c>
      <c r="G69" t="s">
        <v>449</v>
      </c>
      <c r="H69" t="s">
        <v>175</v>
      </c>
      <c r="I69" t="s">
        <v>430</v>
      </c>
      <c r="J69" t="s">
        <v>137</v>
      </c>
      <c r="K69" t="s">
        <v>431</v>
      </c>
      <c r="L69" t="s">
        <v>450</v>
      </c>
      <c r="M69" t="s">
        <v>451</v>
      </c>
      <c r="N69" t="s">
        <v>180</v>
      </c>
      <c r="O69" t="s">
        <v>181</v>
      </c>
      <c r="P69" t="s">
        <v>156</v>
      </c>
      <c r="Q69"/>
      <c r="R69" t="s">
        <v>434</v>
      </c>
      <c r="S69" t="s">
        <v>147</v>
      </c>
      <c r="T69" t="s">
        <v>145</v>
      </c>
      <c r="U69" s="143" t="s">
        <v>146</v>
      </c>
      <c r="V69" s="143" t="s">
        <v>147</v>
      </c>
      <c r="W69" s="143" t="s">
        <v>146</v>
      </c>
      <c r="X69" s="143" t="s">
        <v>183</v>
      </c>
      <c r="Y69"/>
    </row>
    <row r="70" spans="2:25" x14ac:dyDescent="0.2">
      <c r="B70" t="s">
        <v>1025</v>
      </c>
      <c r="C70" t="s">
        <v>452</v>
      </c>
      <c r="D70" t="s">
        <v>436</v>
      </c>
      <c r="E70" t="s">
        <v>132</v>
      </c>
      <c r="F70" t="s">
        <v>133</v>
      </c>
      <c r="G70" t="s">
        <v>453</v>
      </c>
      <c r="H70" t="s">
        <v>175</v>
      </c>
      <c r="I70" t="s">
        <v>430</v>
      </c>
      <c r="J70" t="s">
        <v>137</v>
      </c>
      <c r="K70" t="s">
        <v>431</v>
      </c>
      <c r="L70" t="s">
        <v>454</v>
      </c>
      <c r="M70" t="s">
        <v>455</v>
      </c>
      <c r="N70" t="s">
        <v>180</v>
      </c>
      <c r="O70" t="s">
        <v>181</v>
      </c>
      <c r="P70" t="s">
        <v>156</v>
      </c>
      <c r="Q70"/>
      <c r="R70" t="s">
        <v>434</v>
      </c>
      <c r="S70" t="s">
        <v>147</v>
      </c>
      <c r="T70" t="s">
        <v>145</v>
      </c>
      <c r="U70" s="143" t="s">
        <v>146</v>
      </c>
      <c r="V70" s="143" t="s">
        <v>147</v>
      </c>
      <c r="W70" s="143" t="s">
        <v>146</v>
      </c>
      <c r="X70" s="143" t="s">
        <v>183</v>
      </c>
      <c r="Y70"/>
    </row>
    <row r="71" spans="2:25" x14ac:dyDescent="0.2">
      <c r="B71" t="s">
        <v>1026</v>
      </c>
      <c r="C71" t="s">
        <v>456</v>
      </c>
      <c r="D71" t="s">
        <v>428</v>
      </c>
      <c r="E71" t="s">
        <v>132</v>
      </c>
      <c r="F71" t="s">
        <v>133</v>
      </c>
      <c r="G71" t="s">
        <v>457</v>
      </c>
      <c r="H71" t="s">
        <v>175</v>
      </c>
      <c r="I71" t="s">
        <v>430</v>
      </c>
      <c r="J71" t="s">
        <v>137</v>
      </c>
      <c r="K71" t="s">
        <v>431</v>
      </c>
      <c r="L71" t="s">
        <v>458</v>
      </c>
      <c r="M71" t="s">
        <v>459</v>
      </c>
      <c r="N71" t="s">
        <v>180</v>
      </c>
      <c r="O71" t="s">
        <v>181</v>
      </c>
      <c r="P71" t="s">
        <v>156</v>
      </c>
      <c r="Q71"/>
      <c r="R71" t="s">
        <v>434</v>
      </c>
      <c r="S71" t="s">
        <v>147</v>
      </c>
      <c r="T71" t="s">
        <v>145</v>
      </c>
      <c r="U71" s="143" t="s">
        <v>146</v>
      </c>
      <c r="V71" s="143" t="s">
        <v>147</v>
      </c>
      <c r="W71" s="143" t="s">
        <v>146</v>
      </c>
      <c r="X71" s="143" t="s">
        <v>183</v>
      </c>
      <c r="Y71"/>
    </row>
    <row r="72" spans="2:25" x14ac:dyDescent="0.2">
      <c r="B72" t="s">
        <v>1027</v>
      </c>
      <c r="C72" t="s">
        <v>460</v>
      </c>
      <c r="D72" t="s">
        <v>428</v>
      </c>
      <c r="E72" t="s">
        <v>132</v>
      </c>
      <c r="F72" t="s">
        <v>133</v>
      </c>
      <c r="G72" t="s">
        <v>461</v>
      </c>
      <c r="H72" t="s">
        <v>175</v>
      </c>
      <c r="I72" t="s">
        <v>430</v>
      </c>
      <c r="J72" t="s">
        <v>137</v>
      </c>
      <c r="K72" t="s">
        <v>431</v>
      </c>
      <c r="L72" t="s">
        <v>462</v>
      </c>
      <c r="M72" t="s">
        <v>463</v>
      </c>
      <c r="N72" t="s">
        <v>180</v>
      </c>
      <c r="O72" t="s">
        <v>181</v>
      </c>
      <c r="P72" t="s">
        <v>156</v>
      </c>
      <c r="Q72"/>
      <c r="R72" t="s">
        <v>434</v>
      </c>
      <c r="S72" t="s">
        <v>147</v>
      </c>
      <c r="T72" t="s">
        <v>145</v>
      </c>
      <c r="U72" s="143" t="s">
        <v>146</v>
      </c>
      <c r="V72" s="143" t="s">
        <v>147</v>
      </c>
      <c r="W72" s="143" t="s">
        <v>146</v>
      </c>
      <c r="X72" s="143" t="s">
        <v>183</v>
      </c>
      <c r="Y72"/>
    </row>
    <row r="73" spans="2:25" x14ac:dyDescent="0.2">
      <c r="B73" t="s">
        <v>1028</v>
      </c>
      <c r="C73" t="s">
        <v>464</v>
      </c>
      <c r="D73" t="s">
        <v>436</v>
      </c>
      <c r="E73" t="s">
        <v>132</v>
      </c>
      <c r="F73" t="s">
        <v>133</v>
      </c>
      <c r="G73" t="s">
        <v>465</v>
      </c>
      <c r="H73" t="s">
        <v>175</v>
      </c>
      <c r="I73" t="s">
        <v>430</v>
      </c>
      <c r="J73" t="s">
        <v>137</v>
      </c>
      <c r="K73" t="s">
        <v>431</v>
      </c>
      <c r="L73" t="s">
        <v>466</v>
      </c>
      <c r="M73" t="s">
        <v>467</v>
      </c>
      <c r="N73" t="s">
        <v>180</v>
      </c>
      <c r="O73" t="s">
        <v>181</v>
      </c>
      <c r="P73" t="s">
        <v>156</v>
      </c>
      <c r="Q73"/>
      <c r="R73" t="s">
        <v>434</v>
      </c>
      <c r="S73" t="s">
        <v>147</v>
      </c>
      <c r="T73" t="s">
        <v>145</v>
      </c>
      <c r="U73" s="143" t="s">
        <v>146</v>
      </c>
      <c r="V73" s="143" t="s">
        <v>147</v>
      </c>
      <c r="W73" s="143" t="s">
        <v>146</v>
      </c>
      <c r="X73" s="143" t="s">
        <v>183</v>
      </c>
      <c r="Y73"/>
    </row>
    <row r="74" spans="2:25" x14ac:dyDescent="0.2">
      <c r="B74" t="s">
        <v>1029</v>
      </c>
      <c r="C74" t="s">
        <v>468</v>
      </c>
      <c r="D74" t="s">
        <v>428</v>
      </c>
      <c r="E74" t="s">
        <v>132</v>
      </c>
      <c r="F74" t="s">
        <v>133</v>
      </c>
      <c r="G74" t="s">
        <v>469</v>
      </c>
      <c r="H74" t="s">
        <v>175</v>
      </c>
      <c r="I74" t="s">
        <v>430</v>
      </c>
      <c r="J74" t="s">
        <v>137</v>
      </c>
      <c r="K74" t="s">
        <v>431</v>
      </c>
      <c r="L74" t="s">
        <v>470</v>
      </c>
      <c r="M74" t="s">
        <v>471</v>
      </c>
      <c r="N74" t="s">
        <v>180</v>
      </c>
      <c r="O74" t="s">
        <v>181</v>
      </c>
      <c r="P74" t="s">
        <v>156</v>
      </c>
      <c r="Q74"/>
      <c r="R74" t="s">
        <v>434</v>
      </c>
      <c r="S74" t="s">
        <v>147</v>
      </c>
      <c r="T74" t="s">
        <v>145</v>
      </c>
      <c r="U74" s="143" t="s">
        <v>146</v>
      </c>
      <c r="V74" s="143" t="s">
        <v>147</v>
      </c>
      <c r="W74" s="143" t="s">
        <v>146</v>
      </c>
      <c r="X74" s="143" t="s">
        <v>183</v>
      </c>
      <c r="Y74"/>
    </row>
    <row r="75" spans="2:25" x14ac:dyDescent="0.2">
      <c r="B75" t="s">
        <v>1030</v>
      </c>
      <c r="C75" t="s">
        <v>472</v>
      </c>
      <c r="D75" t="s">
        <v>428</v>
      </c>
      <c r="E75" t="s">
        <v>132</v>
      </c>
      <c r="F75" t="s">
        <v>133</v>
      </c>
      <c r="G75" t="s">
        <v>473</v>
      </c>
      <c r="H75" t="s">
        <v>175</v>
      </c>
      <c r="I75" t="s">
        <v>430</v>
      </c>
      <c r="J75" t="s">
        <v>137</v>
      </c>
      <c r="K75" t="s">
        <v>431</v>
      </c>
      <c r="L75" t="s">
        <v>474</v>
      </c>
      <c r="M75" t="s">
        <v>475</v>
      </c>
      <c r="N75" t="s">
        <v>180</v>
      </c>
      <c r="O75" t="s">
        <v>181</v>
      </c>
      <c r="P75" t="s">
        <v>156</v>
      </c>
      <c r="Q75"/>
      <c r="R75" t="s">
        <v>434</v>
      </c>
      <c r="S75" t="s">
        <v>147</v>
      </c>
      <c r="T75" t="s">
        <v>145</v>
      </c>
      <c r="U75" s="143" t="s">
        <v>146</v>
      </c>
      <c r="V75" s="143" t="s">
        <v>147</v>
      </c>
      <c r="W75" s="143" t="s">
        <v>146</v>
      </c>
      <c r="X75" s="143" t="s">
        <v>183</v>
      </c>
      <c r="Y75"/>
    </row>
    <row r="76" spans="2:25" x14ac:dyDescent="0.2">
      <c r="B76" t="s">
        <v>1031</v>
      </c>
      <c r="C76" t="s">
        <v>476</v>
      </c>
      <c r="D76" t="s">
        <v>436</v>
      </c>
      <c r="E76" t="s">
        <v>132</v>
      </c>
      <c r="F76" t="s">
        <v>133</v>
      </c>
      <c r="G76" t="s">
        <v>477</v>
      </c>
      <c r="H76" t="s">
        <v>175</v>
      </c>
      <c r="I76" s="142" t="s">
        <v>430</v>
      </c>
      <c r="J76" t="s">
        <v>137</v>
      </c>
      <c r="K76" t="s">
        <v>431</v>
      </c>
      <c r="L76" t="s">
        <v>478</v>
      </c>
      <c r="M76" t="s">
        <v>479</v>
      </c>
      <c r="N76" t="s">
        <v>180</v>
      </c>
      <c r="O76" t="s">
        <v>181</v>
      </c>
      <c r="P76" t="s">
        <v>156</v>
      </c>
      <c r="Q76"/>
      <c r="R76" t="s">
        <v>434</v>
      </c>
      <c r="S76" t="s">
        <v>147</v>
      </c>
      <c r="T76" t="s">
        <v>145</v>
      </c>
      <c r="U76" s="143" t="s">
        <v>146</v>
      </c>
      <c r="V76" s="143" t="s">
        <v>147</v>
      </c>
      <c r="W76" s="143" t="s">
        <v>146</v>
      </c>
      <c r="X76" s="143" t="s">
        <v>183</v>
      </c>
      <c r="Y76"/>
    </row>
    <row r="77" spans="2:25" x14ac:dyDescent="0.2">
      <c r="B77" t="s">
        <v>1032</v>
      </c>
      <c r="C77" t="s">
        <v>480</v>
      </c>
      <c r="D77" t="s">
        <v>428</v>
      </c>
      <c r="E77" t="s">
        <v>132</v>
      </c>
      <c r="F77" t="s">
        <v>133</v>
      </c>
      <c r="G77" t="s">
        <v>481</v>
      </c>
      <c r="H77" t="s">
        <v>175</v>
      </c>
      <c r="I77" t="s">
        <v>430</v>
      </c>
      <c r="J77" t="s">
        <v>137</v>
      </c>
      <c r="K77" t="s">
        <v>431</v>
      </c>
      <c r="L77" t="s">
        <v>482</v>
      </c>
      <c r="M77" t="s">
        <v>483</v>
      </c>
      <c r="N77" t="s">
        <v>180</v>
      </c>
      <c r="O77" t="s">
        <v>181</v>
      </c>
      <c r="P77" t="s">
        <v>156</v>
      </c>
      <c r="Q77"/>
      <c r="R77" t="s">
        <v>434</v>
      </c>
      <c r="S77" t="s">
        <v>147</v>
      </c>
      <c r="T77" t="s">
        <v>145</v>
      </c>
      <c r="U77" s="143" t="s">
        <v>146</v>
      </c>
      <c r="V77" s="143" t="s">
        <v>147</v>
      </c>
      <c r="W77" s="143" t="s">
        <v>146</v>
      </c>
      <c r="X77" s="143" t="s">
        <v>183</v>
      </c>
      <c r="Y77"/>
    </row>
    <row r="78" spans="2:25" x14ac:dyDescent="0.2">
      <c r="B78" t="s">
        <v>1033</v>
      </c>
      <c r="C78" t="s">
        <v>484</v>
      </c>
      <c r="D78" t="s">
        <v>436</v>
      </c>
      <c r="E78" t="s">
        <v>132</v>
      </c>
      <c r="F78" t="s">
        <v>133</v>
      </c>
      <c r="G78" t="s">
        <v>485</v>
      </c>
      <c r="H78" t="s">
        <v>175</v>
      </c>
      <c r="I78" t="s">
        <v>430</v>
      </c>
      <c r="J78" t="s">
        <v>137</v>
      </c>
      <c r="K78" t="s">
        <v>431</v>
      </c>
      <c r="L78" t="s">
        <v>486</v>
      </c>
      <c r="M78" t="s">
        <v>487</v>
      </c>
      <c r="N78" t="s">
        <v>180</v>
      </c>
      <c r="O78" t="s">
        <v>181</v>
      </c>
      <c r="P78" t="s">
        <v>156</v>
      </c>
      <c r="Q78"/>
      <c r="R78" t="s">
        <v>434</v>
      </c>
      <c r="S78" t="s">
        <v>147</v>
      </c>
      <c r="T78" t="s">
        <v>145</v>
      </c>
      <c r="U78" s="143" t="s">
        <v>146</v>
      </c>
      <c r="V78" s="143" t="s">
        <v>147</v>
      </c>
      <c r="W78" s="143" t="s">
        <v>146</v>
      </c>
      <c r="X78" s="143" t="s">
        <v>183</v>
      </c>
      <c r="Y78"/>
    </row>
    <row r="79" spans="2:25" x14ac:dyDescent="0.2">
      <c r="B79" t="s">
        <v>1034</v>
      </c>
      <c r="C79" t="s">
        <v>488</v>
      </c>
      <c r="D79" t="s">
        <v>428</v>
      </c>
      <c r="E79" t="s">
        <v>132</v>
      </c>
      <c r="F79" t="s">
        <v>133</v>
      </c>
      <c r="G79" t="s">
        <v>489</v>
      </c>
      <c r="H79" t="s">
        <v>175</v>
      </c>
      <c r="I79" t="s">
        <v>430</v>
      </c>
      <c r="J79" t="s">
        <v>137</v>
      </c>
      <c r="K79" t="s">
        <v>431</v>
      </c>
      <c r="L79" t="s">
        <v>490</v>
      </c>
      <c r="M79" t="s">
        <v>491</v>
      </c>
      <c r="N79" t="s">
        <v>180</v>
      </c>
      <c r="O79" t="s">
        <v>181</v>
      </c>
      <c r="P79" t="s">
        <v>156</v>
      </c>
      <c r="Q79"/>
      <c r="R79" t="s">
        <v>434</v>
      </c>
      <c r="S79" t="s">
        <v>147</v>
      </c>
      <c r="T79" t="s">
        <v>145</v>
      </c>
      <c r="U79" s="143" t="s">
        <v>146</v>
      </c>
      <c r="V79" s="143" t="s">
        <v>147</v>
      </c>
      <c r="W79" s="143" t="s">
        <v>146</v>
      </c>
      <c r="X79" s="143" t="s">
        <v>183</v>
      </c>
      <c r="Y79"/>
    </row>
    <row r="80" spans="2:25" x14ac:dyDescent="0.2">
      <c r="B80" t="s">
        <v>1035</v>
      </c>
      <c r="C80" t="s">
        <v>492</v>
      </c>
      <c r="D80" t="s">
        <v>436</v>
      </c>
      <c r="E80" t="s">
        <v>132</v>
      </c>
      <c r="F80" t="s">
        <v>133</v>
      </c>
      <c r="G80" t="s">
        <v>493</v>
      </c>
      <c r="H80" t="s">
        <v>175</v>
      </c>
      <c r="I80" t="s">
        <v>430</v>
      </c>
      <c r="J80" t="s">
        <v>137</v>
      </c>
      <c r="K80" t="s">
        <v>431</v>
      </c>
      <c r="L80" t="s">
        <v>494</v>
      </c>
      <c r="M80" t="s">
        <v>495</v>
      </c>
      <c r="N80" t="s">
        <v>180</v>
      </c>
      <c r="O80" t="s">
        <v>181</v>
      </c>
      <c r="P80" t="s">
        <v>156</v>
      </c>
      <c r="Q80"/>
      <c r="R80" t="s">
        <v>434</v>
      </c>
      <c r="S80" t="s">
        <v>147</v>
      </c>
      <c r="T80" t="s">
        <v>145</v>
      </c>
      <c r="U80" s="143" t="s">
        <v>146</v>
      </c>
      <c r="V80" s="143" t="s">
        <v>147</v>
      </c>
      <c r="W80" s="143" t="s">
        <v>146</v>
      </c>
      <c r="X80" s="143" t="s">
        <v>183</v>
      </c>
      <c r="Y80"/>
    </row>
    <row r="81" spans="2:25" x14ac:dyDescent="0.2">
      <c r="B81" t="s">
        <v>1036</v>
      </c>
      <c r="C81" t="s">
        <v>496</v>
      </c>
      <c r="D81" t="s">
        <v>436</v>
      </c>
      <c r="E81" t="s">
        <v>132</v>
      </c>
      <c r="F81" t="s">
        <v>133</v>
      </c>
      <c r="G81" t="s">
        <v>497</v>
      </c>
      <c r="H81" t="s">
        <v>175</v>
      </c>
      <c r="I81" t="s">
        <v>430</v>
      </c>
      <c r="J81" t="s">
        <v>137</v>
      </c>
      <c r="K81" t="s">
        <v>431</v>
      </c>
      <c r="L81" t="s">
        <v>498</v>
      </c>
      <c r="M81" t="s">
        <v>499</v>
      </c>
      <c r="N81" t="s">
        <v>180</v>
      </c>
      <c r="O81" t="s">
        <v>181</v>
      </c>
      <c r="P81" t="s">
        <v>156</v>
      </c>
      <c r="Q81"/>
      <c r="R81" t="s">
        <v>434</v>
      </c>
      <c r="S81" t="s">
        <v>147</v>
      </c>
      <c r="T81" t="s">
        <v>145</v>
      </c>
      <c r="U81" s="143" t="s">
        <v>146</v>
      </c>
      <c r="V81" s="143" t="s">
        <v>147</v>
      </c>
      <c r="W81" s="143" t="s">
        <v>146</v>
      </c>
      <c r="X81" s="143" t="s">
        <v>183</v>
      </c>
      <c r="Y81"/>
    </row>
    <row r="82" spans="2:25" x14ac:dyDescent="0.2">
      <c r="B82" t="s">
        <v>1037</v>
      </c>
      <c r="C82" t="s">
        <v>500</v>
      </c>
      <c r="D82" t="s">
        <v>428</v>
      </c>
      <c r="E82" t="s">
        <v>132</v>
      </c>
      <c r="F82" t="s">
        <v>133</v>
      </c>
      <c r="G82" t="s">
        <v>501</v>
      </c>
      <c r="H82" t="s">
        <v>175</v>
      </c>
      <c r="I82" t="s">
        <v>430</v>
      </c>
      <c r="J82" t="s">
        <v>137</v>
      </c>
      <c r="K82" t="s">
        <v>431</v>
      </c>
      <c r="L82" t="s">
        <v>502</v>
      </c>
      <c r="M82" t="s">
        <v>503</v>
      </c>
      <c r="N82" t="s">
        <v>180</v>
      </c>
      <c r="O82" t="s">
        <v>181</v>
      </c>
      <c r="P82" t="s">
        <v>156</v>
      </c>
      <c r="Q82"/>
      <c r="R82" t="s">
        <v>434</v>
      </c>
      <c r="S82" t="s">
        <v>147</v>
      </c>
      <c r="T82" t="s">
        <v>145</v>
      </c>
      <c r="U82" s="143" t="s">
        <v>146</v>
      </c>
      <c r="V82" s="143" t="s">
        <v>147</v>
      </c>
      <c r="W82" s="143" t="s">
        <v>146</v>
      </c>
      <c r="X82" s="143" t="s">
        <v>183</v>
      </c>
      <c r="Y82"/>
    </row>
    <row r="83" spans="2:25" x14ac:dyDescent="0.2">
      <c r="B83" t="s">
        <v>1038</v>
      </c>
      <c r="C83" t="s">
        <v>504</v>
      </c>
      <c r="D83" t="s">
        <v>436</v>
      </c>
      <c r="E83" t="s">
        <v>132</v>
      </c>
      <c r="F83" t="s">
        <v>133</v>
      </c>
      <c r="G83" t="s">
        <v>505</v>
      </c>
      <c r="H83" t="s">
        <v>175</v>
      </c>
      <c r="I83" t="s">
        <v>430</v>
      </c>
      <c r="J83" t="s">
        <v>137</v>
      </c>
      <c r="K83" t="s">
        <v>431</v>
      </c>
      <c r="L83" t="s">
        <v>506</v>
      </c>
      <c r="M83" t="s">
        <v>507</v>
      </c>
      <c r="N83" t="s">
        <v>180</v>
      </c>
      <c r="O83" t="s">
        <v>181</v>
      </c>
      <c r="P83" t="s">
        <v>156</v>
      </c>
      <c r="Q83"/>
      <c r="R83" t="s">
        <v>434</v>
      </c>
      <c r="S83" t="s">
        <v>147</v>
      </c>
      <c r="T83" t="s">
        <v>145</v>
      </c>
      <c r="U83" s="143" t="s">
        <v>146</v>
      </c>
      <c r="V83" s="143" t="s">
        <v>147</v>
      </c>
      <c r="W83" s="143" t="s">
        <v>146</v>
      </c>
      <c r="X83" s="143" t="s">
        <v>183</v>
      </c>
      <c r="Y83"/>
    </row>
    <row r="84" spans="2:25" x14ac:dyDescent="0.2">
      <c r="B84" t="s">
        <v>1039</v>
      </c>
      <c r="C84"/>
      <c r="D84" t="s">
        <v>508</v>
      </c>
      <c r="E84" t="s">
        <v>509</v>
      </c>
      <c r="F84"/>
      <c r="G84" t="s">
        <v>510</v>
      </c>
      <c r="H84" t="s">
        <v>175</v>
      </c>
      <c r="I84" t="s">
        <v>511</v>
      </c>
      <c r="J84" t="s">
        <v>137</v>
      </c>
      <c r="K84" t="s">
        <v>177</v>
      </c>
      <c r="L84" t="s">
        <v>512</v>
      </c>
      <c r="M84" t="s">
        <v>513</v>
      </c>
      <c r="N84" t="s">
        <v>140</v>
      </c>
      <c r="O84" t="s">
        <v>514</v>
      </c>
      <c r="P84" t="s">
        <v>515</v>
      </c>
      <c r="Q84" t="s">
        <v>516</v>
      </c>
      <c r="R84" t="s">
        <v>246</v>
      </c>
      <c r="S84"/>
      <c r="T84" t="s">
        <v>145</v>
      </c>
      <c r="U84" s="143" t="s">
        <v>146</v>
      </c>
      <c r="V84" s="143" t="s">
        <v>147</v>
      </c>
      <c r="W84" s="143" t="s">
        <v>146</v>
      </c>
      <c r="X84" s="143" t="s">
        <v>183</v>
      </c>
      <c r="Y84"/>
    </row>
    <row r="85" spans="2:25" x14ac:dyDescent="0.2">
      <c r="B85" t="s">
        <v>1040</v>
      </c>
      <c r="C85" t="s">
        <v>517</v>
      </c>
      <c r="D85" t="s">
        <v>518</v>
      </c>
      <c r="E85" t="s">
        <v>132</v>
      </c>
      <c r="F85" t="s">
        <v>133</v>
      </c>
      <c r="G85" t="s">
        <v>519</v>
      </c>
      <c r="H85" t="s">
        <v>175</v>
      </c>
      <c r="I85" t="s">
        <v>511</v>
      </c>
      <c r="J85" t="s">
        <v>137</v>
      </c>
      <c r="K85" t="s">
        <v>169</v>
      </c>
      <c r="L85" t="s">
        <v>520</v>
      </c>
      <c r="M85" t="s">
        <v>521</v>
      </c>
      <c r="N85" t="s">
        <v>180</v>
      </c>
      <c r="O85" t="s">
        <v>181</v>
      </c>
      <c r="P85"/>
      <c r="Q85"/>
      <c r="R85"/>
      <c r="S85" t="s">
        <v>147</v>
      </c>
      <c r="T85" t="s">
        <v>145</v>
      </c>
      <c r="U85" s="143" t="s">
        <v>146</v>
      </c>
      <c r="V85" s="143" t="s">
        <v>147</v>
      </c>
      <c r="W85" s="143" t="s">
        <v>146</v>
      </c>
      <c r="X85" s="143" t="s">
        <v>183</v>
      </c>
      <c r="Y85"/>
    </row>
    <row r="86" spans="2:25" x14ac:dyDescent="0.2">
      <c r="B86" t="s">
        <v>1041</v>
      </c>
      <c r="C86" t="s">
        <v>522</v>
      </c>
      <c r="D86" t="s">
        <v>523</v>
      </c>
      <c r="E86" t="s">
        <v>132</v>
      </c>
      <c r="F86" t="s">
        <v>133</v>
      </c>
      <c r="G86" t="s">
        <v>524</v>
      </c>
      <c r="H86" t="s">
        <v>175</v>
      </c>
      <c r="I86" t="s">
        <v>525</v>
      </c>
      <c r="J86" t="s">
        <v>137</v>
      </c>
      <c r="K86" t="s">
        <v>177</v>
      </c>
      <c r="L86" t="s">
        <v>526</v>
      </c>
      <c r="M86" t="s">
        <v>527</v>
      </c>
      <c r="N86" t="s">
        <v>140</v>
      </c>
      <c r="O86" t="s">
        <v>528</v>
      </c>
      <c r="P86" t="s">
        <v>143</v>
      </c>
      <c r="Q86"/>
      <c r="R86"/>
      <c r="S86"/>
      <c r="T86" t="s">
        <v>145</v>
      </c>
      <c r="U86" s="143" t="s">
        <v>146</v>
      </c>
      <c r="V86" t="s">
        <v>147</v>
      </c>
      <c r="W86" s="143" t="s">
        <v>146</v>
      </c>
      <c r="X86" s="143" t="s">
        <v>183</v>
      </c>
      <c r="Y86"/>
    </row>
    <row r="87" spans="2:25" x14ac:dyDescent="0.2">
      <c r="B87" t="s">
        <v>1042</v>
      </c>
      <c r="C87" t="s">
        <v>1043</v>
      </c>
      <c r="D87" t="s">
        <v>1044</v>
      </c>
      <c r="E87" t="s">
        <v>326</v>
      </c>
      <c r="F87"/>
      <c r="G87" t="s">
        <v>1045</v>
      </c>
      <c r="H87" t="s">
        <v>1121</v>
      </c>
      <c r="I87" t="s">
        <v>1122</v>
      </c>
      <c r="J87" t="s">
        <v>137</v>
      </c>
      <c r="K87" t="s">
        <v>142</v>
      </c>
      <c r="L87" t="s">
        <v>1123</v>
      </c>
      <c r="N87" t="s">
        <v>140</v>
      </c>
      <c r="O87" t="s">
        <v>141</v>
      </c>
      <c r="P87" t="s">
        <v>156</v>
      </c>
      <c r="Q87"/>
      <c r="R87" t="s">
        <v>253</v>
      </c>
      <c r="S87"/>
      <c r="T87" t="s">
        <v>145</v>
      </c>
      <c r="U87" s="143" t="s">
        <v>146</v>
      </c>
      <c r="V87" t="s">
        <v>147</v>
      </c>
      <c r="W87" s="143" t="s">
        <v>146</v>
      </c>
      <c r="X87" t="s">
        <v>960</v>
      </c>
      <c r="Y87"/>
    </row>
    <row r="88" spans="2:25" x14ac:dyDescent="0.2">
      <c r="B88" t="s">
        <v>1046</v>
      </c>
      <c r="C88" t="s">
        <v>1047</v>
      </c>
      <c r="D88" t="s">
        <v>1048</v>
      </c>
      <c r="E88" t="s">
        <v>132</v>
      </c>
      <c r="F88" t="s">
        <v>133</v>
      </c>
      <c r="G88" t="s">
        <v>1049</v>
      </c>
      <c r="H88" t="s">
        <v>1121</v>
      </c>
      <c r="I88" t="s">
        <v>1122</v>
      </c>
      <c r="J88" t="s">
        <v>137</v>
      </c>
      <c r="K88" t="s">
        <v>142</v>
      </c>
      <c r="L88" t="s">
        <v>1124</v>
      </c>
      <c r="M88" t="s">
        <v>1125</v>
      </c>
      <c r="N88" t="s">
        <v>180</v>
      </c>
      <c r="O88" t="s">
        <v>181</v>
      </c>
      <c r="P88" t="s">
        <v>156</v>
      </c>
      <c r="Q88"/>
      <c r="R88" t="s">
        <v>253</v>
      </c>
      <c r="S88" t="s">
        <v>147</v>
      </c>
      <c r="T88" t="s">
        <v>145</v>
      </c>
      <c r="U88" s="143" t="s">
        <v>146</v>
      </c>
      <c r="V88" s="143" t="s">
        <v>147</v>
      </c>
      <c r="W88" s="143" t="s">
        <v>146</v>
      </c>
      <c r="X88" t="s">
        <v>960</v>
      </c>
      <c r="Y88"/>
    </row>
    <row r="89" spans="2:25" x14ac:dyDescent="0.2">
      <c r="B89" t="s">
        <v>1050</v>
      </c>
      <c r="C89" t="s">
        <v>1051</v>
      </c>
      <c r="D89" t="s">
        <v>1044</v>
      </c>
      <c r="E89" t="s">
        <v>326</v>
      </c>
      <c r="F89"/>
      <c r="G89" t="s">
        <v>1052</v>
      </c>
      <c r="H89" t="s">
        <v>1121</v>
      </c>
      <c r="I89" t="s">
        <v>1122</v>
      </c>
      <c r="J89" t="s">
        <v>137</v>
      </c>
      <c r="K89" t="s">
        <v>142</v>
      </c>
      <c r="L89" t="s">
        <v>1123</v>
      </c>
      <c r="N89" t="s">
        <v>140</v>
      </c>
      <c r="O89" t="s">
        <v>141</v>
      </c>
      <c r="P89" t="s">
        <v>156</v>
      </c>
      <c r="Q89"/>
      <c r="R89" t="s">
        <v>253</v>
      </c>
      <c r="S89"/>
      <c r="T89" t="s">
        <v>145</v>
      </c>
      <c r="U89" s="143" t="s">
        <v>146</v>
      </c>
      <c r="V89" t="s">
        <v>147</v>
      </c>
      <c r="W89" s="143" t="s">
        <v>146</v>
      </c>
      <c r="X89" t="s">
        <v>960</v>
      </c>
      <c r="Y89"/>
    </row>
    <row r="90" spans="2:25" x14ac:dyDescent="0.2">
      <c r="B90" t="s">
        <v>1053</v>
      </c>
      <c r="C90" t="s">
        <v>1054</v>
      </c>
      <c r="D90" t="s">
        <v>1048</v>
      </c>
      <c r="E90" t="s">
        <v>132</v>
      </c>
      <c r="F90" t="s">
        <v>133</v>
      </c>
      <c r="G90" t="s">
        <v>1055</v>
      </c>
      <c r="H90" t="s">
        <v>1121</v>
      </c>
      <c r="I90" t="s">
        <v>1122</v>
      </c>
      <c r="J90" t="s">
        <v>137</v>
      </c>
      <c r="K90" t="s">
        <v>142</v>
      </c>
      <c r="L90" t="s">
        <v>1126</v>
      </c>
      <c r="M90" t="s">
        <v>1127</v>
      </c>
      <c r="N90" t="s">
        <v>180</v>
      </c>
      <c r="O90" t="s">
        <v>181</v>
      </c>
      <c r="P90" t="s">
        <v>156</v>
      </c>
      <c r="Q90"/>
      <c r="R90" t="s">
        <v>253</v>
      </c>
      <c r="S90" t="s">
        <v>147</v>
      </c>
      <c r="T90" t="s">
        <v>145</v>
      </c>
      <c r="U90" s="143" t="s">
        <v>146</v>
      </c>
      <c r="V90" s="143" t="s">
        <v>147</v>
      </c>
      <c r="W90" s="143" t="s">
        <v>146</v>
      </c>
      <c r="X90" t="s">
        <v>960</v>
      </c>
      <c r="Y90"/>
    </row>
    <row r="91" spans="2:25" x14ac:dyDescent="0.2">
      <c r="B91" t="s">
        <v>1056</v>
      </c>
      <c r="C91" t="s">
        <v>1057</v>
      </c>
      <c r="D91" t="s">
        <v>1058</v>
      </c>
      <c r="E91" t="s">
        <v>132</v>
      </c>
      <c r="F91" t="s">
        <v>133</v>
      </c>
      <c r="G91" t="s">
        <v>1059</v>
      </c>
      <c r="H91" t="s">
        <v>1121</v>
      </c>
      <c r="I91" t="s">
        <v>1122</v>
      </c>
      <c r="J91" t="s">
        <v>137</v>
      </c>
      <c r="K91" t="s">
        <v>142</v>
      </c>
      <c r="L91" t="s">
        <v>1128</v>
      </c>
      <c r="M91" t="s">
        <v>1129</v>
      </c>
      <c r="N91" t="s">
        <v>180</v>
      </c>
      <c r="O91" t="s">
        <v>181</v>
      </c>
      <c r="P91" t="s">
        <v>156</v>
      </c>
      <c r="Q91"/>
      <c r="R91" t="s">
        <v>253</v>
      </c>
      <c r="S91" t="s">
        <v>147</v>
      </c>
      <c r="T91" t="s">
        <v>145</v>
      </c>
      <c r="U91" s="143" t="s">
        <v>146</v>
      </c>
      <c r="V91" s="143" t="s">
        <v>147</v>
      </c>
      <c r="W91" s="143" t="s">
        <v>146</v>
      </c>
      <c r="X91" t="s">
        <v>960</v>
      </c>
      <c r="Y91"/>
    </row>
    <row r="92" spans="2:25" x14ac:dyDescent="0.2">
      <c r="B92" t="s">
        <v>1060</v>
      </c>
      <c r="C92" t="s">
        <v>1061</v>
      </c>
      <c r="D92" t="s">
        <v>1048</v>
      </c>
      <c r="E92" t="s">
        <v>132</v>
      </c>
      <c r="F92" t="s">
        <v>133</v>
      </c>
      <c r="G92" t="s">
        <v>1062</v>
      </c>
      <c r="H92" t="s">
        <v>1121</v>
      </c>
      <c r="I92" t="s">
        <v>1122</v>
      </c>
      <c r="J92" t="s">
        <v>137</v>
      </c>
      <c r="K92" t="s">
        <v>142</v>
      </c>
      <c r="L92" t="s">
        <v>1130</v>
      </c>
      <c r="M92" t="s">
        <v>1131</v>
      </c>
      <c r="N92" t="s">
        <v>180</v>
      </c>
      <c r="O92" t="s">
        <v>181</v>
      </c>
      <c r="P92" t="s">
        <v>156</v>
      </c>
      <c r="Q92"/>
      <c r="R92" t="s">
        <v>253</v>
      </c>
      <c r="S92" t="s">
        <v>147</v>
      </c>
      <c r="T92" t="s">
        <v>145</v>
      </c>
      <c r="U92" s="143" t="s">
        <v>146</v>
      </c>
      <c r="V92" s="143" t="s">
        <v>147</v>
      </c>
      <c r="W92" s="143" t="s">
        <v>146</v>
      </c>
      <c r="X92" t="s">
        <v>960</v>
      </c>
      <c r="Y92"/>
    </row>
    <row r="93" spans="2:25" x14ac:dyDescent="0.2">
      <c r="B93" t="s">
        <v>1063</v>
      </c>
      <c r="C93" t="s">
        <v>1064</v>
      </c>
      <c r="D93" t="s">
        <v>1044</v>
      </c>
      <c r="E93" t="s">
        <v>326</v>
      </c>
      <c r="F93"/>
      <c r="G93" t="s">
        <v>1065</v>
      </c>
      <c r="H93" t="s">
        <v>1121</v>
      </c>
      <c r="I93" t="s">
        <v>1122</v>
      </c>
      <c r="J93" t="s">
        <v>137</v>
      </c>
      <c r="K93" t="s">
        <v>142</v>
      </c>
      <c r="L93" t="s">
        <v>1123</v>
      </c>
      <c r="N93" t="s">
        <v>140</v>
      </c>
      <c r="O93" t="s">
        <v>141</v>
      </c>
      <c r="P93" t="s">
        <v>156</v>
      </c>
      <c r="Q93"/>
      <c r="R93" t="s">
        <v>253</v>
      </c>
      <c r="S93"/>
      <c r="T93" t="s">
        <v>145</v>
      </c>
      <c r="U93" s="143" t="s">
        <v>146</v>
      </c>
      <c r="V93" t="s">
        <v>147</v>
      </c>
      <c r="W93" s="143" t="s">
        <v>146</v>
      </c>
      <c r="X93" t="s">
        <v>960</v>
      </c>
      <c r="Y93"/>
    </row>
    <row r="94" spans="2:25" x14ac:dyDescent="0.2">
      <c r="B94" t="s">
        <v>1066</v>
      </c>
      <c r="C94" t="s">
        <v>1067</v>
      </c>
      <c r="D94" t="s">
        <v>1048</v>
      </c>
      <c r="E94" t="s">
        <v>132</v>
      </c>
      <c r="F94" t="s">
        <v>133</v>
      </c>
      <c r="G94" t="s">
        <v>1068</v>
      </c>
      <c r="H94" t="s">
        <v>1121</v>
      </c>
      <c r="I94" t="s">
        <v>1122</v>
      </c>
      <c r="J94" t="s">
        <v>137</v>
      </c>
      <c r="K94" t="s">
        <v>142</v>
      </c>
      <c r="L94" t="s">
        <v>1132</v>
      </c>
      <c r="M94" t="s">
        <v>1133</v>
      </c>
      <c r="N94" t="s">
        <v>180</v>
      </c>
      <c r="O94" t="s">
        <v>181</v>
      </c>
      <c r="P94" t="s">
        <v>156</v>
      </c>
      <c r="Q94"/>
      <c r="R94" t="s">
        <v>253</v>
      </c>
      <c r="S94" t="s">
        <v>147</v>
      </c>
      <c r="T94" t="s">
        <v>145</v>
      </c>
      <c r="U94" s="143" t="s">
        <v>146</v>
      </c>
      <c r="V94" s="143" t="s">
        <v>147</v>
      </c>
      <c r="W94" s="143" t="s">
        <v>146</v>
      </c>
      <c r="X94" t="s">
        <v>960</v>
      </c>
      <c r="Y94"/>
    </row>
    <row r="95" spans="2:25" x14ac:dyDescent="0.2">
      <c r="B95" t="s">
        <v>1069</v>
      </c>
      <c r="C95" t="s">
        <v>1070</v>
      </c>
      <c r="D95" t="s">
        <v>1044</v>
      </c>
      <c r="E95" t="s">
        <v>326</v>
      </c>
      <c r="F95"/>
      <c r="G95" t="s">
        <v>1071</v>
      </c>
      <c r="H95" t="s">
        <v>1121</v>
      </c>
      <c r="I95" t="s">
        <v>1122</v>
      </c>
      <c r="J95" t="s">
        <v>137</v>
      </c>
      <c r="K95" t="s">
        <v>142</v>
      </c>
      <c r="L95" t="s">
        <v>1123</v>
      </c>
      <c r="N95" t="s">
        <v>140</v>
      </c>
      <c r="O95" t="s">
        <v>141</v>
      </c>
      <c r="P95" t="s">
        <v>156</v>
      </c>
      <c r="Q95" t="s">
        <v>1134</v>
      </c>
      <c r="R95" t="s">
        <v>253</v>
      </c>
      <c r="S95"/>
      <c r="T95" t="s">
        <v>145</v>
      </c>
      <c r="U95" s="143" t="s">
        <v>146</v>
      </c>
      <c r="V95" t="s">
        <v>147</v>
      </c>
      <c r="W95" s="143" t="s">
        <v>146</v>
      </c>
      <c r="X95" t="s">
        <v>960</v>
      </c>
      <c r="Y95"/>
    </row>
    <row r="96" spans="2:25" x14ac:dyDescent="0.2">
      <c r="B96" t="s">
        <v>1072</v>
      </c>
      <c r="C96" t="s">
        <v>1073</v>
      </c>
      <c r="D96" t="s">
        <v>1058</v>
      </c>
      <c r="E96" t="s">
        <v>132</v>
      </c>
      <c r="F96" t="s">
        <v>133</v>
      </c>
      <c r="G96" t="s">
        <v>1074</v>
      </c>
      <c r="H96" t="s">
        <v>1121</v>
      </c>
      <c r="I96" t="s">
        <v>1122</v>
      </c>
      <c r="J96" t="s">
        <v>137</v>
      </c>
      <c r="K96" t="s">
        <v>142</v>
      </c>
      <c r="L96" t="s">
        <v>1135</v>
      </c>
      <c r="M96" t="s">
        <v>1136</v>
      </c>
      <c r="N96" t="s">
        <v>180</v>
      </c>
      <c r="O96" t="s">
        <v>181</v>
      </c>
      <c r="P96" t="s">
        <v>156</v>
      </c>
      <c r="Q96"/>
      <c r="R96" t="s">
        <v>253</v>
      </c>
      <c r="S96" t="s">
        <v>147</v>
      </c>
      <c r="T96" t="s">
        <v>145</v>
      </c>
      <c r="U96" s="143" t="s">
        <v>146</v>
      </c>
      <c r="V96" s="143" t="s">
        <v>147</v>
      </c>
      <c r="W96" s="143" t="s">
        <v>146</v>
      </c>
      <c r="X96" t="s">
        <v>960</v>
      </c>
      <c r="Y96"/>
    </row>
    <row r="97" spans="2:25" x14ac:dyDescent="0.2">
      <c r="B97" t="s">
        <v>1075</v>
      </c>
      <c r="C97" t="s">
        <v>1076</v>
      </c>
      <c r="D97" t="s">
        <v>1044</v>
      </c>
      <c r="E97" t="s">
        <v>326</v>
      </c>
      <c r="F97"/>
      <c r="G97" t="s">
        <v>1077</v>
      </c>
      <c r="H97" t="s">
        <v>1121</v>
      </c>
      <c r="I97" t="s">
        <v>1122</v>
      </c>
      <c r="J97" t="s">
        <v>137</v>
      </c>
      <c r="K97" t="s">
        <v>142</v>
      </c>
      <c r="L97" t="s">
        <v>1123</v>
      </c>
      <c r="N97" t="s">
        <v>140</v>
      </c>
      <c r="O97" t="s">
        <v>141</v>
      </c>
      <c r="P97" t="s">
        <v>156</v>
      </c>
      <c r="Q97"/>
      <c r="R97" t="s">
        <v>253</v>
      </c>
      <c r="S97"/>
      <c r="T97" t="s">
        <v>145</v>
      </c>
      <c r="U97" s="143" t="s">
        <v>146</v>
      </c>
      <c r="V97" t="s">
        <v>147</v>
      </c>
      <c r="W97" s="143" t="s">
        <v>146</v>
      </c>
      <c r="X97" t="s">
        <v>960</v>
      </c>
      <c r="Y97"/>
    </row>
    <row r="98" spans="2:25" x14ac:dyDescent="0.2">
      <c r="B98" t="s">
        <v>1078</v>
      </c>
      <c r="C98" t="s">
        <v>1079</v>
      </c>
      <c r="D98" t="s">
        <v>1044</v>
      </c>
      <c r="E98" t="s">
        <v>326</v>
      </c>
      <c r="F98"/>
      <c r="G98" t="s">
        <v>1080</v>
      </c>
      <c r="H98" t="s">
        <v>1121</v>
      </c>
      <c r="I98" t="s">
        <v>1122</v>
      </c>
      <c r="J98" t="s">
        <v>137</v>
      </c>
      <c r="K98" t="s">
        <v>142</v>
      </c>
      <c r="L98" t="s">
        <v>1123</v>
      </c>
      <c r="N98" t="s">
        <v>140</v>
      </c>
      <c r="O98" t="s">
        <v>141</v>
      </c>
      <c r="P98" t="s">
        <v>156</v>
      </c>
      <c r="Q98"/>
      <c r="R98" t="s">
        <v>253</v>
      </c>
      <c r="S98"/>
      <c r="T98" t="s">
        <v>145</v>
      </c>
      <c r="U98" s="143" t="s">
        <v>146</v>
      </c>
      <c r="V98" t="s">
        <v>147</v>
      </c>
      <c r="W98" s="143" t="s">
        <v>146</v>
      </c>
      <c r="X98" t="s">
        <v>960</v>
      </c>
      <c r="Y98"/>
    </row>
    <row r="99" spans="2:25" x14ac:dyDescent="0.2">
      <c r="B99" t="s">
        <v>1081</v>
      </c>
      <c r="C99" t="s">
        <v>1082</v>
      </c>
      <c r="D99" t="s">
        <v>1058</v>
      </c>
      <c r="E99" t="s">
        <v>132</v>
      </c>
      <c r="F99" t="s">
        <v>133</v>
      </c>
      <c r="G99" t="s">
        <v>1083</v>
      </c>
      <c r="H99" t="s">
        <v>1121</v>
      </c>
      <c r="I99" t="s">
        <v>1122</v>
      </c>
      <c r="J99" t="s">
        <v>137</v>
      </c>
      <c r="K99" t="s">
        <v>142</v>
      </c>
      <c r="L99" t="s">
        <v>1137</v>
      </c>
      <c r="M99" t="s">
        <v>1138</v>
      </c>
      <c r="N99" t="s">
        <v>180</v>
      </c>
      <c r="O99" t="s">
        <v>181</v>
      </c>
      <c r="P99" t="s">
        <v>156</v>
      </c>
      <c r="Q99"/>
      <c r="R99" t="s">
        <v>253</v>
      </c>
      <c r="S99" t="s">
        <v>147</v>
      </c>
      <c r="T99" t="s">
        <v>145</v>
      </c>
      <c r="U99" s="143" t="s">
        <v>146</v>
      </c>
      <c r="V99" s="143" t="s">
        <v>147</v>
      </c>
      <c r="W99" s="143" t="s">
        <v>146</v>
      </c>
      <c r="X99" t="s">
        <v>960</v>
      </c>
      <c r="Y99"/>
    </row>
    <row r="100" spans="2:25" x14ac:dyDescent="0.2">
      <c r="B100" t="s">
        <v>1084</v>
      </c>
      <c r="C100" t="s">
        <v>1085</v>
      </c>
      <c r="D100" t="s">
        <v>1044</v>
      </c>
      <c r="E100" t="s">
        <v>326</v>
      </c>
      <c r="F100"/>
      <c r="G100" t="s">
        <v>1086</v>
      </c>
      <c r="H100" t="s">
        <v>1121</v>
      </c>
      <c r="I100" t="s">
        <v>1122</v>
      </c>
      <c r="J100" t="s">
        <v>137</v>
      </c>
      <c r="K100" t="s">
        <v>142</v>
      </c>
      <c r="L100" t="s">
        <v>1123</v>
      </c>
      <c r="N100" t="s">
        <v>140</v>
      </c>
      <c r="O100" t="s">
        <v>141</v>
      </c>
      <c r="P100" t="s">
        <v>156</v>
      </c>
      <c r="Q100"/>
      <c r="R100" t="s">
        <v>253</v>
      </c>
      <c r="S100"/>
      <c r="T100" t="s">
        <v>145</v>
      </c>
      <c r="U100" s="143" t="s">
        <v>146</v>
      </c>
      <c r="V100" t="s">
        <v>147</v>
      </c>
      <c r="W100" s="143" t="s">
        <v>146</v>
      </c>
      <c r="X100" t="s">
        <v>960</v>
      </c>
      <c r="Y100"/>
    </row>
    <row r="101" spans="2:25" x14ac:dyDescent="0.2">
      <c r="B101" t="s">
        <v>1087</v>
      </c>
      <c r="C101" t="s">
        <v>1088</v>
      </c>
      <c r="D101" t="s">
        <v>1044</v>
      </c>
      <c r="E101" t="s">
        <v>326</v>
      </c>
      <c r="F101"/>
      <c r="G101" t="s">
        <v>1089</v>
      </c>
      <c r="H101" t="s">
        <v>1121</v>
      </c>
      <c r="I101" t="s">
        <v>1122</v>
      </c>
      <c r="J101" t="s">
        <v>137</v>
      </c>
      <c r="K101" t="s">
        <v>142</v>
      </c>
      <c r="L101" t="s">
        <v>1123</v>
      </c>
      <c r="N101" t="s">
        <v>140</v>
      </c>
      <c r="O101" t="s">
        <v>141</v>
      </c>
      <c r="P101" t="s">
        <v>156</v>
      </c>
      <c r="Q101"/>
      <c r="R101" t="s">
        <v>253</v>
      </c>
      <c r="S101"/>
      <c r="T101" t="s">
        <v>145</v>
      </c>
      <c r="U101" s="143" t="s">
        <v>146</v>
      </c>
      <c r="V101" t="s">
        <v>147</v>
      </c>
      <c r="W101" s="143" t="s">
        <v>146</v>
      </c>
      <c r="X101" t="s">
        <v>960</v>
      </c>
      <c r="Y101"/>
    </row>
    <row r="102" spans="2:25" x14ac:dyDescent="0.2">
      <c r="B102" t="s">
        <v>1090</v>
      </c>
      <c r="C102" t="s">
        <v>1091</v>
      </c>
      <c r="D102" t="s">
        <v>1044</v>
      </c>
      <c r="E102" t="s">
        <v>326</v>
      </c>
      <c r="F102"/>
      <c r="G102" t="s">
        <v>1092</v>
      </c>
      <c r="H102" t="s">
        <v>1121</v>
      </c>
      <c r="I102" t="s">
        <v>1122</v>
      </c>
      <c r="J102" t="s">
        <v>137</v>
      </c>
      <c r="K102" t="s">
        <v>142</v>
      </c>
      <c r="L102" t="s">
        <v>1123</v>
      </c>
      <c r="N102" t="s">
        <v>140</v>
      </c>
      <c r="O102" t="s">
        <v>141</v>
      </c>
      <c r="P102" t="s">
        <v>156</v>
      </c>
      <c r="Q102"/>
      <c r="R102" t="s">
        <v>253</v>
      </c>
      <c r="S102"/>
      <c r="T102" t="s">
        <v>145</v>
      </c>
      <c r="U102" s="143" t="s">
        <v>146</v>
      </c>
      <c r="V102" t="s">
        <v>147</v>
      </c>
      <c r="W102" s="143" t="s">
        <v>146</v>
      </c>
      <c r="X102" t="s">
        <v>960</v>
      </c>
      <c r="Y102"/>
    </row>
    <row r="103" spans="2:25" x14ac:dyDescent="0.2">
      <c r="B103" t="s">
        <v>1093</v>
      </c>
      <c r="C103" t="s">
        <v>1094</v>
      </c>
      <c r="D103" t="s">
        <v>1044</v>
      </c>
      <c r="E103" t="s">
        <v>326</v>
      </c>
      <c r="F103"/>
      <c r="G103" t="s">
        <v>1095</v>
      </c>
      <c r="H103" t="s">
        <v>1121</v>
      </c>
      <c r="I103" t="s">
        <v>1122</v>
      </c>
      <c r="J103" t="s">
        <v>137</v>
      </c>
      <c r="K103" t="s">
        <v>142</v>
      </c>
      <c r="L103" t="s">
        <v>1123</v>
      </c>
      <c r="N103" t="s">
        <v>140</v>
      </c>
      <c r="O103" t="s">
        <v>141</v>
      </c>
      <c r="P103" t="s">
        <v>156</v>
      </c>
      <c r="Q103"/>
      <c r="R103" t="s">
        <v>253</v>
      </c>
      <c r="S103"/>
      <c r="T103" t="s">
        <v>145</v>
      </c>
      <c r="U103" s="143" t="s">
        <v>146</v>
      </c>
      <c r="V103" t="s">
        <v>147</v>
      </c>
      <c r="W103" s="143" t="s">
        <v>146</v>
      </c>
      <c r="X103" t="s">
        <v>960</v>
      </c>
      <c r="Y103"/>
    </row>
    <row r="104" spans="2:25" x14ac:dyDescent="0.2">
      <c r="B104" t="s">
        <v>1096</v>
      </c>
      <c r="C104" t="s">
        <v>1097</v>
      </c>
      <c r="D104" t="s">
        <v>1058</v>
      </c>
      <c r="E104" t="s">
        <v>132</v>
      </c>
      <c r="F104" t="s">
        <v>133</v>
      </c>
      <c r="G104" t="s">
        <v>1098</v>
      </c>
      <c r="H104" t="s">
        <v>1121</v>
      </c>
      <c r="I104" t="s">
        <v>1122</v>
      </c>
      <c r="J104" t="s">
        <v>137</v>
      </c>
      <c r="K104" t="s">
        <v>142</v>
      </c>
      <c r="L104" t="s">
        <v>1139</v>
      </c>
      <c r="M104" t="s">
        <v>1140</v>
      </c>
      <c r="N104" t="s">
        <v>180</v>
      </c>
      <c r="O104" t="s">
        <v>181</v>
      </c>
      <c r="P104" t="s">
        <v>156</v>
      </c>
      <c r="Q104"/>
      <c r="R104" t="s">
        <v>253</v>
      </c>
      <c r="S104" t="s">
        <v>147</v>
      </c>
      <c r="T104" t="s">
        <v>145</v>
      </c>
      <c r="U104" s="143" t="s">
        <v>146</v>
      </c>
      <c r="V104" s="143" t="s">
        <v>147</v>
      </c>
      <c r="W104" s="143" t="s">
        <v>146</v>
      </c>
      <c r="X104" t="s">
        <v>960</v>
      </c>
      <c r="Y104"/>
    </row>
    <row r="105" spans="2:25" x14ac:dyDescent="0.2">
      <c r="B105" t="s">
        <v>1099</v>
      </c>
      <c r="C105" t="s">
        <v>1100</v>
      </c>
      <c r="D105" t="s">
        <v>1101</v>
      </c>
      <c r="E105" t="s">
        <v>132</v>
      </c>
      <c r="F105" t="s">
        <v>133</v>
      </c>
      <c r="G105" t="s">
        <v>1102</v>
      </c>
      <c r="H105" t="s">
        <v>1121</v>
      </c>
      <c r="I105" t="s">
        <v>1122</v>
      </c>
      <c r="J105" t="s">
        <v>137</v>
      </c>
      <c r="K105" t="s">
        <v>142</v>
      </c>
      <c r="L105" t="s">
        <v>1141</v>
      </c>
      <c r="M105" t="s">
        <v>1142</v>
      </c>
      <c r="N105" t="s">
        <v>180</v>
      </c>
      <c r="O105" t="s">
        <v>181</v>
      </c>
      <c r="P105" t="s">
        <v>156</v>
      </c>
      <c r="Q105"/>
      <c r="R105" t="s">
        <v>253</v>
      </c>
      <c r="S105" t="s">
        <v>147</v>
      </c>
      <c r="T105" t="s">
        <v>145</v>
      </c>
      <c r="U105" s="143" t="s">
        <v>146</v>
      </c>
      <c r="V105" s="143" t="s">
        <v>147</v>
      </c>
      <c r="W105" s="143" t="s">
        <v>146</v>
      </c>
      <c r="X105" t="s">
        <v>960</v>
      </c>
      <c r="Y105"/>
    </row>
    <row r="106" spans="2:25" x14ac:dyDescent="0.2">
      <c r="B106" t="s">
        <v>1103</v>
      </c>
      <c r="C106" t="s">
        <v>1104</v>
      </c>
      <c r="D106" t="s">
        <v>1044</v>
      </c>
      <c r="E106" t="s">
        <v>326</v>
      </c>
      <c r="F106"/>
      <c r="G106" t="s">
        <v>1105</v>
      </c>
      <c r="H106" t="s">
        <v>1121</v>
      </c>
      <c r="I106" t="s">
        <v>1122</v>
      </c>
      <c r="J106" t="s">
        <v>137</v>
      </c>
      <c r="K106" t="s">
        <v>142</v>
      </c>
      <c r="L106" t="s">
        <v>1123</v>
      </c>
      <c r="N106" t="s">
        <v>140</v>
      </c>
      <c r="O106" t="s">
        <v>141</v>
      </c>
      <c r="P106" t="s">
        <v>156</v>
      </c>
      <c r="Q106"/>
      <c r="R106" t="s">
        <v>253</v>
      </c>
      <c r="S106"/>
      <c r="T106" t="s">
        <v>145</v>
      </c>
      <c r="U106" s="143" t="s">
        <v>146</v>
      </c>
      <c r="V106" t="s">
        <v>147</v>
      </c>
      <c r="W106" s="143" t="s">
        <v>146</v>
      </c>
      <c r="X106" t="s">
        <v>960</v>
      </c>
      <c r="Y106"/>
    </row>
    <row r="107" spans="2:25" x14ac:dyDescent="0.2">
      <c r="B107" t="s">
        <v>1106</v>
      </c>
      <c r="C107" t="s">
        <v>1107</v>
      </c>
      <c r="D107" t="s">
        <v>1044</v>
      </c>
      <c r="E107" t="s">
        <v>326</v>
      </c>
      <c r="F107"/>
      <c r="G107" t="s">
        <v>1108</v>
      </c>
      <c r="H107" t="s">
        <v>1121</v>
      </c>
      <c r="I107" t="s">
        <v>1122</v>
      </c>
      <c r="J107" t="s">
        <v>137</v>
      </c>
      <c r="K107" t="s">
        <v>142</v>
      </c>
      <c r="L107" t="s">
        <v>1123</v>
      </c>
      <c r="N107" t="s">
        <v>140</v>
      </c>
      <c r="O107" t="s">
        <v>141</v>
      </c>
      <c r="P107" t="s">
        <v>156</v>
      </c>
      <c r="Q107"/>
      <c r="R107" t="s">
        <v>253</v>
      </c>
      <c r="S107"/>
      <c r="T107" t="s">
        <v>145</v>
      </c>
      <c r="U107" s="143" t="s">
        <v>146</v>
      </c>
      <c r="V107" t="s">
        <v>147</v>
      </c>
      <c r="W107" s="143" t="s">
        <v>146</v>
      </c>
      <c r="X107" t="s">
        <v>960</v>
      </c>
      <c r="Y107"/>
    </row>
    <row r="108" spans="2:25" x14ac:dyDescent="0.2">
      <c r="B108" t="s">
        <v>1109</v>
      </c>
      <c r="C108" t="s">
        <v>1110</v>
      </c>
      <c r="D108" t="s">
        <v>1044</v>
      </c>
      <c r="E108" t="s">
        <v>326</v>
      </c>
      <c r="F108"/>
      <c r="G108" t="s">
        <v>1111</v>
      </c>
      <c r="H108" t="s">
        <v>1121</v>
      </c>
      <c r="I108" t="s">
        <v>1122</v>
      </c>
      <c r="J108" t="s">
        <v>137</v>
      </c>
      <c r="K108" t="s">
        <v>142</v>
      </c>
      <c r="L108" t="s">
        <v>1123</v>
      </c>
      <c r="N108" t="s">
        <v>140</v>
      </c>
      <c r="O108" t="s">
        <v>141</v>
      </c>
      <c r="P108" t="s">
        <v>156</v>
      </c>
      <c r="Q108"/>
      <c r="R108" t="s">
        <v>253</v>
      </c>
      <c r="S108"/>
      <c r="T108" t="s">
        <v>145</v>
      </c>
      <c r="U108" s="143" t="s">
        <v>146</v>
      </c>
      <c r="V108" t="s">
        <v>147</v>
      </c>
      <c r="W108" s="143" t="s">
        <v>146</v>
      </c>
      <c r="X108" t="s">
        <v>960</v>
      </c>
      <c r="Y108"/>
    </row>
    <row r="109" spans="2:25" x14ac:dyDescent="0.2">
      <c r="B109" t="s">
        <v>1112</v>
      </c>
      <c r="C109" t="s">
        <v>1113</v>
      </c>
      <c r="D109" t="s">
        <v>1044</v>
      </c>
      <c r="E109" t="s">
        <v>326</v>
      </c>
      <c r="F109"/>
      <c r="G109" t="s">
        <v>1114</v>
      </c>
      <c r="H109" t="s">
        <v>1121</v>
      </c>
      <c r="I109" t="s">
        <v>1122</v>
      </c>
      <c r="J109" t="s">
        <v>137</v>
      </c>
      <c r="K109" t="s">
        <v>142</v>
      </c>
      <c r="L109" t="s">
        <v>1123</v>
      </c>
      <c r="N109" t="s">
        <v>140</v>
      </c>
      <c r="O109" t="s">
        <v>141</v>
      </c>
      <c r="P109" t="s">
        <v>156</v>
      </c>
      <c r="Q109"/>
      <c r="R109" t="s">
        <v>253</v>
      </c>
      <c r="S109"/>
      <c r="T109" t="s">
        <v>145</v>
      </c>
      <c r="U109" s="143" t="s">
        <v>146</v>
      </c>
      <c r="V109" t="s">
        <v>147</v>
      </c>
      <c r="W109" s="143" t="s">
        <v>146</v>
      </c>
      <c r="X109" t="s">
        <v>960</v>
      </c>
      <c r="Y109"/>
    </row>
    <row r="110" spans="2:25" x14ac:dyDescent="0.2">
      <c r="B110" t="s">
        <v>1115</v>
      </c>
      <c r="C110" t="s">
        <v>1116</v>
      </c>
      <c r="D110" t="s">
        <v>1044</v>
      </c>
      <c r="E110" t="s">
        <v>326</v>
      </c>
      <c r="F110"/>
      <c r="G110" t="s">
        <v>1117</v>
      </c>
      <c r="H110" t="s">
        <v>1121</v>
      </c>
      <c r="I110" t="s">
        <v>1122</v>
      </c>
      <c r="J110" t="s">
        <v>137</v>
      </c>
      <c r="K110" t="s">
        <v>142</v>
      </c>
      <c r="L110" t="s">
        <v>1123</v>
      </c>
      <c r="N110" t="s">
        <v>140</v>
      </c>
      <c r="O110" t="s">
        <v>141</v>
      </c>
      <c r="P110" t="s">
        <v>156</v>
      </c>
      <c r="Q110"/>
      <c r="R110" t="s">
        <v>253</v>
      </c>
      <c r="S110"/>
      <c r="T110" t="s">
        <v>145</v>
      </c>
      <c r="U110" s="143" t="s">
        <v>146</v>
      </c>
      <c r="V110" t="s">
        <v>147</v>
      </c>
      <c r="W110" s="143" t="s">
        <v>146</v>
      </c>
      <c r="X110" t="s">
        <v>960</v>
      </c>
      <c r="Y110"/>
    </row>
    <row r="111" spans="2:25" x14ac:dyDescent="0.2">
      <c r="B111" t="s">
        <v>1118</v>
      </c>
      <c r="C111" t="s">
        <v>1119</v>
      </c>
      <c r="D111" t="s">
        <v>1058</v>
      </c>
      <c r="E111" t="s">
        <v>132</v>
      </c>
      <c r="F111" t="s">
        <v>133</v>
      </c>
      <c r="G111" t="s">
        <v>1120</v>
      </c>
      <c r="H111" t="s">
        <v>1121</v>
      </c>
      <c r="I111" t="s">
        <v>1122</v>
      </c>
      <c r="J111" t="s">
        <v>137</v>
      </c>
      <c r="K111" t="s">
        <v>142</v>
      </c>
      <c r="L111" t="s">
        <v>1143</v>
      </c>
      <c r="M111" t="s">
        <v>1144</v>
      </c>
      <c r="N111" t="s">
        <v>180</v>
      </c>
      <c r="O111" t="s">
        <v>181</v>
      </c>
      <c r="P111" t="s">
        <v>156</v>
      </c>
      <c r="Q111"/>
      <c r="R111" t="s">
        <v>253</v>
      </c>
      <c r="S111" t="s">
        <v>147</v>
      </c>
      <c r="T111" t="s">
        <v>145</v>
      </c>
      <c r="U111" s="143" t="s">
        <v>146</v>
      </c>
      <c r="V111" s="143" t="s">
        <v>147</v>
      </c>
      <c r="W111" s="143" t="s">
        <v>146</v>
      </c>
      <c r="X111" t="s">
        <v>960</v>
      </c>
      <c r="Y111"/>
    </row>
    <row r="112" spans="2:25" x14ac:dyDescent="0.2">
      <c r="B112" t="s">
        <v>1145</v>
      </c>
      <c r="C112" t="s">
        <v>1146</v>
      </c>
      <c r="D112" t="s">
        <v>1058</v>
      </c>
      <c r="E112" t="s">
        <v>132</v>
      </c>
      <c r="F112" t="s">
        <v>133</v>
      </c>
      <c r="G112" t="s">
        <v>1147</v>
      </c>
      <c r="H112" t="s">
        <v>1121</v>
      </c>
      <c r="I112" t="s">
        <v>1122</v>
      </c>
      <c r="J112" t="s">
        <v>137</v>
      </c>
      <c r="K112" t="s">
        <v>142</v>
      </c>
      <c r="L112" t="s">
        <v>1152</v>
      </c>
      <c r="M112" t="s">
        <v>1153</v>
      </c>
      <c r="N112" t="s">
        <v>180</v>
      </c>
      <c r="O112" t="s">
        <v>181</v>
      </c>
      <c r="P112" t="s">
        <v>156</v>
      </c>
      <c r="Q112" t="s">
        <v>1154</v>
      </c>
      <c r="R112" t="s">
        <v>253</v>
      </c>
      <c r="S112" t="s">
        <v>147</v>
      </c>
      <c r="T112" t="s">
        <v>145</v>
      </c>
      <c r="U112" s="143" t="s">
        <v>146</v>
      </c>
      <c r="V112" s="143" t="s">
        <v>147</v>
      </c>
      <c r="W112" s="143" t="s">
        <v>146</v>
      </c>
      <c r="X112" t="s">
        <v>960</v>
      </c>
      <c r="Y112"/>
    </row>
    <row r="113" spans="2:25" x14ac:dyDescent="0.2">
      <c r="B113" s="143" t="s">
        <v>1148</v>
      </c>
      <c r="C113" s="143" t="s">
        <v>1149</v>
      </c>
      <c r="D113" s="143" t="s">
        <v>1150</v>
      </c>
      <c r="E113" s="143" t="s">
        <v>132</v>
      </c>
      <c r="F113" s="143" t="s">
        <v>133</v>
      </c>
      <c r="G113" s="143" t="s">
        <v>1151</v>
      </c>
      <c r="H113" s="143" t="s">
        <v>1121</v>
      </c>
      <c r="I113" s="143" t="s">
        <v>1122</v>
      </c>
      <c r="J113" s="143" t="s">
        <v>137</v>
      </c>
      <c r="K113" s="143" t="s">
        <v>142</v>
      </c>
      <c r="L113" s="143" t="s">
        <v>1155</v>
      </c>
      <c r="M113" s="143" t="s">
        <v>1156</v>
      </c>
      <c r="N113" s="143" t="s">
        <v>180</v>
      </c>
      <c r="O113" s="143" t="s">
        <v>181</v>
      </c>
      <c r="P113" s="143" t="s">
        <v>156</v>
      </c>
      <c r="R113" s="143" t="s">
        <v>253</v>
      </c>
      <c r="S113" s="143" t="s">
        <v>147</v>
      </c>
      <c r="T113" s="143" t="s">
        <v>147</v>
      </c>
      <c r="U113" s="143" t="s">
        <v>146</v>
      </c>
      <c r="V113" s="143" t="s">
        <v>147</v>
      </c>
      <c r="W113" s="143" t="s">
        <v>146</v>
      </c>
      <c r="X113" t="s">
        <v>960</v>
      </c>
    </row>
    <row r="114" spans="2:25" x14ac:dyDescent="0.2">
      <c r="B114" t="s">
        <v>1157</v>
      </c>
      <c r="C114" t="s">
        <v>529</v>
      </c>
      <c r="D114" t="s">
        <v>530</v>
      </c>
      <c r="E114" t="s">
        <v>132</v>
      </c>
      <c r="F114" t="s">
        <v>133</v>
      </c>
      <c r="G114" t="s">
        <v>531</v>
      </c>
      <c r="H114" t="s">
        <v>152</v>
      </c>
      <c r="I114" t="s">
        <v>532</v>
      </c>
      <c r="J114" t="s">
        <v>137</v>
      </c>
      <c r="K114" t="s">
        <v>142</v>
      </c>
      <c r="L114" t="s">
        <v>533</v>
      </c>
      <c r="M114" t="s">
        <v>534</v>
      </c>
      <c r="N114" t="s">
        <v>140</v>
      </c>
      <c r="O114" t="s">
        <v>141</v>
      </c>
      <c r="P114" t="s">
        <v>156</v>
      </c>
      <c r="Q114"/>
      <c r="R114" t="s">
        <v>144</v>
      </c>
      <c r="S114"/>
      <c r="T114" t="s">
        <v>145</v>
      </c>
      <c r="U114" s="143" t="s">
        <v>146</v>
      </c>
      <c r="V114" t="s">
        <v>147</v>
      </c>
      <c r="W114" s="143" t="s">
        <v>146</v>
      </c>
      <c r="X114" t="s">
        <v>148</v>
      </c>
      <c r="Y114"/>
    </row>
    <row r="115" spans="2:25" x14ac:dyDescent="0.2">
      <c r="B115" t="s">
        <v>1158</v>
      </c>
      <c r="C115" t="s">
        <v>535</v>
      </c>
      <c r="D115" t="s">
        <v>536</v>
      </c>
      <c r="E115" t="s">
        <v>132</v>
      </c>
      <c r="F115" t="s">
        <v>133</v>
      </c>
      <c r="G115" t="s">
        <v>537</v>
      </c>
      <c r="H115" t="s">
        <v>152</v>
      </c>
      <c r="I115" t="s">
        <v>538</v>
      </c>
      <c r="J115" t="s">
        <v>137</v>
      </c>
      <c r="K115" t="s">
        <v>142</v>
      </c>
      <c r="L115" t="s">
        <v>539</v>
      </c>
      <c r="M115" t="s">
        <v>540</v>
      </c>
      <c r="N115" t="s">
        <v>180</v>
      </c>
      <c r="O115" t="s">
        <v>181</v>
      </c>
      <c r="P115" t="s">
        <v>156</v>
      </c>
      <c r="Q115"/>
      <c r="R115" t="s">
        <v>144</v>
      </c>
      <c r="S115" t="s">
        <v>147</v>
      </c>
      <c r="T115" t="s">
        <v>145</v>
      </c>
      <c r="U115" s="143" t="s">
        <v>146</v>
      </c>
      <c r="V115" s="143" t="s">
        <v>147</v>
      </c>
      <c r="W115" s="143" t="s">
        <v>146</v>
      </c>
      <c r="X115" t="s">
        <v>148</v>
      </c>
      <c r="Y115"/>
    </row>
    <row r="116" spans="2:25" x14ac:dyDescent="0.2">
      <c r="B116" t="s">
        <v>1159</v>
      </c>
      <c r="C116" t="s">
        <v>541</v>
      </c>
      <c r="D116" t="s">
        <v>542</v>
      </c>
      <c r="E116" t="s">
        <v>132</v>
      </c>
      <c r="F116" t="s">
        <v>133</v>
      </c>
      <c r="G116" t="s">
        <v>543</v>
      </c>
      <c r="H116" t="s">
        <v>152</v>
      </c>
      <c r="I116" t="s">
        <v>538</v>
      </c>
      <c r="J116" t="s">
        <v>137</v>
      </c>
      <c r="K116" t="s">
        <v>142</v>
      </c>
      <c r="L116" t="s">
        <v>544</v>
      </c>
      <c r="M116" t="s">
        <v>545</v>
      </c>
      <c r="N116" t="s">
        <v>180</v>
      </c>
      <c r="O116" t="s">
        <v>181</v>
      </c>
      <c r="P116" t="s">
        <v>156</v>
      </c>
      <c r="Q116"/>
      <c r="R116" t="s">
        <v>144</v>
      </c>
      <c r="S116" t="s">
        <v>147</v>
      </c>
      <c r="T116" t="s">
        <v>145</v>
      </c>
      <c r="U116" s="143" t="s">
        <v>146</v>
      </c>
      <c r="V116" s="143" t="s">
        <v>147</v>
      </c>
      <c r="W116" s="143" t="s">
        <v>146</v>
      </c>
      <c r="X116" t="s">
        <v>148</v>
      </c>
      <c r="Y116"/>
    </row>
    <row r="117" spans="2:25" x14ac:dyDescent="0.2">
      <c r="B117" t="s">
        <v>1160</v>
      </c>
      <c r="C117" t="s">
        <v>546</v>
      </c>
      <c r="D117" t="s">
        <v>542</v>
      </c>
      <c r="E117" t="s">
        <v>132</v>
      </c>
      <c r="F117" t="s">
        <v>133</v>
      </c>
      <c r="G117" t="s">
        <v>547</v>
      </c>
      <c r="H117" t="s">
        <v>152</v>
      </c>
      <c r="I117" t="s">
        <v>538</v>
      </c>
      <c r="J117" t="s">
        <v>137</v>
      </c>
      <c r="K117" t="s">
        <v>142</v>
      </c>
      <c r="L117" t="s">
        <v>548</v>
      </c>
      <c r="M117" t="s">
        <v>549</v>
      </c>
      <c r="N117" t="s">
        <v>140</v>
      </c>
      <c r="O117" t="s">
        <v>141</v>
      </c>
      <c r="P117" t="s">
        <v>156</v>
      </c>
      <c r="Q117"/>
      <c r="R117" t="s">
        <v>144</v>
      </c>
      <c r="S117"/>
      <c r="T117" t="s">
        <v>145</v>
      </c>
      <c r="U117" s="143" t="s">
        <v>146</v>
      </c>
      <c r="V117" t="s">
        <v>147</v>
      </c>
      <c r="W117" s="143" t="s">
        <v>146</v>
      </c>
      <c r="X117" t="s">
        <v>148</v>
      </c>
      <c r="Y117"/>
    </row>
    <row r="118" spans="2:25" x14ac:dyDescent="0.2">
      <c r="B118" t="s">
        <v>1161</v>
      </c>
      <c r="C118" t="s">
        <v>550</v>
      </c>
      <c r="D118" t="s">
        <v>542</v>
      </c>
      <c r="E118" t="s">
        <v>132</v>
      </c>
      <c r="F118" t="s">
        <v>133</v>
      </c>
      <c r="G118" t="s">
        <v>551</v>
      </c>
      <c r="H118" t="s">
        <v>152</v>
      </c>
      <c r="I118" t="s">
        <v>538</v>
      </c>
      <c r="J118" t="s">
        <v>137</v>
      </c>
      <c r="K118" t="s">
        <v>142</v>
      </c>
      <c r="L118" t="s">
        <v>552</v>
      </c>
      <c r="M118" t="s">
        <v>553</v>
      </c>
      <c r="N118" t="s">
        <v>140</v>
      </c>
      <c r="O118" t="s">
        <v>141</v>
      </c>
      <c r="P118" t="s">
        <v>156</v>
      </c>
      <c r="Q118"/>
      <c r="R118" t="s">
        <v>144</v>
      </c>
      <c r="S118"/>
      <c r="T118" t="s">
        <v>145</v>
      </c>
      <c r="U118" s="143" t="s">
        <v>146</v>
      </c>
      <c r="V118" t="s">
        <v>147</v>
      </c>
      <c r="W118" s="143" t="s">
        <v>146</v>
      </c>
      <c r="X118" t="s">
        <v>148</v>
      </c>
      <c r="Y118"/>
    </row>
    <row r="119" spans="2:25" x14ac:dyDescent="0.2">
      <c r="B119" t="s">
        <v>1162</v>
      </c>
      <c r="C119" t="s">
        <v>554</v>
      </c>
      <c r="D119" t="s">
        <v>542</v>
      </c>
      <c r="E119" t="s">
        <v>132</v>
      </c>
      <c r="F119" t="s">
        <v>133</v>
      </c>
      <c r="G119" t="s">
        <v>555</v>
      </c>
      <c r="H119" t="s">
        <v>152</v>
      </c>
      <c r="I119" t="s">
        <v>538</v>
      </c>
      <c r="J119" t="s">
        <v>137</v>
      </c>
      <c r="K119" t="s">
        <v>142</v>
      </c>
      <c r="L119" t="s">
        <v>556</v>
      </c>
      <c r="M119" t="s">
        <v>557</v>
      </c>
      <c r="N119" t="s">
        <v>140</v>
      </c>
      <c r="O119" t="s">
        <v>141</v>
      </c>
      <c r="P119" t="s">
        <v>156</v>
      </c>
      <c r="Q119"/>
      <c r="R119" t="s">
        <v>144</v>
      </c>
      <c r="S119"/>
      <c r="T119" t="s">
        <v>145</v>
      </c>
      <c r="U119" s="143" t="s">
        <v>146</v>
      </c>
      <c r="V119" t="s">
        <v>147</v>
      </c>
      <c r="W119" s="143" t="s">
        <v>146</v>
      </c>
      <c r="X119" t="s">
        <v>148</v>
      </c>
      <c r="Y119"/>
    </row>
    <row r="120" spans="2:25" x14ac:dyDescent="0.2">
      <c r="B120" t="s">
        <v>1163</v>
      </c>
      <c r="C120" t="s">
        <v>558</v>
      </c>
      <c r="D120" t="s">
        <v>542</v>
      </c>
      <c r="E120" t="s">
        <v>132</v>
      </c>
      <c r="F120" t="s">
        <v>133</v>
      </c>
      <c r="G120" t="s">
        <v>559</v>
      </c>
      <c r="H120" t="s">
        <v>152</v>
      </c>
      <c r="I120" t="s">
        <v>538</v>
      </c>
      <c r="J120" t="s">
        <v>137</v>
      </c>
      <c r="K120" t="s">
        <v>142</v>
      </c>
      <c r="L120" t="s">
        <v>560</v>
      </c>
      <c r="M120" t="s">
        <v>561</v>
      </c>
      <c r="N120" t="s">
        <v>140</v>
      </c>
      <c r="O120" t="s">
        <v>141</v>
      </c>
      <c r="P120" t="s">
        <v>156</v>
      </c>
      <c r="Q120"/>
      <c r="R120" t="s">
        <v>144</v>
      </c>
      <c r="S120"/>
      <c r="T120" t="s">
        <v>145</v>
      </c>
      <c r="U120" s="143" t="s">
        <v>146</v>
      </c>
      <c r="V120" t="s">
        <v>147</v>
      </c>
      <c r="W120" s="143" t="s">
        <v>146</v>
      </c>
      <c r="X120" t="s">
        <v>148</v>
      </c>
      <c r="Y120"/>
    </row>
    <row r="121" spans="2:25" x14ac:dyDescent="0.2">
      <c r="B121" t="s">
        <v>1164</v>
      </c>
      <c r="C121" t="s">
        <v>562</v>
      </c>
      <c r="D121" t="s">
        <v>542</v>
      </c>
      <c r="E121" t="s">
        <v>132</v>
      </c>
      <c r="F121" t="s">
        <v>133</v>
      </c>
      <c r="G121" t="s">
        <v>563</v>
      </c>
      <c r="H121" t="s">
        <v>152</v>
      </c>
      <c r="I121" t="s">
        <v>538</v>
      </c>
      <c r="J121" t="s">
        <v>137</v>
      </c>
      <c r="K121" t="s">
        <v>142</v>
      </c>
      <c r="L121" t="s">
        <v>564</v>
      </c>
      <c r="M121" t="s">
        <v>565</v>
      </c>
      <c r="N121" t="s">
        <v>140</v>
      </c>
      <c r="O121" t="s">
        <v>141</v>
      </c>
      <c r="P121" t="s">
        <v>156</v>
      </c>
      <c r="Q121"/>
      <c r="R121" t="s">
        <v>144</v>
      </c>
      <c r="S121"/>
      <c r="T121" t="s">
        <v>145</v>
      </c>
      <c r="U121" s="143" t="s">
        <v>146</v>
      </c>
      <c r="V121" t="s">
        <v>147</v>
      </c>
      <c r="W121" s="143" t="s">
        <v>146</v>
      </c>
      <c r="X121" t="s">
        <v>148</v>
      </c>
      <c r="Y121"/>
    </row>
    <row r="122" spans="2:25" x14ac:dyDescent="0.2">
      <c r="B122" t="s">
        <v>1165</v>
      </c>
      <c r="C122" t="s">
        <v>566</v>
      </c>
      <c r="D122" t="s">
        <v>542</v>
      </c>
      <c r="E122" t="s">
        <v>132</v>
      </c>
      <c r="F122" t="s">
        <v>133</v>
      </c>
      <c r="G122" t="s">
        <v>567</v>
      </c>
      <c r="H122" t="s">
        <v>152</v>
      </c>
      <c r="I122" t="s">
        <v>538</v>
      </c>
      <c r="J122" t="s">
        <v>137</v>
      </c>
      <c r="K122" t="s">
        <v>142</v>
      </c>
      <c r="L122" t="s">
        <v>568</v>
      </c>
      <c r="M122" t="s">
        <v>569</v>
      </c>
      <c r="N122" t="s">
        <v>140</v>
      </c>
      <c r="O122" t="s">
        <v>141</v>
      </c>
      <c r="P122" t="s">
        <v>156</v>
      </c>
      <c r="Q122"/>
      <c r="R122" t="s">
        <v>144</v>
      </c>
      <c r="S122"/>
      <c r="T122" t="s">
        <v>145</v>
      </c>
      <c r="U122" s="143" t="s">
        <v>146</v>
      </c>
      <c r="V122" t="s">
        <v>147</v>
      </c>
      <c r="W122" s="143" t="s">
        <v>146</v>
      </c>
      <c r="X122" t="s">
        <v>148</v>
      </c>
      <c r="Y122"/>
    </row>
    <row r="123" spans="2:25" x14ac:dyDescent="0.2">
      <c r="B123" t="s">
        <v>1166</v>
      </c>
      <c r="C123" t="s">
        <v>570</v>
      </c>
      <c r="D123" t="s">
        <v>542</v>
      </c>
      <c r="E123" t="s">
        <v>132</v>
      </c>
      <c r="F123" t="s">
        <v>133</v>
      </c>
      <c r="G123" t="s">
        <v>571</v>
      </c>
      <c r="H123" t="s">
        <v>152</v>
      </c>
      <c r="I123" t="s">
        <v>538</v>
      </c>
      <c r="J123" t="s">
        <v>137</v>
      </c>
      <c r="K123" t="s">
        <v>142</v>
      </c>
      <c r="L123" t="s">
        <v>572</v>
      </c>
      <c r="M123" t="s">
        <v>573</v>
      </c>
      <c r="N123" t="s">
        <v>140</v>
      </c>
      <c r="O123" t="s">
        <v>141</v>
      </c>
      <c r="P123" t="s">
        <v>156</v>
      </c>
      <c r="Q123"/>
      <c r="R123" t="s">
        <v>144</v>
      </c>
      <c r="S123"/>
      <c r="T123" t="s">
        <v>145</v>
      </c>
      <c r="U123" s="143" t="s">
        <v>146</v>
      </c>
      <c r="V123" t="s">
        <v>147</v>
      </c>
      <c r="W123" s="143" t="s">
        <v>146</v>
      </c>
      <c r="X123" t="s">
        <v>148</v>
      </c>
      <c r="Y123"/>
    </row>
    <row r="124" spans="2:25" x14ac:dyDescent="0.2">
      <c r="B124" t="s">
        <v>1167</v>
      </c>
      <c r="C124" t="s">
        <v>574</v>
      </c>
      <c r="D124" t="s">
        <v>542</v>
      </c>
      <c r="E124" t="s">
        <v>132</v>
      </c>
      <c r="F124" t="s">
        <v>133</v>
      </c>
      <c r="G124" t="s">
        <v>575</v>
      </c>
      <c r="H124" t="s">
        <v>152</v>
      </c>
      <c r="I124" t="s">
        <v>538</v>
      </c>
      <c r="J124" t="s">
        <v>137</v>
      </c>
      <c r="K124" t="s">
        <v>142</v>
      </c>
      <c r="L124" t="s">
        <v>576</v>
      </c>
      <c r="M124" t="s">
        <v>577</v>
      </c>
      <c r="N124" t="s">
        <v>140</v>
      </c>
      <c r="O124" t="s">
        <v>141</v>
      </c>
      <c r="P124" t="s">
        <v>156</v>
      </c>
      <c r="Q124"/>
      <c r="R124" t="s">
        <v>144</v>
      </c>
      <c r="S124"/>
      <c r="T124" t="s">
        <v>145</v>
      </c>
      <c r="U124" s="143" t="s">
        <v>146</v>
      </c>
      <c r="V124" t="s">
        <v>147</v>
      </c>
      <c r="W124" s="143" t="s">
        <v>146</v>
      </c>
      <c r="X124" t="s">
        <v>148</v>
      </c>
      <c r="Y124"/>
    </row>
    <row r="125" spans="2:25" x14ac:dyDescent="0.2">
      <c r="B125" t="s">
        <v>1168</v>
      </c>
      <c r="C125" t="s">
        <v>578</v>
      </c>
      <c r="D125" t="s">
        <v>542</v>
      </c>
      <c r="E125" t="s">
        <v>132</v>
      </c>
      <c r="F125" t="s">
        <v>133</v>
      </c>
      <c r="G125" t="s">
        <v>579</v>
      </c>
      <c r="H125" t="s">
        <v>152</v>
      </c>
      <c r="I125" t="s">
        <v>538</v>
      </c>
      <c r="J125" t="s">
        <v>137</v>
      </c>
      <c r="K125" t="s">
        <v>142</v>
      </c>
      <c r="L125" t="s">
        <v>580</v>
      </c>
      <c r="M125" t="s">
        <v>581</v>
      </c>
      <c r="N125" t="s">
        <v>140</v>
      </c>
      <c r="O125" t="s">
        <v>141</v>
      </c>
      <c r="P125" t="s">
        <v>156</v>
      </c>
      <c r="Q125"/>
      <c r="R125" t="s">
        <v>144</v>
      </c>
      <c r="S125"/>
      <c r="T125" t="s">
        <v>145</v>
      </c>
      <c r="U125" s="143" t="s">
        <v>146</v>
      </c>
      <c r="V125" t="s">
        <v>147</v>
      </c>
      <c r="W125" s="143" t="s">
        <v>146</v>
      </c>
      <c r="X125" t="s">
        <v>148</v>
      </c>
      <c r="Y125"/>
    </row>
    <row r="126" spans="2:25" x14ac:dyDescent="0.2">
      <c r="B126" t="s">
        <v>1169</v>
      </c>
      <c r="C126" t="s">
        <v>582</v>
      </c>
      <c r="D126" t="s">
        <v>542</v>
      </c>
      <c r="E126" t="s">
        <v>132</v>
      </c>
      <c r="F126" t="s">
        <v>133</v>
      </c>
      <c r="G126" t="s">
        <v>583</v>
      </c>
      <c r="H126" t="s">
        <v>152</v>
      </c>
      <c r="I126" t="s">
        <v>538</v>
      </c>
      <c r="J126" t="s">
        <v>137</v>
      </c>
      <c r="K126" t="s">
        <v>142</v>
      </c>
      <c r="L126" t="s">
        <v>584</v>
      </c>
      <c r="M126" t="s">
        <v>585</v>
      </c>
      <c r="N126" t="s">
        <v>140</v>
      </c>
      <c r="O126" t="s">
        <v>141</v>
      </c>
      <c r="P126" t="s">
        <v>156</v>
      </c>
      <c r="Q126"/>
      <c r="R126" t="s">
        <v>144</v>
      </c>
      <c r="S126"/>
      <c r="T126" t="s">
        <v>145</v>
      </c>
      <c r="U126" s="143" t="s">
        <v>146</v>
      </c>
      <c r="V126" t="s">
        <v>147</v>
      </c>
      <c r="W126" s="143" t="s">
        <v>146</v>
      </c>
      <c r="X126" t="s">
        <v>148</v>
      </c>
      <c r="Y126"/>
    </row>
    <row r="127" spans="2:25" x14ac:dyDescent="0.2">
      <c r="B127" t="s">
        <v>1170</v>
      </c>
      <c r="C127" t="s">
        <v>586</v>
      </c>
      <c r="D127" t="s">
        <v>587</v>
      </c>
      <c r="E127" t="s">
        <v>132</v>
      </c>
      <c r="F127" t="s">
        <v>133</v>
      </c>
      <c r="G127" t="s">
        <v>588</v>
      </c>
      <c r="H127" t="s">
        <v>152</v>
      </c>
      <c r="I127" t="s">
        <v>589</v>
      </c>
      <c r="J127" t="s">
        <v>137</v>
      </c>
      <c r="K127" t="s">
        <v>142</v>
      </c>
      <c r="L127" t="s">
        <v>590</v>
      </c>
      <c r="M127" t="s">
        <v>591</v>
      </c>
      <c r="N127" t="s">
        <v>140</v>
      </c>
      <c r="O127" t="s">
        <v>141</v>
      </c>
      <c r="P127" t="s">
        <v>156</v>
      </c>
      <c r="Q127"/>
      <c r="R127"/>
      <c r="S127"/>
      <c r="T127" t="s">
        <v>145</v>
      </c>
      <c r="U127" s="143" t="s">
        <v>146</v>
      </c>
      <c r="V127" t="s">
        <v>147</v>
      </c>
      <c r="W127" s="143" t="s">
        <v>146</v>
      </c>
      <c r="X127" t="s">
        <v>148</v>
      </c>
      <c r="Y127"/>
    </row>
    <row r="128" spans="2:25" x14ac:dyDescent="0.2">
      <c r="B128" t="s">
        <v>1171</v>
      </c>
      <c r="C128" t="s">
        <v>592</v>
      </c>
      <c r="D128" t="s">
        <v>593</v>
      </c>
      <c r="E128" t="s">
        <v>132</v>
      </c>
      <c r="F128" t="s">
        <v>133</v>
      </c>
      <c r="G128" t="s">
        <v>594</v>
      </c>
      <c r="H128" t="s">
        <v>152</v>
      </c>
      <c r="I128" t="s">
        <v>589</v>
      </c>
      <c r="J128" t="s">
        <v>137</v>
      </c>
      <c r="K128" t="s">
        <v>142</v>
      </c>
      <c r="L128" t="s">
        <v>595</v>
      </c>
      <c r="M128" t="s">
        <v>596</v>
      </c>
      <c r="N128" t="s">
        <v>140</v>
      </c>
      <c r="O128" t="s">
        <v>141</v>
      </c>
      <c r="P128" t="s">
        <v>156</v>
      </c>
      <c r="Q128"/>
      <c r="R128"/>
      <c r="S128"/>
      <c r="T128" t="s">
        <v>145</v>
      </c>
      <c r="U128" s="143" t="s">
        <v>146</v>
      </c>
      <c r="V128" t="s">
        <v>147</v>
      </c>
      <c r="W128" s="143" t="s">
        <v>146</v>
      </c>
      <c r="X128" t="s">
        <v>148</v>
      </c>
      <c r="Y128"/>
    </row>
    <row r="129" spans="2:25" x14ac:dyDescent="0.2">
      <c r="B129" t="s">
        <v>1172</v>
      </c>
      <c r="C129" t="s">
        <v>597</v>
      </c>
      <c r="D129" t="s">
        <v>587</v>
      </c>
      <c r="E129" t="s">
        <v>132</v>
      </c>
      <c r="F129" t="s">
        <v>133</v>
      </c>
      <c r="G129" t="s">
        <v>598</v>
      </c>
      <c r="H129" t="s">
        <v>152</v>
      </c>
      <c r="I129" t="s">
        <v>589</v>
      </c>
      <c r="J129" t="s">
        <v>137</v>
      </c>
      <c r="K129" t="s">
        <v>142</v>
      </c>
      <c r="L129" t="s">
        <v>599</v>
      </c>
      <c r="M129" t="s">
        <v>600</v>
      </c>
      <c r="N129" t="s">
        <v>140</v>
      </c>
      <c r="O129" t="s">
        <v>141</v>
      </c>
      <c r="P129" t="s">
        <v>156</v>
      </c>
      <c r="Q129"/>
      <c r="R129"/>
      <c r="S129"/>
      <c r="T129" t="s">
        <v>145</v>
      </c>
      <c r="U129" s="143" t="s">
        <v>146</v>
      </c>
      <c r="V129" t="s">
        <v>147</v>
      </c>
      <c r="W129" s="143" t="s">
        <v>146</v>
      </c>
      <c r="X129" t="s">
        <v>148</v>
      </c>
      <c r="Y129"/>
    </row>
    <row r="130" spans="2:25" x14ac:dyDescent="0.2">
      <c r="B130" t="s">
        <v>1173</v>
      </c>
      <c r="C130" t="s">
        <v>601</v>
      </c>
      <c r="D130" t="s">
        <v>593</v>
      </c>
      <c r="E130" t="s">
        <v>132</v>
      </c>
      <c r="F130" t="s">
        <v>133</v>
      </c>
      <c r="G130" t="s">
        <v>602</v>
      </c>
      <c r="H130" t="s">
        <v>152</v>
      </c>
      <c r="I130" t="s">
        <v>589</v>
      </c>
      <c r="J130" t="s">
        <v>137</v>
      </c>
      <c r="K130" t="s">
        <v>142</v>
      </c>
      <c r="L130" t="s">
        <v>603</v>
      </c>
      <c r="M130" t="s">
        <v>604</v>
      </c>
      <c r="N130" t="s">
        <v>140</v>
      </c>
      <c r="O130" t="s">
        <v>141</v>
      </c>
      <c r="P130" t="s">
        <v>156</v>
      </c>
      <c r="Q130"/>
      <c r="R130"/>
      <c r="S130"/>
      <c r="T130" t="s">
        <v>145</v>
      </c>
      <c r="U130" s="143" t="s">
        <v>146</v>
      </c>
      <c r="V130" t="s">
        <v>147</v>
      </c>
      <c r="W130" s="143" t="s">
        <v>146</v>
      </c>
      <c r="X130" t="s">
        <v>148</v>
      </c>
      <c r="Y130"/>
    </row>
    <row r="131" spans="2:25" x14ac:dyDescent="0.2">
      <c r="B131" t="s">
        <v>1174</v>
      </c>
      <c r="C131" t="s">
        <v>605</v>
      </c>
      <c r="D131" t="s">
        <v>593</v>
      </c>
      <c r="E131" t="s">
        <v>132</v>
      </c>
      <c r="F131" t="s">
        <v>133</v>
      </c>
      <c r="G131" t="s">
        <v>606</v>
      </c>
      <c r="H131" t="s">
        <v>152</v>
      </c>
      <c r="I131" t="s">
        <v>589</v>
      </c>
      <c r="J131" t="s">
        <v>137</v>
      </c>
      <c r="K131" t="s">
        <v>142</v>
      </c>
      <c r="L131" t="s">
        <v>607</v>
      </c>
      <c r="M131" t="s">
        <v>608</v>
      </c>
      <c r="N131" t="s">
        <v>140</v>
      </c>
      <c r="O131" t="s">
        <v>141</v>
      </c>
      <c r="P131" t="s">
        <v>156</v>
      </c>
      <c r="Q131"/>
      <c r="R131"/>
      <c r="S131"/>
      <c r="T131" t="s">
        <v>145</v>
      </c>
      <c r="U131" s="143" t="s">
        <v>146</v>
      </c>
      <c r="V131" t="s">
        <v>147</v>
      </c>
      <c r="W131" s="143" t="s">
        <v>146</v>
      </c>
      <c r="X131" t="s">
        <v>148</v>
      </c>
      <c r="Y131"/>
    </row>
    <row r="132" spans="2:25" x14ac:dyDescent="0.2">
      <c r="B132" t="s">
        <v>1175</v>
      </c>
      <c r="C132" t="s">
        <v>609</v>
      </c>
      <c r="D132" t="s">
        <v>593</v>
      </c>
      <c r="E132" t="s">
        <v>132</v>
      </c>
      <c r="F132" t="s">
        <v>133</v>
      </c>
      <c r="G132" t="s">
        <v>610</v>
      </c>
      <c r="H132" t="s">
        <v>152</v>
      </c>
      <c r="I132" t="s">
        <v>589</v>
      </c>
      <c r="J132" t="s">
        <v>137</v>
      </c>
      <c r="K132" t="s">
        <v>142</v>
      </c>
      <c r="L132" t="s">
        <v>611</v>
      </c>
      <c r="M132" t="s">
        <v>612</v>
      </c>
      <c r="N132" t="s">
        <v>140</v>
      </c>
      <c r="O132" t="s">
        <v>141</v>
      </c>
      <c r="P132" t="s">
        <v>156</v>
      </c>
      <c r="Q132"/>
      <c r="R132"/>
      <c r="S132"/>
      <c r="T132" t="s">
        <v>145</v>
      </c>
      <c r="U132" s="143" t="s">
        <v>146</v>
      </c>
      <c r="V132" t="s">
        <v>147</v>
      </c>
      <c r="W132" s="143" t="s">
        <v>146</v>
      </c>
      <c r="X132" t="s">
        <v>148</v>
      </c>
      <c r="Y132"/>
    </row>
    <row r="133" spans="2:25" x14ac:dyDescent="0.2">
      <c r="B133" t="s">
        <v>1176</v>
      </c>
      <c r="C133" t="s">
        <v>613</v>
      </c>
      <c r="D133" t="s">
        <v>593</v>
      </c>
      <c r="E133" t="s">
        <v>132</v>
      </c>
      <c r="F133" t="s">
        <v>133</v>
      </c>
      <c r="G133" t="s">
        <v>614</v>
      </c>
      <c r="H133" t="s">
        <v>152</v>
      </c>
      <c r="I133" t="s">
        <v>589</v>
      </c>
      <c r="J133" t="s">
        <v>137</v>
      </c>
      <c r="K133" t="s">
        <v>142</v>
      </c>
      <c r="L133" t="s">
        <v>615</v>
      </c>
      <c r="M133" t="s">
        <v>616</v>
      </c>
      <c r="N133" t="s">
        <v>140</v>
      </c>
      <c r="O133" t="s">
        <v>141</v>
      </c>
      <c r="P133" t="s">
        <v>156</v>
      </c>
      <c r="Q133"/>
      <c r="R133"/>
      <c r="S133"/>
      <c r="T133" t="s">
        <v>145</v>
      </c>
      <c r="U133" s="143" t="s">
        <v>146</v>
      </c>
      <c r="V133" t="s">
        <v>147</v>
      </c>
      <c r="W133" s="143" t="s">
        <v>146</v>
      </c>
      <c r="X133" t="s">
        <v>148</v>
      </c>
      <c r="Y133"/>
    </row>
    <row r="134" spans="2:25" x14ac:dyDescent="0.2">
      <c r="B134" t="s">
        <v>1177</v>
      </c>
      <c r="C134" t="s">
        <v>617</v>
      </c>
      <c r="D134" t="s">
        <v>593</v>
      </c>
      <c r="E134" t="s">
        <v>132</v>
      </c>
      <c r="F134" t="s">
        <v>133</v>
      </c>
      <c r="G134" t="s">
        <v>618</v>
      </c>
      <c r="H134" t="s">
        <v>152</v>
      </c>
      <c r="I134" t="s">
        <v>589</v>
      </c>
      <c r="J134" t="s">
        <v>137</v>
      </c>
      <c r="K134" t="s">
        <v>142</v>
      </c>
      <c r="L134" t="s">
        <v>619</v>
      </c>
      <c r="M134" t="s">
        <v>620</v>
      </c>
      <c r="N134" t="s">
        <v>140</v>
      </c>
      <c r="O134" t="s">
        <v>141</v>
      </c>
      <c r="P134" t="s">
        <v>156</v>
      </c>
      <c r="Q134"/>
      <c r="R134"/>
      <c r="S134"/>
      <c r="T134" t="s">
        <v>145</v>
      </c>
      <c r="U134" s="143" t="s">
        <v>146</v>
      </c>
      <c r="V134" t="s">
        <v>147</v>
      </c>
      <c r="W134" s="143" t="s">
        <v>146</v>
      </c>
      <c r="X134" t="s">
        <v>148</v>
      </c>
      <c r="Y134"/>
    </row>
    <row r="135" spans="2:25" x14ac:dyDescent="0.2">
      <c r="B135" t="s">
        <v>1178</v>
      </c>
      <c r="C135" t="s">
        <v>621</v>
      </c>
      <c r="D135" t="s">
        <v>587</v>
      </c>
      <c r="E135" t="s">
        <v>132</v>
      </c>
      <c r="F135" t="s">
        <v>133</v>
      </c>
      <c r="G135" t="s">
        <v>622</v>
      </c>
      <c r="H135" t="s">
        <v>152</v>
      </c>
      <c r="I135" t="s">
        <v>589</v>
      </c>
      <c r="J135" t="s">
        <v>137</v>
      </c>
      <c r="K135" t="s">
        <v>142</v>
      </c>
      <c r="L135" t="s">
        <v>623</v>
      </c>
      <c r="M135" t="s">
        <v>624</v>
      </c>
      <c r="N135" t="s">
        <v>140</v>
      </c>
      <c r="O135" t="s">
        <v>141</v>
      </c>
      <c r="P135" t="s">
        <v>156</v>
      </c>
      <c r="Q135"/>
      <c r="R135"/>
      <c r="S135"/>
      <c r="T135" t="s">
        <v>145</v>
      </c>
      <c r="U135" s="143" t="s">
        <v>146</v>
      </c>
      <c r="V135" t="s">
        <v>147</v>
      </c>
      <c r="W135" s="143" t="s">
        <v>146</v>
      </c>
      <c r="X135" t="s">
        <v>148</v>
      </c>
      <c r="Y135"/>
    </row>
    <row r="136" spans="2:25" x14ac:dyDescent="0.2">
      <c r="B136" t="s">
        <v>1179</v>
      </c>
      <c r="C136" t="s">
        <v>625</v>
      </c>
      <c r="D136" t="s">
        <v>587</v>
      </c>
      <c r="E136" t="s">
        <v>132</v>
      </c>
      <c r="F136" t="s">
        <v>133</v>
      </c>
      <c r="G136" t="s">
        <v>626</v>
      </c>
      <c r="H136" t="s">
        <v>152</v>
      </c>
      <c r="I136" t="s">
        <v>589</v>
      </c>
      <c r="J136" t="s">
        <v>137</v>
      </c>
      <c r="K136" t="s">
        <v>142</v>
      </c>
      <c r="L136" t="s">
        <v>627</v>
      </c>
      <c r="M136" t="s">
        <v>628</v>
      </c>
      <c r="N136" t="s">
        <v>180</v>
      </c>
      <c r="O136" t="s">
        <v>181</v>
      </c>
      <c r="P136" t="s">
        <v>156</v>
      </c>
      <c r="Q136"/>
      <c r="R136"/>
      <c r="S136" t="s">
        <v>147</v>
      </c>
      <c r="T136" t="s">
        <v>145</v>
      </c>
      <c r="U136" s="143" t="s">
        <v>146</v>
      </c>
      <c r="V136" s="143" t="s">
        <v>147</v>
      </c>
      <c r="W136" s="143" t="s">
        <v>146</v>
      </c>
      <c r="X136" t="s">
        <v>148</v>
      </c>
      <c r="Y136"/>
    </row>
    <row r="137" spans="2:25" x14ac:dyDescent="0.2">
      <c r="B137" t="s">
        <v>1180</v>
      </c>
      <c r="C137" t="s">
        <v>629</v>
      </c>
      <c r="D137" t="s">
        <v>587</v>
      </c>
      <c r="E137" t="s">
        <v>132</v>
      </c>
      <c r="F137" t="s">
        <v>133</v>
      </c>
      <c r="G137" t="s">
        <v>630</v>
      </c>
      <c r="H137" t="s">
        <v>152</v>
      </c>
      <c r="I137" t="s">
        <v>589</v>
      </c>
      <c r="J137" t="s">
        <v>137</v>
      </c>
      <c r="K137" t="s">
        <v>142</v>
      </c>
      <c r="L137" t="s">
        <v>631</v>
      </c>
      <c r="M137" t="s">
        <v>632</v>
      </c>
      <c r="N137" t="s">
        <v>180</v>
      </c>
      <c r="O137" t="s">
        <v>181</v>
      </c>
      <c r="P137" t="s">
        <v>156</v>
      </c>
      <c r="Q137"/>
      <c r="R137"/>
      <c r="S137" t="s">
        <v>147</v>
      </c>
      <c r="T137" t="s">
        <v>145</v>
      </c>
      <c r="U137" s="143" t="s">
        <v>146</v>
      </c>
      <c r="V137" s="143" t="s">
        <v>147</v>
      </c>
      <c r="W137" s="143" t="s">
        <v>146</v>
      </c>
      <c r="X137" t="s">
        <v>148</v>
      </c>
      <c r="Y137"/>
    </row>
    <row r="138" spans="2:25" x14ac:dyDescent="0.2">
      <c r="B138" s="143" t="s">
        <v>633</v>
      </c>
      <c r="C138" s="143" t="s">
        <v>634</v>
      </c>
      <c r="D138" s="143" t="s">
        <v>587</v>
      </c>
      <c r="E138" s="143" t="s">
        <v>132</v>
      </c>
      <c r="F138" s="143" t="s">
        <v>133</v>
      </c>
      <c r="G138" s="143" t="s">
        <v>635</v>
      </c>
      <c r="H138" s="143" t="s">
        <v>152</v>
      </c>
      <c r="I138" s="143" t="s">
        <v>589</v>
      </c>
      <c r="J138" s="143" t="s">
        <v>137</v>
      </c>
      <c r="K138" s="143" t="s">
        <v>142</v>
      </c>
      <c r="L138" s="143" t="s">
        <v>636</v>
      </c>
      <c r="M138" s="143" t="s">
        <v>637</v>
      </c>
      <c r="N138" s="143" t="s">
        <v>140</v>
      </c>
      <c r="O138" s="143" t="s">
        <v>141</v>
      </c>
      <c r="P138" s="143" t="s">
        <v>156</v>
      </c>
      <c r="T138" s="143" t="s">
        <v>147</v>
      </c>
      <c r="U138" s="143" t="s">
        <v>146</v>
      </c>
      <c r="V138" t="s">
        <v>147</v>
      </c>
      <c r="W138" s="143" t="s">
        <v>146</v>
      </c>
      <c r="X138" t="s">
        <v>148</v>
      </c>
    </row>
    <row r="139" spans="2:25" x14ac:dyDescent="0.2">
      <c r="B139" t="s">
        <v>1181</v>
      </c>
      <c r="C139" t="s">
        <v>638</v>
      </c>
      <c r="D139" t="s">
        <v>587</v>
      </c>
      <c r="E139" t="s">
        <v>132</v>
      </c>
      <c r="F139" t="s">
        <v>133</v>
      </c>
      <c r="G139" t="s">
        <v>639</v>
      </c>
      <c r="H139" t="s">
        <v>152</v>
      </c>
      <c r="I139" t="s">
        <v>589</v>
      </c>
      <c r="J139" t="s">
        <v>137</v>
      </c>
      <c r="K139" t="s">
        <v>142</v>
      </c>
      <c r="L139" t="s">
        <v>640</v>
      </c>
      <c r="M139" t="s">
        <v>641</v>
      </c>
      <c r="N139" t="s">
        <v>140</v>
      </c>
      <c r="O139" t="s">
        <v>141</v>
      </c>
      <c r="P139" t="s">
        <v>156</v>
      </c>
      <c r="Q139"/>
      <c r="R139"/>
      <c r="S139"/>
      <c r="T139" t="s">
        <v>145</v>
      </c>
      <c r="U139" s="143" t="s">
        <v>146</v>
      </c>
      <c r="V139" t="s">
        <v>147</v>
      </c>
      <c r="W139" s="143" t="s">
        <v>146</v>
      </c>
      <c r="X139" t="s">
        <v>148</v>
      </c>
      <c r="Y139"/>
    </row>
    <row r="140" spans="2:25" x14ac:dyDescent="0.2">
      <c r="B140" t="s">
        <v>1182</v>
      </c>
      <c r="C140" t="s">
        <v>642</v>
      </c>
      <c r="D140" t="s">
        <v>587</v>
      </c>
      <c r="E140" t="s">
        <v>132</v>
      </c>
      <c r="F140" t="s">
        <v>133</v>
      </c>
      <c r="G140" t="s">
        <v>643</v>
      </c>
      <c r="H140" t="s">
        <v>152</v>
      </c>
      <c r="I140" t="s">
        <v>589</v>
      </c>
      <c r="J140" t="s">
        <v>137</v>
      </c>
      <c r="K140" t="s">
        <v>142</v>
      </c>
      <c r="L140" t="s">
        <v>644</v>
      </c>
      <c r="M140" t="s">
        <v>645</v>
      </c>
      <c r="N140" t="s">
        <v>140</v>
      </c>
      <c r="O140" t="s">
        <v>141</v>
      </c>
      <c r="P140" t="s">
        <v>156</v>
      </c>
      <c r="Q140"/>
      <c r="R140"/>
      <c r="S140"/>
      <c r="T140" t="s">
        <v>145</v>
      </c>
      <c r="U140" s="143" t="s">
        <v>146</v>
      </c>
      <c r="V140" t="s">
        <v>147</v>
      </c>
      <c r="W140" s="143" t="s">
        <v>146</v>
      </c>
      <c r="X140" t="s">
        <v>148</v>
      </c>
      <c r="Y140"/>
    </row>
    <row r="141" spans="2:25" x14ac:dyDescent="0.2">
      <c r="B141" t="s">
        <v>1183</v>
      </c>
      <c r="C141" t="s">
        <v>646</v>
      </c>
      <c r="D141" t="s">
        <v>587</v>
      </c>
      <c r="E141" t="s">
        <v>132</v>
      </c>
      <c r="F141" t="s">
        <v>133</v>
      </c>
      <c r="G141" t="s">
        <v>647</v>
      </c>
      <c r="H141" t="s">
        <v>152</v>
      </c>
      <c r="I141" t="s">
        <v>589</v>
      </c>
      <c r="J141" t="s">
        <v>137</v>
      </c>
      <c r="K141" t="s">
        <v>142</v>
      </c>
      <c r="L141" t="s">
        <v>648</v>
      </c>
      <c r="M141" t="s">
        <v>649</v>
      </c>
      <c r="N141" t="s">
        <v>180</v>
      </c>
      <c r="O141" t="s">
        <v>181</v>
      </c>
      <c r="P141" t="s">
        <v>156</v>
      </c>
      <c r="Q141"/>
      <c r="R141"/>
      <c r="S141" t="s">
        <v>147</v>
      </c>
      <c r="T141" t="s">
        <v>145</v>
      </c>
      <c r="U141" s="143" t="s">
        <v>146</v>
      </c>
      <c r="V141" s="143" t="s">
        <v>147</v>
      </c>
      <c r="W141" s="143" t="s">
        <v>146</v>
      </c>
      <c r="X141" t="s">
        <v>148</v>
      </c>
      <c r="Y141"/>
    </row>
    <row r="142" spans="2:25" x14ac:dyDescent="0.2">
      <c r="B142" t="s">
        <v>1184</v>
      </c>
      <c r="C142" t="s">
        <v>650</v>
      </c>
      <c r="D142" t="s">
        <v>587</v>
      </c>
      <c r="E142" t="s">
        <v>132</v>
      </c>
      <c r="F142" t="s">
        <v>133</v>
      </c>
      <c r="G142" t="s">
        <v>651</v>
      </c>
      <c r="H142" t="s">
        <v>152</v>
      </c>
      <c r="I142" t="s">
        <v>589</v>
      </c>
      <c r="J142" t="s">
        <v>137</v>
      </c>
      <c r="K142" t="s">
        <v>142</v>
      </c>
      <c r="L142" t="s">
        <v>652</v>
      </c>
      <c r="M142" t="s">
        <v>653</v>
      </c>
      <c r="N142" t="s">
        <v>140</v>
      </c>
      <c r="O142" t="s">
        <v>141</v>
      </c>
      <c r="P142" t="s">
        <v>156</v>
      </c>
      <c r="Q142"/>
      <c r="R142"/>
      <c r="S142"/>
      <c r="T142" t="s">
        <v>145</v>
      </c>
      <c r="U142" s="143" t="s">
        <v>146</v>
      </c>
      <c r="V142" t="s">
        <v>147</v>
      </c>
      <c r="W142" s="143" t="s">
        <v>146</v>
      </c>
      <c r="X142" t="s">
        <v>148</v>
      </c>
      <c r="Y142"/>
    </row>
    <row r="143" spans="2:25" x14ac:dyDescent="0.2">
      <c r="B143" t="s">
        <v>1185</v>
      </c>
      <c r="C143" t="s">
        <v>654</v>
      </c>
      <c r="D143" t="s">
        <v>587</v>
      </c>
      <c r="E143" t="s">
        <v>132</v>
      </c>
      <c r="F143" t="s">
        <v>133</v>
      </c>
      <c r="G143" t="s">
        <v>655</v>
      </c>
      <c r="H143" t="s">
        <v>152</v>
      </c>
      <c r="I143" t="s">
        <v>589</v>
      </c>
      <c r="J143" t="s">
        <v>137</v>
      </c>
      <c r="K143" t="s">
        <v>142</v>
      </c>
      <c r="L143" t="s">
        <v>656</v>
      </c>
      <c r="M143" t="s">
        <v>657</v>
      </c>
      <c r="N143" t="s">
        <v>180</v>
      </c>
      <c r="O143" t="s">
        <v>181</v>
      </c>
      <c r="P143" t="s">
        <v>156</v>
      </c>
      <c r="Q143"/>
      <c r="R143"/>
      <c r="S143" t="s">
        <v>147</v>
      </c>
      <c r="T143" t="s">
        <v>145</v>
      </c>
      <c r="U143" s="143" t="s">
        <v>146</v>
      </c>
      <c r="V143" s="143" t="s">
        <v>147</v>
      </c>
      <c r="W143" s="143" t="s">
        <v>146</v>
      </c>
      <c r="X143" t="s">
        <v>148</v>
      </c>
      <c r="Y143"/>
    </row>
    <row r="144" spans="2:25" x14ac:dyDescent="0.2">
      <c r="B144" t="s">
        <v>1186</v>
      </c>
      <c r="C144" t="s">
        <v>658</v>
      </c>
      <c r="D144" t="s">
        <v>587</v>
      </c>
      <c r="E144" t="s">
        <v>132</v>
      </c>
      <c r="F144" t="s">
        <v>133</v>
      </c>
      <c r="G144" t="s">
        <v>659</v>
      </c>
      <c r="H144" t="s">
        <v>152</v>
      </c>
      <c r="I144" t="s">
        <v>589</v>
      </c>
      <c r="J144" t="s">
        <v>137</v>
      </c>
      <c r="K144" t="s">
        <v>142</v>
      </c>
      <c r="L144" t="s">
        <v>660</v>
      </c>
      <c r="M144" t="s">
        <v>661</v>
      </c>
      <c r="N144" t="s">
        <v>180</v>
      </c>
      <c r="O144" t="s">
        <v>181</v>
      </c>
      <c r="P144" t="s">
        <v>156</v>
      </c>
      <c r="Q144"/>
      <c r="R144"/>
      <c r="S144" t="s">
        <v>147</v>
      </c>
      <c r="T144" t="s">
        <v>145</v>
      </c>
      <c r="U144" s="143" t="s">
        <v>146</v>
      </c>
      <c r="V144" s="143" t="s">
        <v>147</v>
      </c>
      <c r="W144" s="143" t="s">
        <v>146</v>
      </c>
      <c r="X144" t="s">
        <v>148</v>
      </c>
      <c r="Y144"/>
    </row>
    <row r="145" spans="2:25" x14ac:dyDescent="0.2">
      <c r="B145" t="s">
        <v>1187</v>
      </c>
      <c r="C145" t="s">
        <v>662</v>
      </c>
      <c r="D145" t="s">
        <v>587</v>
      </c>
      <c r="E145" t="s">
        <v>132</v>
      </c>
      <c r="F145" t="s">
        <v>133</v>
      </c>
      <c r="G145" t="s">
        <v>663</v>
      </c>
      <c r="H145" t="s">
        <v>152</v>
      </c>
      <c r="I145" t="s">
        <v>589</v>
      </c>
      <c r="J145" t="s">
        <v>137</v>
      </c>
      <c r="K145" t="s">
        <v>142</v>
      </c>
      <c r="L145" t="s">
        <v>664</v>
      </c>
      <c r="M145" t="s">
        <v>665</v>
      </c>
      <c r="N145" t="s">
        <v>180</v>
      </c>
      <c r="O145" t="s">
        <v>181</v>
      </c>
      <c r="P145" t="s">
        <v>156</v>
      </c>
      <c r="Q145"/>
      <c r="R145"/>
      <c r="S145" t="s">
        <v>147</v>
      </c>
      <c r="T145" t="s">
        <v>145</v>
      </c>
      <c r="U145" s="143" t="s">
        <v>146</v>
      </c>
      <c r="V145" s="143" t="s">
        <v>147</v>
      </c>
      <c r="W145" s="143" t="s">
        <v>146</v>
      </c>
      <c r="X145" t="s">
        <v>148</v>
      </c>
      <c r="Y145"/>
    </row>
    <row r="146" spans="2:25" x14ac:dyDescent="0.2">
      <c r="B146" t="s">
        <v>1188</v>
      </c>
      <c r="C146" t="s">
        <v>1189</v>
      </c>
      <c r="D146" t="s">
        <v>1190</v>
      </c>
      <c r="E146" t="s">
        <v>132</v>
      </c>
      <c r="F146" t="s">
        <v>133</v>
      </c>
      <c r="G146" t="s">
        <v>1191</v>
      </c>
      <c r="H146" t="s">
        <v>152</v>
      </c>
      <c r="I146" t="s">
        <v>1226</v>
      </c>
      <c r="J146" t="s">
        <v>137</v>
      </c>
      <c r="K146" t="s">
        <v>142</v>
      </c>
      <c r="L146" t="s">
        <v>1227</v>
      </c>
      <c r="M146" t="s">
        <v>1228</v>
      </c>
      <c r="N146" t="s">
        <v>180</v>
      </c>
      <c r="O146" t="s">
        <v>181</v>
      </c>
      <c r="P146" t="s">
        <v>156</v>
      </c>
      <c r="Q146"/>
      <c r="R146" t="s">
        <v>253</v>
      </c>
      <c r="S146" t="s">
        <v>147</v>
      </c>
      <c r="T146" t="s">
        <v>145</v>
      </c>
      <c r="U146" s="143" t="s">
        <v>146</v>
      </c>
      <c r="V146" s="143" t="s">
        <v>147</v>
      </c>
      <c r="W146" s="143" t="s">
        <v>146</v>
      </c>
      <c r="X146" t="s">
        <v>960</v>
      </c>
      <c r="Y146"/>
    </row>
    <row r="147" spans="2:25" x14ac:dyDescent="0.2">
      <c r="B147" t="s">
        <v>1192</v>
      </c>
      <c r="C147" t="s">
        <v>1193</v>
      </c>
      <c r="D147" t="s">
        <v>1190</v>
      </c>
      <c r="E147" t="s">
        <v>132</v>
      </c>
      <c r="F147" t="s">
        <v>133</v>
      </c>
      <c r="G147" t="s">
        <v>1194</v>
      </c>
      <c r="H147" t="s">
        <v>152</v>
      </c>
      <c r="I147" t="s">
        <v>1226</v>
      </c>
      <c r="J147" t="s">
        <v>137</v>
      </c>
      <c r="K147" t="s">
        <v>142</v>
      </c>
      <c r="L147" t="s">
        <v>1229</v>
      </c>
      <c r="M147" t="s">
        <v>1230</v>
      </c>
      <c r="N147" t="s">
        <v>180</v>
      </c>
      <c r="O147" t="s">
        <v>181</v>
      </c>
      <c r="P147" t="s">
        <v>156</v>
      </c>
      <c r="Q147"/>
      <c r="R147" t="s">
        <v>253</v>
      </c>
      <c r="S147" t="s">
        <v>147</v>
      </c>
      <c r="T147" t="s">
        <v>145</v>
      </c>
      <c r="U147" s="143" t="s">
        <v>146</v>
      </c>
      <c r="V147" s="143" t="s">
        <v>147</v>
      </c>
      <c r="W147" s="143" t="s">
        <v>146</v>
      </c>
      <c r="X147" t="s">
        <v>960</v>
      </c>
      <c r="Y147"/>
    </row>
    <row r="148" spans="2:25" x14ac:dyDescent="0.2">
      <c r="B148" t="s">
        <v>1195</v>
      </c>
      <c r="C148" t="s">
        <v>1196</v>
      </c>
      <c r="D148" t="s">
        <v>1190</v>
      </c>
      <c r="E148" t="s">
        <v>132</v>
      </c>
      <c r="F148" t="s">
        <v>133</v>
      </c>
      <c r="G148" t="s">
        <v>1197</v>
      </c>
      <c r="H148" t="s">
        <v>152</v>
      </c>
      <c r="I148" t="s">
        <v>1226</v>
      </c>
      <c r="J148" t="s">
        <v>137</v>
      </c>
      <c r="K148" t="s">
        <v>142</v>
      </c>
      <c r="L148" t="s">
        <v>1231</v>
      </c>
      <c r="M148" t="s">
        <v>1232</v>
      </c>
      <c r="N148" t="s">
        <v>180</v>
      </c>
      <c r="O148" t="s">
        <v>181</v>
      </c>
      <c r="P148" t="s">
        <v>156</v>
      </c>
      <c r="Q148"/>
      <c r="R148" t="s">
        <v>253</v>
      </c>
      <c r="S148" t="s">
        <v>147</v>
      </c>
      <c r="T148" t="s">
        <v>145</v>
      </c>
      <c r="U148" s="143" t="s">
        <v>146</v>
      </c>
      <c r="V148" s="143" t="s">
        <v>147</v>
      </c>
      <c r="W148" s="143" t="s">
        <v>146</v>
      </c>
      <c r="X148" t="s">
        <v>960</v>
      </c>
      <c r="Y148"/>
    </row>
    <row r="149" spans="2:25" x14ac:dyDescent="0.2">
      <c r="B149" t="s">
        <v>1198</v>
      </c>
      <c r="C149" t="s">
        <v>1199</v>
      </c>
      <c r="D149" t="s">
        <v>1200</v>
      </c>
      <c r="E149" t="s">
        <v>132</v>
      </c>
      <c r="F149" t="s">
        <v>133</v>
      </c>
      <c r="G149" t="s">
        <v>1201</v>
      </c>
      <c r="H149" t="s">
        <v>152</v>
      </c>
      <c r="I149" t="s">
        <v>1226</v>
      </c>
      <c r="J149" t="s">
        <v>137</v>
      </c>
      <c r="K149" t="s">
        <v>142</v>
      </c>
      <c r="L149" t="s">
        <v>1233</v>
      </c>
      <c r="M149" t="s">
        <v>1234</v>
      </c>
      <c r="N149" t="s">
        <v>180</v>
      </c>
      <c r="O149" t="s">
        <v>181</v>
      </c>
      <c r="P149" t="s">
        <v>156</v>
      </c>
      <c r="Q149"/>
      <c r="R149" t="s">
        <v>253</v>
      </c>
      <c r="S149" t="s">
        <v>147</v>
      </c>
      <c r="T149" t="s">
        <v>145</v>
      </c>
      <c r="U149" s="143" t="s">
        <v>146</v>
      </c>
      <c r="V149" s="143" t="s">
        <v>147</v>
      </c>
      <c r="W149" s="143" t="s">
        <v>146</v>
      </c>
      <c r="X149" t="s">
        <v>960</v>
      </c>
      <c r="Y149"/>
    </row>
    <row r="150" spans="2:25" x14ac:dyDescent="0.2">
      <c r="B150" t="s">
        <v>1202</v>
      </c>
      <c r="C150" t="s">
        <v>1203</v>
      </c>
      <c r="D150" t="s">
        <v>1190</v>
      </c>
      <c r="E150" t="s">
        <v>132</v>
      </c>
      <c r="F150" t="s">
        <v>133</v>
      </c>
      <c r="G150" t="s">
        <v>1204</v>
      </c>
      <c r="H150" t="s">
        <v>152</v>
      </c>
      <c r="I150" t="s">
        <v>1226</v>
      </c>
      <c r="J150" t="s">
        <v>137</v>
      </c>
      <c r="K150" t="s">
        <v>142</v>
      </c>
      <c r="L150" t="s">
        <v>1235</v>
      </c>
      <c r="M150" t="s">
        <v>1236</v>
      </c>
      <c r="N150" t="s">
        <v>180</v>
      </c>
      <c r="O150" t="s">
        <v>181</v>
      </c>
      <c r="P150" t="s">
        <v>156</v>
      </c>
      <c r="Q150"/>
      <c r="R150" t="s">
        <v>253</v>
      </c>
      <c r="S150" t="s">
        <v>147</v>
      </c>
      <c r="T150" t="s">
        <v>145</v>
      </c>
      <c r="U150" s="143" t="s">
        <v>146</v>
      </c>
      <c r="V150" s="143" t="s">
        <v>147</v>
      </c>
      <c r="W150" s="143" t="s">
        <v>146</v>
      </c>
      <c r="X150" t="s">
        <v>960</v>
      </c>
      <c r="Y150"/>
    </row>
    <row r="151" spans="2:25" x14ac:dyDescent="0.2">
      <c r="B151" t="s">
        <v>1205</v>
      </c>
      <c r="C151" t="s">
        <v>1206</v>
      </c>
      <c r="D151" t="s">
        <v>1190</v>
      </c>
      <c r="E151" t="s">
        <v>132</v>
      </c>
      <c r="F151" t="s">
        <v>133</v>
      </c>
      <c r="G151" t="s">
        <v>1207</v>
      </c>
      <c r="H151" t="s">
        <v>152</v>
      </c>
      <c r="I151" t="s">
        <v>1226</v>
      </c>
      <c r="J151" t="s">
        <v>137</v>
      </c>
      <c r="K151" t="s">
        <v>142</v>
      </c>
      <c r="L151" t="s">
        <v>1237</v>
      </c>
      <c r="M151" t="s">
        <v>1238</v>
      </c>
      <c r="N151" t="s">
        <v>180</v>
      </c>
      <c r="O151" t="s">
        <v>181</v>
      </c>
      <c r="P151" t="s">
        <v>156</v>
      </c>
      <c r="Q151"/>
      <c r="R151" t="s">
        <v>253</v>
      </c>
      <c r="S151" t="s">
        <v>147</v>
      </c>
      <c r="T151" t="s">
        <v>145</v>
      </c>
      <c r="U151" s="143" t="s">
        <v>146</v>
      </c>
      <c r="V151" s="143" t="s">
        <v>147</v>
      </c>
      <c r="W151" s="143" t="s">
        <v>146</v>
      </c>
      <c r="X151" t="s">
        <v>960</v>
      </c>
      <c r="Y151"/>
    </row>
    <row r="152" spans="2:25" x14ac:dyDescent="0.2">
      <c r="B152" t="s">
        <v>1208</v>
      </c>
      <c r="C152" t="s">
        <v>1209</v>
      </c>
      <c r="D152" t="s">
        <v>1200</v>
      </c>
      <c r="E152" t="s">
        <v>132</v>
      </c>
      <c r="F152" t="s">
        <v>133</v>
      </c>
      <c r="G152" t="s">
        <v>1210</v>
      </c>
      <c r="H152" t="s">
        <v>152</v>
      </c>
      <c r="I152" t="s">
        <v>1226</v>
      </c>
      <c r="J152" t="s">
        <v>137</v>
      </c>
      <c r="K152" t="s">
        <v>142</v>
      </c>
      <c r="L152" t="s">
        <v>1239</v>
      </c>
      <c r="M152" t="s">
        <v>1240</v>
      </c>
      <c r="N152" t="s">
        <v>180</v>
      </c>
      <c r="O152" t="s">
        <v>181</v>
      </c>
      <c r="P152" t="s">
        <v>156</v>
      </c>
      <c r="Q152"/>
      <c r="R152" t="s">
        <v>253</v>
      </c>
      <c r="S152" t="s">
        <v>147</v>
      </c>
      <c r="T152" t="s">
        <v>145</v>
      </c>
      <c r="U152" s="143" t="s">
        <v>146</v>
      </c>
      <c r="V152" s="143" t="s">
        <v>147</v>
      </c>
      <c r="W152" s="143" t="s">
        <v>146</v>
      </c>
      <c r="X152" t="s">
        <v>960</v>
      </c>
      <c r="Y152"/>
    </row>
    <row r="153" spans="2:25" x14ac:dyDescent="0.2">
      <c r="B153" t="s">
        <v>1211</v>
      </c>
      <c r="C153" t="s">
        <v>1212</v>
      </c>
      <c r="D153" t="s">
        <v>1190</v>
      </c>
      <c r="E153" t="s">
        <v>132</v>
      </c>
      <c r="F153" t="s">
        <v>133</v>
      </c>
      <c r="G153" t="s">
        <v>1213</v>
      </c>
      <c r="H153" t="s">
        <v>152</v>
      </c>
      <c r="I153" t="s">
        <v>1226</v>
      </c>
      <c r="J153" t="s">
        <v>137</v>
      </c>
      <c r="K153" t="s">
        <v>142</v>
      </c>
      <c r="L153" t="s">
        <v>1241</v>
      </c>
      <c r="M153" t="s">
        <v>1242</v>
      </c>
      <c r="N153" t="s">
        <v>180</v>
      </c>
      <c r="O153" t="s">
        <v>181</v>
      </c>
      <c r="P153" t="s">
        <v>156</v>
      </c>
      <c r="Q153"/>
      <c r="R153" t="s">
        <v>253</v>
      </c>
      <c r="S153" t="s">
        <v>147</v>
      </c>
      <c r="T153" t="s">
        <v>145</v>
      </c>
      <c r="U153" s="143" t="s">
        <v>146</v>
      </c>
      <c r="V153" s="143" t="s">
        <v>147</v>
      </c>
      <c r="W153" s="143" t="s">
        <v>146</v>
      </c>
      <c r="X153" t="s">
        <v>960</v>
      </c>
      <c r="Y153"/>
    </row>
    <row r="154" spans="2:25" x14ac:dyDescent="0.2">
      <c r="B154" t="s">
        <v>1214</v>
      </c>
      <c r="C154" t="s">
        <v>1215</v>
      </c>
      <c r="D154" t="s">
        <v>1200</v>
      </c>
      <c r="E154" t="s">
        <v>132</v>
      </c>
      <c r="F154" t="s">
        <v>133</v>
      </c>
      <c r="G154" t="s">
        <v>1216</v>
      </c>
      <c r="H154" t="s">
        <v>152</v>
      </c>
      <c r="I154" t="s">
        <v>1226</v>
      </c>
      <c r="J154" t="s">
        <v>137</v>
      </c>
      <c r="K154" t="s">
        <v>142</v>
      </c>
      <c r="L154" t="s">
        <v>1243</v>
      </c>
      <c r="M154" t="s">
        <v>1244</v>
      </c>
      <c r="N154" t="s">
        <v>180</v>
      </c>
      <c r="O154" t="s">
        <v>181</v>
      </c>
      <c r="P154" t="s">
        <v>156</v>
      </c>
      <c r="Q154"/>
      <c r="R154" t="s">
        <v>253</v>
      </c>
      <c r="S154" t="s">
        <v>147</v>
      </c>
      <c r="T154" t="s">
        <v>145</v>
      </c>
      <c r="U154" s="143" t="s">
        <v>146</v>
      </c>
      <c r="V154" s="143" t="s">
        <v>147</v>
      </c>
      <c r="W154" s="143" t="s">
        <v>146</v>
      </c>
      <c r="X154" t="s">
        <v>960</v>
      </c>
      <c r="Y154"/>
    </row>
    <row r="155" spans="2:25" x14ac:dyDescent="0.2">
      <c r="B155" t="s">
        <v>1217</v>
      </c>
      <c r="C155" t="s">
        <v>1218</v>
      </c>
      <c r="D155" t="s">
        <v>1190</v>
      </c>
      <c r="E155" t="s">
        <v>132</v>
      </c>
      <c r="F155" t="s">
        <v>133</v>
      </c>
      <c r="G155" t="s">
        <v>1219</v>
      </c>
      <c r="H155" t="s">
        <v>152</v>
      </c>
      <c r="I155" t="s">
        <v>1226</v>
      </c>
      <c r="J155" t="s">
        <v>137</v>
      </c>
      <c r="K155" t="s">
        <v>142</v>
      </c>
      <c r="L155" t="s">
        <v>1245</v>
      </c>
      <c r="M155" t="s">
        <v>1246</v>
      </c>
      <c r="N155" t="s">
        <v>180</v>
      </c>
      <c r="O155" t="s">
        <v>181</v>
      </c>
      <c r="P155" t="s">
        <v>156</v>
      </c>
      <c r="Q155"/>
      <c r="R155" t="s">
        <v>253</v>
      </c>
      <c r="S155" t="s">
        <v>147</v>
      </c>
      <c r="T155" t="s">
        <v>145</v>
      </c>
      <c r="U155" s="143" t="s">
        <v>146</v>
      </c>
      <c r="V155" s="143" t="s">
        <v>147</v>
      </c>
      <c r="W155" s="143" t="s">
        <v>146</v>
      </c>
      <c r="X155" t="s">
        <v>960</v>
      </c>
      <c r="Y155"/>
    </row>
    <row r="156" spans="2:25" x14ac:dyDescent="0.2">
      <c r="B156" t="s">
        <v>1220</v>
      </c>
      <c r="C156" t="s">
        <v>1221</v>
      </c>
      <c r="D156" t="s">
        <v>1200</v>
      </c>
      <c r="E156" t="s">
        <v>132</v>
      </c>
      <c r="F156" t="s">
        <v>133</v>
      </c>
      <c r="G156" t="s">
        <v>1222</v>
      </c>
      <c r="H156" t="s">
        <v>152</v>
      </c>
      <c r="I156" t="s">
        <v>1226</v>
      </c>
      <c r="J156" t="s">
        <v>137</v>
      </c>
      <c r="K156" t="s">
        <v>142</v>
      </c>
      <c r="L156" t="s">
        <v>1247</v>
      </c>
      <c r="M156" t="s">
        <v>1248</v>
      </c>
      <c r="N156" t="s">
        <v>180</v>
      </c>
      <c r="O156" t="s">
        <v>181</v>
      </c>
      <c r="P156" t="s">
        <v>156</v>
      </c>
      <c r="Q156"/>
      <c r="R156" t="s">
        <v>253</v>
      </c>
      <c r="S156" t="s">
        <v>147</v>
      </c>
      <c r="T156" t="s">
        <v>145</v>
      </c>
      <c r="U156" s="143" t="s">
        <v>146</v>
      </c>
      <c r="V156" s="143" t="s">
        <v>147</v>
      </c>
      <c r="W156" s="143" t="s">
        <v>146</v>
      </c>
      <c r="X156" t="s">
        <v>960</v>
      </c>
      <c r="Y156"/>
    </row>
    <row r="157" spans="2:25" x14ac:dyDescent="0.2">
      <c r="B157" t="s">
        <v>1223</v>
      </c>
      <c r="C157" t="s">
        <v>1224</v>
      </c>
      <c r="D157" t="s">
        <v>1190</v>
      </c>
      <c r="E157" t="s">
        <v>132</v>
      </c>
      <c r="F157" t="s">
        <v>133</v>
      </c>
      <c r="G157" t="s">
        <v>1225</v>
      </c>
      <c r="H157" t="s">
        <v>152</v>
      </c>
      <c r="I157" t="s">
        <v>1226</v>
      </c>
      <c r="J157" t="s">
        <v>137</v>
      </c>
      <c r="K157" t="s">
        <v>142</v>
      </c>
      <c r="L157" t="s">
        <v>1249</v>
      </c>
      <c r="M157" t="s">
        <v>1250</v>
      </c>
      <c r="N157" t="s">
        <v>180</v>
      </c>
      <c r="O157" t="s">
        <v>181</v>
      </c>
      <c r="P157" t="s">
        <v>156</v>
      </c>
      <c r="Q157"/>
      <c r="R157" t="s">
        <v>253</v>
      </c>
      <c r="S157" t="s">
        <v>147</v>
      </c>
      <c r="T157" t="s">
        <v>145</v>
      </c>
      <c r="U157" s="143" t="s">
        <v>146</v>
      </c>
      <c r="V157" s="143" t="s">
        <v>147</v>
      </c>
      <c r="W157" s="143" t="s">
        <v>146</v>
      </c>
      <c r="X157" t="s">
        <v>960</v>
      </c>
      <c r="Y157"/>
    </row>
    <row r="158" spans="2:25" x14ac:dyDescent="0.2">
      <c r="B158" t="s">
        <v>1251</v>
      </c>
      <c r="C158" t="s">
        <v>1252</v>
      </c>
      <c r="D158" t="s">
        <v>1200</v>
      </c>
      <c r="E158" t="s">
        <v>132</v>
      </c>
      <c r="F158" t="s">
        <v>133</v>
      </c>
      <c r="G158" t="s">
        <v>1253</v>
      </c>
      <c r="H158" t="s">
        <v>152</v>
      </c>
      <c r="I158" t="s">
        <v>1226</v>
      </c>
      <c r="J158" t="s">
        <v>137</v>
      </c>
      <c r="K158" t="s">
        <v>142</v>
      </c>
      <c r="L158" t="s">
        <v>1342</v>
      </c>
      <c r="M158" t="s">
        <v>1343</v>
      </c>
      <c r="N158" t="s">
        <v>180</v>
      </c>
      <c r="O158" t="s">
        <v>181</v>
      </c>
      <c r="P158" t="s">
        <v>156</v>
      </c>
      <c r="Q158"/>
      <c r="R158" t="s">
        <v>253</v>
      </c>
      <c r="S158" t="s">
        <v>147</v>
      </c>
      <c r="T158" t="s">
        <v>145</v>
      </c>
      <c r="U158" s="143" t="s">
        <v>146</v>
      </c>
      <c r="V158" s="143" t="s">
        <v>147</v>
      </c>
      <c r="W158" s="143" t="s">
        <v>146</v>
      </c>
      <c r="X158" t="s">
        <v>960</v>
      </c>
      <c r="Y158"/>
    </row>
    <row r="159" spans="2:25" x14ac:dyDescent="0.2">
      <c r="B159" t="s">
        <v>1254</v>
      </c>
      <c r="C159" t="s">
        <v>1255</v>
      </c>
      <c r="D159" t="s">
        <v>1190</v>
      </c>
      <c r="E159" t="s">
        <v>132</v>
      </c>
      <c r="F159" t="s">
        <v>133</v>
      </c>
      <c r="G159" t="s">
        <v>1256</v>
      </c>
      <c r="H159" t="s">
        <v>152</v>
      </c>
      <c r="I159" t="s">
        <v>1226</v>
      </c>
      <c r="J159" t="s">
        <v>137</v>
      </c>
      <c r="K159" t="s">
        <v>142</v>
      </c>
      <c r="L159" t="s">
        <v>1344</v>
      </c>
      <c r="M159" t="s">
        <v>1345</v>
      </c>
      <c r="N159" t="s">
        <v>180</v>
      </c>
      <c r="O159" t="s">
        <v>181</v>
      </c>
      <c r="P159" t="s">
        <v>156</v>
      </c>
      <c r="Q159"/>
      <c r="R159" t="s">
        <v>253</v>
      </c>
      <c r="S159" t="s">
        <v>147</v>
      </c>
      <c r="T159" t="s">
        <v>145</v>
      </c>
      <c r="U159" s="143" t="s">
        <v>146</v>
      </c>
      <c r="V159" s="143" t="s">
        <v>147</v>
      </c>
      <c r="W159" s="143" t="s">
        <v>146</v>
      </c>
      <c r="X159" t="s">
        <v>960</v>
      </c>
      <c r="Y159"/>
    </row>
    <row r="160" spans="2:25" x14ac:dyDescent="0.2">
      <c r="B160" t="s">
        <v>1257</v>
      </c>
      <c r="C160" t="s">
        <v>1258</v>
      </c>
      <c r="D160" t="s">
        <v>1200</v>
      </c>
      <c r="E160" t="s">
        <v>132</v>
      </c>
      <c r="F160" t="s">
        <v>133</v>
      </c>
      <c r="G160" t="s">
        <v>1259</v>
      </c>
      <c r="H160" t="s">
        <v>152</v>
      </c>
      <c r="I160" t="s">
        <v>1226</v>
      </c>
      <c r="J160" t="s">
        <v>137</v>
      </c>
      <c r="K160" t="s">
        <v>142</v>
      </c>
      <c r="L160" t="s">
        <v>1346</v>
      </c>
      <c r="M160" t="s">
        <v>1347</v>
      </c>
      <c r="N160" t="s">
        <v>180</v>
      </c>
      <c r="O160" t="s">
        <v>181</v>
      </c>
      <c r="P160" t="s">
        <v>156</v>
      </c>
      <c r="Q160"/>
      <c r="R160" t="s">
        <v>253</v>
      </c>
      <c r="S160" t="s">
        <v>147</v>
      </c>
      <c r="T160" t="s">
        <v>145</v>
      </c>
      <c r="U160" s="143" t="s">
        <v>146</v>
      </c>
      <c r="V160" s="143" t="s">
        <v>147</v>
      </c>
      <c r="W160" s="143" t="s">
        <v>146</v>
      </c>
      <c r="X160" t="s">
        <v>960</v>
      </c>
      <c r="Y160"/>
    </row>
    <row r="161" spans="2:25" x14ac:dyDescent="0.2">
      <c r="B161" t="s">
        <v>1260</v>
      </c>
      <c r="C161" t="s">
        <v>1261</v>
      </c>
      <c r="D161" t="s">
        <v>1190</v>
      </c>
      <c r="E161" t="s">
        <v>132</v>
      </c>
      <c r="F161" t="s">
        <v>133</v>
      </c>
      <c r="G161" t="s">
        <v>1262</v>
      </c>
      <c r="H161" t="s">
        <v>152</v>
      </c>
      <c r="I161" t="s">
        <v>1226</v>
      </c>
      <c r="J161" t="s">
        <v>137</v>
      </c>
      <c r="K161" t="s">
        <v>142</v>
      </c>
      <c r="L161" t="s">
        <v>1348</v>
      </c>
      <c r="M161" t="s">
        <v>1349</v>
      </c>
      <c r="N161" t="s">
        <v>180</v>
      </c>
      <c r="O161" t="s">
        <v>181</v>
      </c>
      <c r="P161" t="s">
        <v>156</v>
      </c>
      <c r="Q161"/>
      <c r="R161" t="s">
        <v>253</v>
      </c>
      <c r="S161" t="s">
        <v>147</v>
      </c>
      <c r="T161" t="s">
        <v>145</v>
      </c>
      <c r="U161" s="143" t="s">
        <v>146</v>
      </c>
      <c r="V161" s="143" t="s">
        <v>147</v>
      </c>
      <c r="W161" s="143" t="s">
        <v>146</v>
      </c>
      <c r="X161" t="s">
        <v>960</v>
      </c>
      <c r="Y161"/>
    </row>
    <row r="162" spans="2:25" x14ac:dyDescent="0.2">
      <c r="B162" t="s">
        <v>1263</v>
      </c>
      <c r="C162" t="s">
        <v>1264</v>
      </c>
      <c r="D162" t="s">
        <v>1190</v>
      </c>
      <c r="E162" t="s">
        <v>132</v>
      </c>
      <c r="F162" t="s">
        <v>133</v>
      </c>
      <c r="G162" t="s">
        <v>1265</v>
      </c>
      <c r="H162" t="s">
        <v>152</v>
      </c>
      <c r="I162" t="s">
        <v>1226</v>
      </c>
      <c r="J162" t="s">
        <v>137</v>
      </c>
      <c r="K162" t="s">
        <v>142</v>
      </c>
      <c r="L162" t="s">
        <v>1350</v>
      </c>
      <c r="M162" t="s">
        <v>1351</v>
      </c>
      <c r="N162" t="s">
        <v>180</v>
      </c>
      <c r="O162" t="s">
        <v>181</v>
      </c>
      <c r="P162" t="s">
        <v>156</v>
      </c>
      <c r="Q162"/>
      <c r="R162" t="s">
        <v>253</v>
      </c>
      <c r="S162" t="s">
        <v>147</v>
      </c>
      <c r="T162" t="s">
        <v>145</v>
      </c>
      <c r="U162" s="143" t="s">
        <v>146</v>
      </c>
      <c r="V162" s="143" t="s">
        <v>147</v>
      </c>
      <c r="W162" s="143" t="s">
        <v>146</v>
      </c>
      <c r="X162" t="s">
        <v>960</v>
      </c>
      <c r="Y162"/>
    </row>
    <row r="163" spans="2:25" x14ac:dyDescent="0.2">
      <c r="B163" t="s">
        <v>1266</v>
      </c>
      <c r="C163" t="s">
        <v>1267</v>
      </c>
      <c r="D163" t="s">
        <v>1200</v>
      </c>
      <c r="E163" t="s">
        <v>132</v>
      </c>
      <c r="F163" t="s">
        <v>133</v>
      </c>
      <c r="G163" t="s">
        <v>1268</v>
      </c>
      <c r="H163" t="s">
        <v>152</v>
      </c>
      <c r="I163" t="s">
        <v>1226</v>
      </c>
      <c r="J163" t="s">
        <v>137</v>
      </c>
      <c r="K163" t="s">
        <v>142</v>
      </c>
      <c r="L163" t="s">
        <v>1352</v>
      </c>
      <c r="M163" t="s">
        <v>1353</v>
      </c>
      <c r="N163" t="s">
        <v>180</v>
      </c>
      <c r="O163" t="s">
        <v>181</v>
      </c>
      <c r="P163" t="s">
        <v>156</v>
      </c>
      <c r="Q163"/>
      <c r="R163" t="s">
        <v>253</v>
      </c>
      <c r="S163" t="s">
        <v>147</v>
      </c>
      <c r="T163" t="s">
        <v>145</v>
      </c>
      <c r="U163" s="143" t="s">
        <v>146</v>
      </c>
      <c r="V163" s="143" t="s">
        <v>147</v>
      </c>
      <c r="W163" s="143" t="s">
        <v>146</v>
      </c>
      <c r="X163" t="s">
        <v>960</v>
      </c>
      <c r="Y163"/>
    </row>
    <row r="164" spans="2:25" x14ac:dyDescent="0.2">
      <c r="B164" t="s">
        <v>1269</v>
      </c>
      <c r="C164" t="s">
        <v>1270</v>
      </c>
      <c r="D164" t="s">
        <v>1190</v>
      </c>
      <c r="E164" t="s">
        <v>132</v>
      </c>
      <c r="F164" t="s">
        <v>133</v>
      </c>
      <c r="G164" t="s">
        <v>1271</v>
      </c>
      <c r="H164" t="s">
        <v>152</v>
      </c>
      <c r="I164" t="s">
        <v>1226</v>
      </c>
      <c r="J164" t="s">
        <v>137</v>
      </c>
      <c r="K164" t="s">
        <v>142</v>
      </c>
      <c r="L164" t="s">
        <v>1354</v>
      </c>
      <c r="M164" t="s">
        <v>1355</v>
      </c>
      <c r="N164" t="s">
        <v>180</v>
      </c>
      <c r="O164" t="s">
        <v>181</v>
      </c>
      <c r="P164" t="s">
        <v>156</v>
      </c>
      <c r="Q164"/>
      <c r="R164" t="s">
        <v>253</v>
      </c>
      <c r="S164" t="s">
        <v>147</v>
      </c>
      <c r="T164" t="s">
        <v>145</v>
      </c>
      <c r="U164" s="143" t="s">
        <v>146</v>
      </c>
      <c r="V164" s="143" t="s">
        <v>147</v>
      </c>
      <c r="W164" s="143" t="s">
        <v>146</v>
      </c>
      <c r="X164" t="s">
        <v>960</v>
      </c>
      <c r="Y164"/>
    </row>
    <row r="165" spans="2:25" x14ac:dyDescent="0.2">
      <c r="B165" t="s">
        <v>1272</v>
      </c>
      <c r="C165" t="s">
        <v>1273</v>
      </c>
      <c r="D165" t="s">
        <v>1190</v>
      </c>
      <c r="E165" t="s">
        <v>132</v>
      </c>
      <c r="F165" t="s">
        <v>133</v>
      </c>
      <c r="G165" t="s">
        <v>1274</v>
      </c>
      <c r="H165" t="s">
        <v>152</v>
      </c>
      <c r="I165" t="s">
        <v>1226</v>
      </c>
      <c r="J165" t="s">
        <v>137</v>
      </c>
      <c r="K165" t="s">
        <v>142</v>
      </c>
      <c r="L165" t="s">
        <v>1356</v>
      </c>
      <c r="M165" t="s">
        <v>1357</v>
      </c>
      <c r="N165" t="s">
        <v>180</v>
      </c>
      <c r="O165" t="s">
        <v>181</v>
      </c>
      <c r="P165" t="s">
        <v>156</v>
      </c>
      <c r="Q165"/>
      <c r="R165" t="s">
        <v>253</v>
      </c>
      <c r="S165" t="s">
        <v>147</v>
      </c>
      <c r="T165" t="s">
        <v>145</v>
      </c>
      <c r="U165" s="143" t="s">
        <v>146</v>
      </c>
      <c r="V165" s="143" t="s">
        <v>147</v>
      </c>
      <c r="W165" s="143" t="s">
        <v>146</v>
      </c>
      <c r="X165" t="s">
        <v>960</v>
      </c>
      <c r="Y165"/>
    </row>
    <row r="166" spans="2:25" x14ac:dyDescent="0.2">
      <c r="B166" t="s">
        <v>1275</v>
      </c>
      <c r="C166" t="s">
        <v>1276</v>
      </c>
      <c r="D166" t="s">
        <v>1200</v>
      </c>
      <c r="E166" t="s">
        <v>132</v>
      </c>
      <c r="F166" t="s">
        <v>133</v>
      </c>
      <c r="G166" t="s">
        <v>1277</v>
      </c>
      <c r="H166" t="s">
        <v>152</v>
      </c>
      <c r="I166" t="s">
        <v>1226</v>
      </c>
      <c r="J166" t="s">
        <v>137</v>
      </c>
      <c r="K166" t="s">
        <v>142</v>
      </c>
      <c r="L166" t="s">
        <v>1358</v>
      </c>
      <c r="M166" t="s">
        <v>1359</v>
      </c>
      <c r="N166" t="s">
        <v>180</v>
      </c>
      <c r="O166" t="s">
        <v>181</v>
      </c>
      <c r="P166" t="s">
        <v>156</v>
      </c>
      <c r="Q166"/>
      <c r="R166" t="s">
        <v>253</v>
      </c>
      <c r="S166" t="s">
        <v>147</v>
      </c>
      <c r="T166" t="s">
        <v>145</v>
      </c>
      <c r="U166" s="143" t="s">
        <v>146</v>
      </c>
      <c r="V166" s="143" t="s">
        <v>147</v>
      </c>
      <c r="W166" s="143" t="s">
        <v>146</v>
      </c>
      <c r="X166" t="s">
        <v>960</v>
      </c>
      <c r="Y166"/>
    </row>
    <row r="167" spans="2:25" x14ac:dyDescent="0.2">
      <c r="B167" t="s">
        <v>1278</v>
      </c>
      <c r="C167" t="s">
        <v>1279</v>
      </c>
      <c r="D167" t="s">
        <v>1200</v>
      </c>
      <c r="E167" t="s">
        <v>132</v>
      </c>
      <c r="F167" t="s">
        <v>133</v>
      </c>
      <c r="G167" t="s">
        <v>1280</v>
      </c>
      <c r="H167" t="s">
        <v>152</v>
      </c>
      <c r="I167" t="s">
        <v>1226</v>
      </c>
      <c r="J167" t="s">
        <v>137</v>
      </c>
      <c r="K167" t="s">
        <v>142</v>
      </c>
      <c r="L167" t="s">
        <v>1360</v>
      </c>
      <c r="M167" t="s">
        <v>1361</v>
      </c>
      <c r="N167" t="s">
        <v>180</v>
      </c>
      <c r="O167" t="s">
        <v>181</v>
      </c>
      <c r="P167" t="s">
        <v>156</v>
      </c>
      <c r="Q167"/>
      <c r="R167" t="s">
        <v>253</v>
      </c>
      <c r="S167" t="s">
        <v>147</v>
      </c>
      <c r="T167" t="s">
        <v>145</v>
      </c>
      <c r="U167" s="143" t="s">
        <v>146</v>
      </c>
      <c r="V167" s="143" t="s">
        <v>147</v>
      </c>
      <c r="W167" s="143" t="s">
        <v>146</v>
      </c>
      <c r="X167" t="s">
        <v>960</v>
      </c>
      <c r="Y167"/>
    </row>
    <row r="168" spans="2:25" x14ac:dyDescent="0.2">
      <c r="B168" t="s">
        <v>1281</v>
      </c>
      <c r="C168" t="s">
        <v>1282</v>
      </c>
      <c r="D168" t="s">
        <v>1190</v>
      </c>
      <c r="E168" t="s">
        <v>132</v>
      </c>
      <c r="F168" t="s">
        <v>133</v>
      </c>
      <c r="G168" t="s">
        <v>1283</v>
      </c>
      <c r="H168" t="s">
        <v>152</v>
      </c>
      <c r="I168" t="s">
        <v>1226</v>
      </c>
      <c r="J168" t="s">
        <v>137</v>
      </c>
      <c r="K168" t="s">
        <v>142</v>
      </c>
      <c r="L168" t="s">
        <v>1362</v>
      </c>
      <c r="M168" t="s">
        <v>1363</v>
      </c>
      <c r="N168" t="s">
        <v>180</v>
      </c>
      <c r="O168" t="s">
        <v>181</v>
      </c>
      <c r="P168" t="s">
        <v>156</v>
      </c>
      <c r="Q168"/>
      <c r="R168" t="s">
        <v>253</v>
      </c>
      <c r="S168" t="s">
        <v>147</v>
      </c>
      <c r="T168" t="s">
        <v>145</v>
      </c>
      <c r="U168" s="143" t="s">
        <v>146</v>
      </c>
      <c r="V168" s="143" t="s">
        <v>147</v>
      </c>
      <c r="W168" s="143" t="s">
        <v>146</v>
      </c>
      <c r="X168" t="s">
        <v>960</v>
      </c>
      <c r="Y168"/>
    </row>
    <row r="169" spans="2:25" x14ac:dyDescent="0.2">
      <c r="B169" t="s">
        <v>1284</v>
      </c>
      <c r="C169" t="s">
        <v>1285</v>
      </c>
      <c r="D169" t="s">
        <v>1190</v>
      </c>
      <c r="E169" t="s">
        <v>132</v>
      </c>
      <c r="F169" t="s">
        <v>133</v>
      </c>
      <c r="G169" t="s">
        <v>1286</v>
      </c>
      <c r="H169" t="s">
        <v>152</v>
      </c>
      <c r="I169" t="s">
        <v>1226</v>
      </c>
      <c r="J169" t="s">
        <v>137</v>
      </c>
      <c r="K169" t="s">
        <v>142</v>
      </c>
      <c r="L169" t="s">
        <v>1364</v>
      </c>
      <c r="M169" t="s">
        <v>1365</v>
      </c>
      <c r="N169" t="s">
        <v>180</v>
      </c>
      <c r="O169" t="s">
        <v>181</v>
      </c>
      <c r="P169" t="s">
        <v>156</v>
      </c>
      <c r="Q169"/>
      <c r="R169" t="s">
        <v>253</v>
      </c>
      <c r="S169" t="s">
        <v>147</v>
      </c>
      <c r="T169" t="s">
        <v>145</v>
      </c>
      <c r="U169" s="143" t="s">
        <v>146</v>
      </c>
      <c r="V169" s="143" t="s">
        <v>147</v>
      </c>
      <c r="W169" s="143" t="s">
        <v>146</v>
      </c>
      <c r="X169" t="s">
        <v>960</v>
      </c>
      <c r="Y169"/>
    </row>
    <row r="170" spans="2:25" x14ac:dyDescent="0.2">
      <c r="B170" t="s">
        <v>1287</v>
      </c>
      <c r="C170" t="s">
        <v>1288</v>
      </c>
      <c r="D170" t="s">
        <v>1200</v>
      </c>
      <c r="E170" t="s">
        <v>132</v>
      </c>
      <c r="F170" t="s">
        <v>133</v>
      </c>
      <c r="G170" t="s">
        <v>1289</v>
      </c>
      <c r="H170" t="s">
        <v>152</v>
      </c>
      <c r="I170" t="s">
        <v>1226</v>
      </c>
      <c r="J170" t="s">
        <v>137</v>
      </c>
      <c r="K170" t="s">
        <v>142</v>
      </c>
      <c r="L170" t="s">
        <v>1366</v>
      </c>
      <c r="M170" t="s">
        <v>1367</v>
      </c>
      <c r="N170" t="s">
        <v>180</v>
      </c>
      <c r="O170" t="s">
        <v>181</v>
      </c>
      <c r="P170" t="s">
        <v>156</v>
      </c>
      <c r="Q170"/>
      <c r="R170" t="s">
        <v>253</v>
      </c>
      <c r="S170" t="s">
        <v>147</v>
      </c>
      <c r="T170" t="s">
        <v>145</v>
      </c>
      <c r="U170" s="143" t="s">
        <v>146</v>
      </c>
      <c r="V170" s="143" t="s">
        <v>147</v>
      </c>
      <c r="W170" s="143" t="s">
        <v>146</v>
      </c>
      <c r="X170" t="s">
        <v>960</v>
      </c>
      <c r="Y170"/>
    </row>
    <row r="171" spans="2:25" x14ac:dyDescent="0.2">
      <c r="B171" t="s">
        <v>1290</v>
      </c>
      <c r="C171" t="s">
        <v>1291</v>
      </c>
      <c r="D171" t="s">
        <v>1190</v>
      </c>
      <c r="E171" t="s">
        <v>132</v>
      </c>
      <c r="F171" t="s">
        <v>133</v>
      </c>
      <c r="G171" t="s">
        <v>1292</v>
      </c>
      <c r="H171" t="s">
        <v>152</v>
      </c>
      <c r="I171" t="s">
        <v>1226</v>
      </c>
      <c r="J171" t="s">
        <v>137</v>
      </c>
      <c r="K171" t="s">
        <v>142</v>
      </c>
      <c r="L171" t="s">
        <v>1368</v>
      </c>
      <c r="M171" t="s">
        <v>1369</v>
      </c>
      <c r="N171" t="s">
        <v>180</v>
      </c>
      <c r="O171" t="s">
        <v>181</v>
      </c>
      <c r="P171" t="s">
        <v>156</v>
      </c>
      <c r="Q171"/>
      <c r="R171" t="s">
        <v>253</v>
      </c>
      <c r="S171" t="s">
        <v>147</v>
      </c>
      <c r="T171" t="s">
        <v>145</v>
      </c>
      <c r="U171" s="143" t="s">
        <v>146</v>
      </c>
      <c r="V171" s="143" t="s">
        <v>147</v>
      </c>
      <c r="W171" s="143" t="s">
        <v>146</v>
      </c>
      <c r="X171" t="s">
        <v>960</v>
      </c>
      <c r="Y171"/>
    </row>
    <row r="172" spans="2:25" x14ac:dyDescent="0.2">
      <c r="B172" t="s">
        <v>1293</v>
      </c>
      <c r="C172" t="s">
        <v>1294</v>
      </c>
      <c r="D172" t="s">
        <v>1200</v>
      </c>
      <c r="E172" t="s">
        <v>132</v>
      </c>
      <c r="F172" t="s">
        <v>133</v>
      </c>
      <c r="G172" t="s">
        <v>1295</v>
      </c>
      <c r="H172" t="s">
        <v>152</v>
      </c>
      <c r="I172" t="s">
        <v>1226</v>
      </c>
      <c r="J172" t="s">
        <v>137</v>
      </c>
      <c r="K172" t="s">
        <v>142</v>
      </c>
      <c r="L172" t="s">
        <v>1366</v>
      </c>
      <c r="M172" t="s">
        <v>1370</v>
      </c>
      <c r="N172" t="s">
        <v>180</v>
      </c>
      <c r="O172" t="s">
        <v>181</v>
      </c>
      <c r="P172" t="s">
        <v>156</v>
      </c>
      <c r="Q172"/>
      <c r="R172" t="s">
        <v>253</v>
      </c>
      <c r="S172" t="s">
        <v>147</v>
      </c>
      <c r="T172" t="s">
        <v>145</v>
      </c>
      <c r="U172" s="143" t="s">
        <v>146</v>
      </c>
      <c r="V172" s="143" t="s">
        <v>147</v>
      </c>
      <c r="W172" s="143" t="s">
        <v>146</v>
      </c>
      <c r="X172" t="s">
        <v>960</v>
      </c>
      <c r="Y172"/>
    </row>
    <row r="173" spans="2:25" x14ac:dyDescent="0.2">
      <c r="B173" t="s">
        <v>1296</v>
      </c>
      <c r="C173" t="s">
        <v>1297</v>
      </c>
      <c r="D173" t="s">
        <v>1190</v>
      </c>
      <c r="E173" t="s">
        <v>132</v>
      </c>
      <c r="F173" t="s">
        <v>133</v>
      </c>
      <c r="G173" t="s">
        <v>1298</v>
      </c>
      <c r="H173" t="s">
        <v>152</v>
      </c>
      <c r="I173" t="s">
        <v>1226</v>
      </c>
      <c r="J173" t="s">
        <v>137</v>
      </c>
      <c r="K173" t="s">
        <v>142</v>
      </c>
      <c r="L173" t="s">
        <v>1371</v>
      </c>
      <c r="M173" t="s">
        <v>1372</v>
      </c>
      <c r="N173" t="s">
        <v>180</v>
      </c>
      <c r="O173" t="s">
        <v>181</v>
      </c>
      <c r="P173" t="s">
        <v>156</v>
      </c>
      <c r="Q173"/>
      <c r="R173" t="s">
        <v>253</v>
      </c>
      <c r="S173" t="s">
        <v>147</v>
      </c>
      <c r="T173" t="s">
        <v>145</v>
      </c>
      <c r="U173" s="143" t="s">
        <v>146</v>
      </c>
      <c r="V173" s="143" t="s">
        <v>147</v>
      </c>
      <c r="W173" s="143" t="s">
        <v>146</v>
      </c>
      <c r="X173" t="s">
        <v>960</v>
      </c>
      <c r="Y173"/>
    </row>
    <row r="174" spans="2:25" x14ac:dyDescent="0.2">
      <c r="B174" t="s">
        <v>1299</v>
      </c>
      <c r="C174" t="s">
        <v>1300</v>
      </c>
      <c r="D174" t="s">
        <v>1200</v>
      </c>
      <c r="E174" t="s">
        <v>132</v>
      </c>
      <c r="F174" t="s">
        <v>133</v>
      </c>
      <c r="G174" t="s">
        <v>1301</v>
      </c>
      <c r="H174" t="s">
        <v>152</v>
      </c>
      <c r="I174" t="s">
        <v>1226</v>
      </c>
      <c r="J174" t="s">
        <v>137</v>
      </c>
      <c r="K174" t="s">
        <v>142</v>
      </c>
      <c r="L174" t="s">
        <v>1366</v>
      </c>
      <c r="M174" t="s">
        <v>1373</v>
      </c>
      <c r="N174" t="s">
        <v>180</v>
      </c>
      <c r="O174" t="s">
        <v>181</v>
      </c>
      <c r="P174" t="s">
        <v>156</v>
      </c>
      <c r="Q174"/>
      <c r="R174" t="s">
        <v>253</v>
      </c>
      <c r="S174" t="s">
        <v>147</v>
      </c>
      <c r="T174" t="s">
        <v>145</v>
      </c>
      <c r="U174" s="143" t="s">
        <v>146</v>
      </c>
      <c r="V174" s="143" t="s">
        <v>147</v>
      </c>
      <c r="W174" s="143" t="s">
        <v>146</v>
      </c>
      <c r="X174" t="s">
        <v>960</v>
      </c>
      <c r="Y174"/>
    </row>
    <row r="175" spans="2:25" x14ac:dyDescent="0.2">
      <c r="B175" t="s">
        <v>1302</v>
      </c>
      <c r="C175" t="s">
        <v>1303</v>
      </c>
      <c r="D175" t="s">
        <v>1190</v>
      </c>
      <c r="E175" t="s">
        <v>132</v>
      </c>
      <c r="F175" t="s">
        <v>133</v>
      </c>
      <c r="G175" t="s">
        <v>1304</v>
      </c>
      <c r="H175" t="s">
        <v>152</v>
      </c>
      <c r="I175" t="s">
        <v>1226</v>
      </c>
      <c r="J175" t="s">
        <v>137</v>
      </c>
      <c r="K175" t="s">
        <v>142</v>
      </c>
      <c r="L175" t="s">
        <v>1374</v>
      </c>
      <c r="M175" t="s">
        <v>1375</v>
      </c>
      <c r="N175" t="s">
        <v>180</v>
      </c>
      <c r="O175" t="s">
        <v>181</v>
      </c>
      <c r="P175" t="s">
        <v>156</v>
      </c>
      <c r="Q175"/>
      <c r="R175" t="s">
        <v>253</v>
      </c>
      <c r="S175" t="s">
        <v>147</v>
      </c>
      <c r="T175" t="s">
        <v>145</v>
      </c>
      <c r="U175" s="143" t="s">
        <v>146</v>
      </c>
      <c r="V175" s="143" t="s">
        <v>147</v>
      </c>
      <c r="W175" s="143" t="s">
        <v>146</v>
      </c>
      <c r="X175" t="s">
        <v>960</v>
      </c>
      <c r="Y175"/>
    </row>
    <row r="176" spans="2:25" x14ac:dyDescent="0.2">
      <c r="B176" t="s">
        <v>1305</v>
      </c>
      <c r="C176" t="s">
        <v>1306</v>
      </c>
      <c r="D176" t="s">
        <v>1200</v>
      </c>
      <c r="E176" t="s">
        <v>132</v>
      </c>
      <c r="F176" t="s">
        <v>133</v>
      </c>
      <c r="G176" t="s">
        <v>1307</v>
      </c>
      <c r="H176" t="s">
        <v>152</v>
      </c>
      <c r="I176" t="s">
        <v>1226</v>
      </c>
      <c r="J176" t="s">
        <v>137</v>
      </c>
      <c r="K176" t="s">
        <v>142</v>
      </c>
      <c r="L176" t="s">
        <v>1366</v>
      </c>
      <c r="M176" t="s">
        <v>1376</v>
      </c>
      <c r="N176" t="s">
        <v>140</v>
      </c>
      <c r="O176" t="s">
        <v>141</v>
      </c>
      <c r="P176" t="s">
        <v>156</v>
      </c>
      <c r="Q176"/>
      <c r="R176" t="s">
        <v>253</v>
      </c>
      <c r="S176"/>
      <c r="T176" t="s">
        <v>145</v>
      </c>
      <c r="U176" s="143" t="s">
        <v>146</v>
      </c>
      <c r="V176" t="s">
        <v>147</v>
      </c>
      <c r="W176" s="143" t="s">
        <v>146</v>
      </c>
      <c r="X176" t="s">
        <v>960</v>
      </c>
      <c r="Y176"/>
    </row>
    <row r="177" spans="1:25" x14ac:dyDescent="0.2">
      <c r="B177" t="s">
        <v>1308</v>
      </c>
      <c r="C177" t="s">
        <v>1309</v>
      </c>
      <c r="D177" t="s">
        <v>1310</v>
      </c>
      <c r="E177" t="s">
        <v>132</v>
      </c>
      <c r="F177" t="s">
        <v>133</v>
      </c>
      <c r="G177" t="s">
        <v>1311</v>
      </c>
      <c r="H177" t="s">
        <v>152</v>
      </c>
      <c r="I177" t="s">
        <v>1377</v>
      </c>
      <c r="J177" t="s">
        <v>137</v>
      </c>
      <c r="K177" t="s">
        <v>142</v>
      </c>
      <c r="L177" t="s">
        <v>1378</v>
      </c>
      <c r="M177" t="s">
        <v>1379</v>
      </c>
      <c r="N177" t="s">
        <v>140</v>
      </c>
      <c r="O177" t="s">
        <v>141</v>
      </c>
      <c r="P177" t="s">
        <v>156</v>
      </c>
      <c r="Q177"/>
      <c r="R177"/>
      <c r="S177"/>
      <c r="T177" t="s">
        <v>145</v>
      </c>
      <c r="U177" s="143" t="s">
        <v>146</v>
      </c>
      <c r="V177" t="s">
        <v>147</v>
      </c>
      <c r="W177" s="143" t="s">
        <v>146</v>
      </c>
      <c r="X177" t="s">
        <v>960</v>
      </c>
      <c r="Y177"/>
    </row>
    <row r="178" spans="1:25" x14ac:dyDescent="0.2">
      <c r="B178" t="s">
        <v>1312</v>
      </c>
      <c r="C178" t="s">
        <v>1313</v>
      </c>
      <c r="D178" t="s">
        <v>1310</v>
      </c>
      <c r="E178" t="s">
        <v>132</v>
      </c>
      <c r="F178" t="s">
        <v>133</v>
      </c>
      <c r="G178" t="s">
        <v>1314</v>
      </c>
      <c r="H178" t="s">
        <v>152</v>
      </c>
      <c r="I178" t="s">
        <v>1377</v>
      </c>
      <c r="J178" t="s">
        <v>137</v>
      </c>
      <c r="K178" t="s">
        <v>142</v>
      </c>
      <c r="L178" t="s">
        <v>1380</v>
      </c>
      <c r="M178" t="s">
        <v>1381</v>
      </c>
      <c r="N178" t="s">
        <v>140</v>
      </c>
      <c r="O178" t="s">
        <v>141</v>
      </c>
      <c r="P178" t="s">
        <v>156</v>
      </c>
      <c r="Q178"/>
      <c r="R178"/>
      <c r="S178"/>
      <c r="T178" t="s">
        <v>145</v>
      </c>
      <c r="U178" s="143" t="s">
        <v>146</v>
      </c>
      <c r="V178" t="s">
        <v>147</v>
      </c>
      <c r="W178" s="143" t="s">
        <v>146</v>
      </c>
      <c r="X178" t="s">
        <v>960</v>
      </c>
      <c r="Y178"/>
    </row>
    <row r="179" spans="1:25" x14ac:dyDescent="0.2">
      <c r="B179" t="s">
        <v>1315</v>
      </c>
      <c r="C179" t="s">
        <v>1316</v>
      </c>
      <c r="D179" t="s">
        <v>1310</v>
      </c>
      <c r="E179" t="s">
        <v>132</v>
      </c>
      <c r="F179" t="s">
        <v>133</v>
      </c>
      <c r="G179" t="s">
        <v>1317</v>
      </c>
      <c r="H179" t="s">
        <v>152</v>
      </c>
      <c r="I179" t="s">
        <v>1377</v>
      </c>
      <c r="J179" t="s">
        <v>137</v>
      </c>
      <c r="K179" t="s">
        <v>142</v>
      </c>
      <c r="L179" t="s">
        <v>1382</v>
      </c>
      <c r="M179" t="s">
        <v>1383</v>
      </c>
      <c r="N179" t="s">
        <v>140</v>
      </c>
      <c r="O179" t="s">
        <v>141</v>
      </c>
      <c r="P179" t="s">
        <v>156</v>
      </c>
      <c r="Q179"/>
      <c r="R179"/>
      <c r="S179"/>
      <c r="T179" t="s">
        <v>145</v>
      </c>
      <c r="U179" s="143" t="s">
        <v>146</v>
      </c>
      <c r="V179" t="s">
        <v>147</v>
      </c>
      <c r="W179" s="143" t="s">
        <v>146</v>
      </c>
      <c r="X179" t="s">
        <v>960</v>
      </c>
      <c r="Y179"/>
    </row>
    <row r="180" spans="1:25" x14ac:dyDescent="0.2">
      <c r="B180" t="s">
        <v>1318</v>
      </c>
      <c r="C180" t="s">
        <v>1319</v>
      </c>
      <c r="D180" t="s">
        <v>1190</v>
      </c>
      <c r="E180" t="s">
        <v>132</v>
      </c>
      <c r="F180" t="s">
        <v>133</v>
      </c>
      <c r="G180" t="s">
        <v>1320</v>
      </c>
      <c r="H180" t="s">
        <v>152</v>
      </c>
      <c r="I180" t="s">
        <v>1226</v>
      </c>
      <c r="J180" t="s">
        <v>137</v>
      </c>
      <c r="K180" t="s">
        <v>142</v>
      </c>
      <c r="L180" t="s">
        <v>1384</v>
      </c>
      <c r="M180" t="s">
        <v>1385</v>
      </c>
      <c r="N180" t="s">
        <v>180</v>
      </c>
      <c r="O180" t="s">
        <v>181</v>
      </c>
      <c r="P180" t="s">
        <v>156</v>
      </c>
      <c r="Q180"/>
      <c r="R180" t="s">
        <v>253</v>
      </c>
      <c r="S180" t="s">
        <v>147</v>
      </c>
      <c r="T180" t="s">
        <v>145</v>
      </c>
      <c r="U180" s="143" t="s">
        <v>146</v>
      </c>
      <c r="V180" s="143" t="s">
        <v>147</v>
      </c>
      <c r="W180" s="143" t="s">
        <v>146</v>
      </c>
      <c r="X180" t="s">
        <v>960</v>
      </c>
      <c r="Y180"/>
    </row>
    <row r="181" spans="1:25" x14ac:dyDescent="0.2">
      <c r="B181" t="s">
        <v>1321</v>
      </c>
      <c r="C181" t="s">
        <v>1322</v>
      </c>
      <c r="D181" t="s">
        <v>1200</v>
      </c>
      <c r="E181" t="s">
        <v>132</v>
      </c>
      <c r="F181" t="s">
        <v>133</v>
      </c>
      <c r="G181" t="s">
        <v>1323</v>
      </c>
      <c r="H181" t="s">
        <v>152</v>
      </c>
      <c r="I181" t="s">
        <v>1226</v>
      </c>
      <c r="J181" t="s">
        <v>137</v>
      </c>
      <c r="K181" t="s">
        <v>142</v>
      </c>
      <c r="L181" t="s">
        <v>1386</v>
      </c>
      <c r="M181" t="s">
        <v>1387</v>
      </c>
      <c r="N181" t="s">
        <v>140</v>
      </c>
      <c r="O181" t="s">
        <v>141</v>
      </c>
      <c r="P181" t="s">
        <v>156</v>
      </c>
      <c r="Q181"/>
      <c r="R181" t="s">
        <v>253</v>
      </c>
      <c r="S181"/>
      <c r="T181" t="s">
        <v>145</v>
      </c>
      <c r="U181" s="143" t="s">
        <v>146</v>
      </c>
      <c r="V181" t="s">
        <v>147</v>
      </c>
      <c r="W181" s="143" t="s">
        <v>146</v>
      </c>
      <c r="X181" t="s">
        <v>960</v>
      </c>
      <c r="Y181"/>
    </row>
    <row r="182" spans="1:25" x14ac:dyDescent="0.2">
      <c r="B182" t="s">
        <v>1324</v>
      </c>
      <c r="C182" t="s">
        <v>1325</v>
      </c>
      <c r="D182" t="s">
        <v>1190</v>
      </c>
      <c r="E182" t="s">
        <v>132</v>
      </c>
      <c r="F182" t="s">
        <v>133</v>
      </c>
      <c r="G182" t="s">
        <v>1326</v>
      </c>
      <c r="H182" t="s">
        <v>152</v>
      </c>
      <c r="I182" t="s">
        <v>1226</v>
      </c>
      <c r="J182" t="s">
        <v>137</v>
      </c>
      <c r="K182" t="s">
        <v>142</v>
      </c>
      <c r="L182" t="s">
        <v>1388</v>
      </c>
      <c r="M182" t="s">
        <v>1389</v>
      </c>
      <c r="N182" t="s">
        <v>180</v>
      </c>
      <c r="O182" t="s">
        <v>181</v>
      </c>
      <c r="P182" t="s">
        <v>156</v>
      </c>
      <c r="Q182"/>
      <c r="R182" t="s">
        <v>253</v>
      </c>
      <c r="S182" t="s">
        <v>147</v>
      </c>
      <c r="T182" t="s">
        <v>145</v>
      </c>
      <c r="U182" s="143" t="s">
        <v>146</v>
      </c>
      <c r="V182" s="143" t="s">
        <v>147</v>
      </c>
      <c r="W182" s="143" t="s">
        <v>146</v>
      </c>
      <c r="X182" t="s">
        <v>960</v>
      </c>
      <c r="Y182"/>
    </row>
    <row r="183" spans="1:25" x14ac:dyDescent="0.2">
      <c r="B183" t="s">
        <v>1327</v>
      </c>
      <c r="C183" t="s">
        <v>1328</v>
      </c>
      <c r="D183" t="s">
        <v>1200</v>
      </c>
      <c r="E183" t="s">
        <v>132</v>
      </c>
      <c r="F183" t="s">
        <v>133</v>
      </c>
      <c r="G183" t="s">
        <v>1329</v>
      </c>
      <c r="H183" t="s">
        <v>152</v>
      </c>
      <c r="I183" t="s">
        <v>1226</v>
      </c>
      <c r="J183" t="s">
        <v>137</v>
      </c>
      <c r="K183" t="s">
        <v>142</v>
      </c>
      <c r="L183" t="s">
        <v>1390</v>
      </c>
      <c r="M183" t="s">
        <v>1391</v>
      </c>
      <c r="N183" t="s">
        <v>140</v>
      </c>
      <c r="O183" t="s">
        <v>141</v>
      </c>
      <c r="P183" t="s">
        <v>156</v>
      </c>
      <c r="Q183"/>
      <c r="R183" t="s">
        <v>253</v>
      </c>
      <c r="S183"/>
      <c r="T183" t="s">
        <v>145</v>
      </c>
      <c r="U183" s="143" t="s">
        <v>146</v>
      </c>
      <c r="V183" t="s">
        <v>147</v>
      </c>
      <c r="W183" s="143" t="s">
        <v>146</v>
      </c>
      <c r="X183" t="s">
        <v>960</v>
      </c>
      <c r="Y183"/>
    </row>
    <row r="184" spans="1:25" x14ac:dyDescent="0.2">
      <c r="B184" t="s">
        <v>1330</v>
      </c>
      <c r="C184" t="s">
        <v>1331</v>
      </c>
      <c r="D184" t="s">
        <v>1190</v>
      </c>
      <c r="E184" t="s">
        <v>132</v>
      </c>
      <c r="F184" t="s">
        <v>133</v>
      </c>
      <c r="G184" t="s">
        <v>1332</v>
      </c>
      <c r="H184" t="s">
        <v>152</v>
      </c>
      <c r="I184" t="s">
        <v>1226</v>
      </c>
      <c r="J184" t="s">
        <v>137</v>
      </c>
      <c r="K184" t="s">
        <v>142</v>
      </c>
      <c r="L184" t="s">
        <v>1392</v>
      </c>
      <c r="M184" t="s">
        <v>1393</v>
      </c>
      <c r="N184" t="s">
        <v>180</v>
      </c>
      <c r="O184" t="s">
        <v>181</v>
      </c>
      <c r="P184" t="s">
        <v>156</v>
      </c>
      <c r="Q184"/>
      <c r="R184" t="s">
        <v>253</v>
      </c>
      <c r="S184" t="s">
        <v>147</v>
      </c>
      <c r="T184" t="s">
        <v>145</v>
      </c>
      <c r="U184" s="143" t="s">
        <v>146</v>
      </c>
      <c r="V184" s="143" t="s">
        <v>147</v>
      </c>
      <c r="W184" s="143" t="s">
        <v>146</v>
      </c>
      <c r="X184" t="s">
        <v>960</v>
      </c>
      <c r="Y184"/>
    </row>
    <row r="185" spans="1:25" x14ac:dyDescent="0.2">
      <c r="B185" t="s">
        <v>1333</v>
      </c>
      <c r="C185" t="s">
        <v>1334</v>
      </c>
      <c r="D185" t="s">
        <v>1200</v>
      </c>
      <c r="E185" t="s">
        <v>132</v>
      </c>
      <c r="F185" t="s">
        <v>133</v>
      </c>
      <c r="G185" t="s">
        <v>1335</v>
      </c>
      <c r="H185" t="s">
        <v>152</v>
      </c>
      <c r="I185" t="s">
        <v>1226</v>
      </c>
      <c r="J185" t="s">
        <v>137</v>
      </c>
      <c r="K185" t="s">
        <v>142</v>
      </c>
      <c r="L185" t="s">
        <v>1394</v>
      </c>
      <c r="M185" t="s">
        <v>1395</v>
      </c>
      <c r="N185" t="s">
        <v>140</v>
      </c>
      <c r="O185" t="s">
        <v>141</v>
      </c>
      <c r="P185" t="s">
        <v>156</v>
      </c>
      <c r="Q185"/>
      <c r="R185" t="s">
        <v>253</v>
      </c>
      <c r="S185"/>
      <c r="T185" t="s">
        <v>145</v>
      </c>
      <c r="U185" s="143" t="s">
        <v>146</v>
      </c>
      <c r="V185" t="s">
        <v>147</v>
      </c>
      <c r="W185" s="143" t="s">
        <v>146</v>
      </c>
      <c r="X185" t="s">
        <v>960</v>
      </c>
      <c r="Y185"/>
    </row>
    <row r="186" spans="1:25" x14ac:dyDescent="0.2">
      <c r="B186" t="s">
        <v>1336</v>
      </c>
      <c r="C186" t="s">
        <v>1337</v>
      </c>
      <c r="D186" t="s">
        <v>1190</v>
      </c>
      <c r="E186" t="s">
        <v>132</v>
      </c>
      <c r="F186" t="s">
        <v>133</v>
      </c>
      <c r="G186" t="s">
        <v>1338</v>
      </c>
      <c r="H186" t="s">
        <v>152</v>
      </c>
      <c r="I186" t="s">
        <v>1226</v>
      </c>
      <c r="J186" t="s">
        <v>137</v>
      </c>
      <c r="K186" t="s">
        <v>142</v>
      </c>
      <c r="L186" t="s">
        <v>1396</v>
      </c>
      <c r="M186" t="s">
        <v>1397</v>
      </c>
      <c r="N186" t="s">
        <v>180</v>
      </c>
      <c r="O186" t="s">
        <v>181</v>
      </c>
      <c r="P186" t="s">
        <v>156</v>
      </c>
      <c r="Q186"/>
      <c r="R186" t="s">
        <v>253</v>
      </c>
      <c r="S186" t="s">
        <v>147</v>
      </c>
      <c r="T186" t="s">
        <v>145</v>
      </c>
      <c r="U186" s="143" t="s">
        <v>146</v>
      </c>
      <c r="V186" s="143" t="s">
        <v>147</v>
      </c>
      <c r="W186" s="143" t="s">
        <v>146</v>
      </c>
      <c r="X186" t="s">
        <v>960</v>
      </c>
      <c r="Y186"/>
    </row>
    <row r="187" spans="1:25" x14ac:dyDescent="0.2">
      <c r="B187" t="s">
        <v>1339</v>
      </c>
      <c r="C187" t="s">
        <v>1340</v>
      </c>
      <c r="D187" t="s">
        <v>1200</v>
      </c>
      <c r="E187" t="s">
        <v>132</v>
      </c>
      <c r="F187" t="s">
        <v>133</v>
      </c>
      <c r="G187" t="s">
        <v>1341</v>
      </c>
      <c r="H187" t="s">
        <v>152</v>
      </c>
      <c r="I187" t="s">
        <v>1226</v>
      </c>
      <c r="J187" t="s">
        <v>137</v>
      </c>
      <c r="K187" t="s">
        <v>142</v>
      </c>
      <c r="L187" t="s">
        <v>1398</v>
      </c>
      <c r="M187" t="s">
        <v>1399</v>
      </c>
      <c r="N187" t="s">
        <v>140</v>
      </c>
      <c r="O187" t="s">
        <v>141</v>
      </c>
      <c r="P187" t="s">
        <v>156</v>
      </c>
      <c r="Q187"/>
      <c r="R187" t="s">
        <v>253</v>
      </c>
      <c r="S187"/>
      <c r="T187" t="s">
        <v>145</v>
      </c>
      <c r="U187" s="143" t="s">
        <v>146</v>
      </c>
      <c r="V187" t="s">
        <v>147</v>
      </c>
      <c r="W187" s="143" t="s">
        <v>146</v>
      </c>
      <c r="X187" t="s">
        <v>960</v>
      </c>
      <c r="Y187"/>
    </row>
    <row r="188" spans="1:25" x14ac:dyDescent="0.2">
      <c r="B188" t="s">
        <v>1400</v>
      </c>
      <c r="C188" t="s">
        <v>666</v>
      </c>
      <c r="D188" t="s">
        <v>667</v>
      </c>
      <c r="E188" t="s">
        <v>132</v>
      </c>
      <c r="F188" t="s">
        <v>133</v>
      </c>
      <c r="G188" t="s">
        <v>668</v>
      </c>
      <c r="H188" t="s">
        <v>152</v>
      </c>
      <c r="I188" t="s">
        <v>669</v>
      </c>
      <c r="J188" t="s">
        <v>137</v>
      </c>
      <c r="K188" t="s">
        <v>142</v>
      </c>
      <c r="L188" t="s">
        <v>670</v>
      </c>
      <c r="M188" t="s">
        <v>671</v>
      </c>
      <c r="N188" t="s">
        <v>180</v>
      </c>
      <c r="O188" t="s">
        <v>181</v>
      </c>
      <c r="P188" t="s">
        <v>389</v>
      </c>
      <c r="Q188"/>
      <c r="R188"/>
      <c r="S188" t="s">
        <v>147</v>
      </c>
      <c r="T188" t="s">
        <v>145</v>
      </c>
      <c r="U188" s="143" t="s">
        <v>146</v>
      </c>
      <c r="V188" s="143" t="s">
        <v>147</v>
      </c>
      <c r="W188" s="143" t="s">
        <v>146</v>
      </c>
      <c r="X188" t="s">
        <v>673</v>
      </c>
      <c r="Y188"/>
    </row>
    <row r="189" spans="1:25" x14ac:dyDescent="0.2">
      <c r="B189" t="s">
        <v>1401</v>
      </c>
      <c r="C189" t="s">
        <v>674</v>
      </c>
      <c r="D189" t="s">
        <v>675</v>
      </c>
      <c r="E189" t="s">
        <v>132</v>
      </c>
      <c r="F189" t="s">
        <v>133</v>
      </c>
      <c r="G189" t="s">
        <v>676</v>
      </c>
      <c r="H189" t="s">
        <v>152</v>
      </c>
      <c r="I189" t="s">
        <v>669</v>
      </c>
      <c r="J189" t="s">
        <v>137</v>
      </c>
      <c r="K189" t="s">
        <v>142</v>
      </c>
      <c r="L189" t="s">
        <v>677</v>
      </c>
      <c r="M189" t="s">
        <v>678</v>
      </c>
      <c r="N189" t="s">
        <v>180</v>
      </c>
      <c r="O189" t="s">
        <v>181</v>
      </c>
      <c r="P189" t="s">
        <v>389</v>
      </c>
      <c r="Q189"/>
      <c r="R189"/>
      <c r="S189" t="s">
        <v>147</v>
      </c>
      <c r="T189" t="s">
        <v>145</v>
      </c>
      <c r="U189" s="143" t="s">
        <v>146</v>
      </c>
      <c r="V189" s="143" t="s">
        <v>147</v>
      </c>
      <c r="W189" s="143" t="s">
        <v>146</v>
      </c>
      <c r="X189" t="s">
        <v>673</v>
      </c>
      <c r="Y189"/>
    </row>
    <row r="190" spans="1:25" x14ac:dyDescent="0.2">
      <c r="B190" t="s">
        <v>1402</v>
      </c>
      <c r="C190" t="s">
        <v>679</v>
      </c>
      <c r="D190" t="s">
        <v>667</v>
      </c>
      <c r="E190" t="s">
        <v>132</v>
      </c>
      <c r="F190" t="s">
        <v>133</v>
      </c>
      <c r="G190" t="s">
        <v>680</v>
      </c>
      <c r="H190" t="s">
        <v>152</v>
      </c>
      <c r="I190" t="s">
        <v>669</v>
      </c>
      <c r="J190" t="s">
        <v>137</v>
      </c>
      <c r="K190" t="s">
        <v>142</v>
      </c>
      <c r="L190" t="s">
        <v>681</v>
      </c>
      <c r="M190" t="s">
        <v>682</v>
      </c>
      <c r="N190" t="s">
        <v>180</v>
      </c>
      <c r="O190" t="s">
        <v>181</v>
      </c>
      <c r="P190" t="s">
        <v>389</v>
      </c>
      <c r="Q190"/>
      <c r="R190"/>
      <c r="S190" t="s">
        <v>147</v>
      </c>
      <c r="T190" t="s">
        <v>145</v>
      </c>
      <c r="U190" s="143" t="s">
        <v>146</v>
      </c>
      <c r="V190" s="143" t="s">
        <v>147</v>
      </c>
      <c r="W190" s="143" t="s">
        <v>146</v>
      </c>
      <c r="X190" t="s">
        <v>673</v>
      </c>
      <c r="Y190"/>
    </row>
    <row r="191" spans="1:25" x14ac:dyDescent="0.2">
      <c r="B191" t="s">
        <v>1403</v>
      </c>
      <c r="C191" t="s">
        <v>683</v>
      </c>
      <c r="D191" t="s">
        <v>675</v>
      </c>
      <c r="E191" t="s">
        <v>132</v>
      </c>
      <c r="F191" t="s">
        <v>133</v>
      </c>
      <c r="G191" t="s">
        <v>684</v>
      </c>
      <c r="H191" t="s">
        <v>152</v>
      </c>
      <c r="I191" t="s">
        <v>669</v>
      </c>
      <c r="J191" t="s">
        <v>137</v>
      </c>
      <c r="K191" t="s">
        <v>142</v>
      </c>
      <c r="L191" t="s">
        <v>685</v>
      </c>
      <c r="M191" t="s">
        <v>686</v>
      </c>
      <c r="N191" t="s">
        <v>180</v>
      </c>
      <c r="O191" t="s">
        <v>181</v>
      </c>
      <c r="P191" t="s">
        <v>389</v>
      </c>
      <c r="Q191"/>
      <c r="R191"/>
      <c r="S191" t="s">
        <v>147</v>
      </c>
      <c r="T191" t="s">
        <v>145</v>
      </c>
      <c r="U191" s="143" t="s">
        <v>146</v>
      </c>
      <c r="V191" s="143" t="s">
        <v>147</v>
      </c>
      <c r="W191" s="143" t="s">
        <v>146</v>
      </c>
      <c r="X191" t="s">
        <v>673</v>
      </c>
      <c r="Y191"/>
    </row>
    <row r="192" spans="1:25" x14ac:dyDescent="0.2">
      <c r="A192" s="146" t="s">
        <v>1473</v>
      </c>
      <c r="B192" t="s">
        <v>1404</v>
      </c>
      <c r="C192" t="s">
        <v>687</v>
      </c>
      <c r="D192" t="s">
        <v>667</v>
      </c>
      <c r="E192" t="s">
        <v>132</v>
      </c>
      <c r="F192" t="s">
        <v>133</v>
      </c>
      <c r="G192" t="s">
        <v>688</v>
      </c>
      <c r="H192" t="s">
        <v>152</v>
      </c>
      <c r="I192" t="s">
        <v>669</v>
      </c>
      <c r="J192" t="s">
        <v>137</v>
      </c>
      <c r="K192" t="s">
        <v>142</v>
      </c>
      <c r="L192" t="s">
        <v>689</v>
      </c>
      <c r="M192" t="s">
        <v>690</v>
      </c>
      <c r="N192" t="s">
        <v>180</v>
      </c>
      <c r="O192" t="s">
        <v>181</v>
      </c>
      <c r="P192" t="s">
        <v>389</v>
      </c>
      <c r="Q192"/>
      <c r="R192"/>
      <c r="S192" t="s">
        <v>147</v>
      </c>
      <c r="T192" t="s">
        <v>145</v>
      </c>
      <c r="U192" s="143" t="s">
        <v>146</v>
      </c>
      <c r="V192" s="143" t="s">
        <v>147</v>
      </c>
      <c r="W192" s="143" t="s">
        <v>146</v>
      </c>
      <c r="X192" t="s">
        <v>673</v>
      </c>
      <c r="Y192"/>
    </row>
    <row r="193" spans="1:25" x14ac:dyDescent="0.2">
      <c r="A193" s="146" t="s">
        <v>1473</v>
      </c>
      <c r="B193" t="s">
        <v>1405</v>
      </c>
      <c r="C193" t="s">
        <v>691</v>
      </c>
      <c r="D193" t="s">
        <v>675</v>
      </c>
      <c r="E193" t="s">
        <v>132</v>
      </c>
      <c r="F193" t="s">
        <v>133</v>
      </c>
      <c r="G193" t="s">
        <v>692</v>
      </c>
      <c r="H193" t="s">
        <v>152</v>
      </c>
      <c r="I193" t="s">
        <v>669</v>
      </c>
      <c r="J193" t="s">
        <v>137</v>
      </c>
      <c r="K193" t="s">
        <v>142</v>
      </c>
      <c r="L193" t="s">
        <v>693</v>
      </c>
      <c r="M193" t="s">
        <v>694</v>
      </c>
      <c r="N193" t="s">
        <v>180</v>
      </c>
      <c r="O193" t="s">
        <v>181</v>
      </c>
      <c r="P193" t="s">
        <v>389</v>
      </c>
      <c r="Q193"/>
      <c r="R193"/>
      <c r="S193" t="s">
        <v>147</v>
      </c>
      <c r="T193" t="s">
        <v>145</v>
      </c>
      <c r="U193" s="143" t="s">
        <v>146</v>
      </c>
      <c r="V193" s="143" t="s">
        <v>147</v>
      </c>
      <c r="W193" s="143" t="s">
        <v>146</v>
      </c>
      <c r="X193" t="s">
        <v>673</v>
      </c>
      <c r="Y193"/>
    </row>
    <row r="194" spans="1:25" x14ac:dyDescent="0.2">
      <c r="B194" t="s">
        <v>1406</v>
      </c>
      <c r="C194" t="s">
        <v>695</v>
      </c>
      <c r="D194" t="s">
        <v>675</v>
      </c>
      <c r="E194" t="s">
        <v>132</v>
      </c>
      <c r="F194" t="s">
        <v>133</v>
      </c>
      <c r="G194" t="s">
        <v>696</v>
      </c>
      <c r="H194" t="s">
        <v>152</v>
      </c>
      <c r="I194" t="s">
        <v>669</v>
      </c>
      <c r="J194" t="s">
        <v>137</v>
      </c>
      <c r="K194" t="s">
        <v>142</v>
      </c>
      <c r="L194" t="s">
        <v>697</v>
      </c>
      <c r="M194" t="s">
        <v>698</v>
      </c>
      <c r="N194" t="s">
        <v>180</v>
      </c>
      <c r="O194" t="s">
        <v>181</v>
      </c>
      <c r="P194" t="s">
        <v>389</v>
      </c>
      <c r="Q194"/>
      <c r="R194"/>
      <c r="S194" t="s">
        <v>147</v>
      </c>
      <c r="T194" t="s">
        <v>145</v>
      </c>
      <c r="U194" s="143" t="s">
        <v>146</v>
      </c>
      <c r="V194" s="143" t="s">
        <v>147</v>
      </c>
      <c r="W194" s="143" t="s">
        <v>146</v>
      </c>
      <c r="X194" t="s">
        <v>673</v>
      </c>
      <c r="Y194"/>
    </row>
    <row r="195" spans="1:25" x14ac:dyDescent="0.2">
      <c r="B195" t="s">
        <v>1407</v>
      </c>
      <c r="C195" t="s">
        <v>699</v>
      </c>
      <c r="D195" t="s">
        <v>667</v>
      </c>
      <c r="E195" t="s">
        <v>132</v>
      </c>
      <c r="F195" t="s">
        <v>133</v>
      </c>
      <c r="G195" t="s">
        <v>700</v>
      </c>
      <c r="H195" t="s">
        <v>152</v>
      </c>
      <c r="I195" t="s">
        <v>669</v>
      </c>
      <c r="J195" t="s">
        <v>137</v>
      </c>
      <c r="K195" t="s">
        <v>142</v>
      </c>
      <c r="L195" t="s">
        <v>701</v>
      </c>
      <c r="M195" t="s">
        <v>702</v>
      </c>
      <c r="N195" t="s">
        <v>180</v>
      </c>
      <c r="O195" t="s">
        <v>181</v>
      </c>
      <c r="P195" t="s">
        <v>389</v>
      </c>
      <c r="Q195"/>
      <c r="R195"/>
      <c r="S195" t="s">
        <v>147</v>
      </c>
      <c r="T195" t="s">
        <v>145</v>
      </c>
      <c r="U195" s="143" t="s">
        <v>146</v>
      </c>
      <c r="V195" s="143" t="s">
        <v>147</v>
      </c>
      <c r="W195" s="143" t="s">
        <v>146</v>
      </c>
      <c r="X195" t="s">
        <v>673</v>
      </c>
      <c r="Y195"/>
    </row>
    <row r="196" spans="1:25" x14ac:dyDescent="0.2">
      <c r="B196" t="s">
        <v>1408</v>
      </c>
      <c r="C196" t="s">
        <v>703</v>
      </c>
      <c r="D196" t="s">
        <v>675</v>
      </c>
      <c r="E196" t="s">
        <v>132</v>
      </c>
      <c r="F196" t="s">
        <v>133</v>
      </c>
      <c r="G196" t="s">
        <v>704</v>
      </c>
      <c r="H196" t="s">
        <v>152</v>
      </c>
      <c r="I196" t="s">
        <v>669</v>
      </c>
      <c r="J196" t="s">
        <v>137</v>
      </c>
      <c r="K196" t="s">
        <v>142</v>
      </c>
      <c r="L196" t="s">
        <v>705</v>
      </c>
      <c r="M196" t="s">
        <v>706</v>
      </c>
      <c r="N196" t="s">
        <v>140</v>
      </c>
      <c r="O196" t="s">
        <v>141</v>
      </c>
      <c r="P196" t="s">
        <v>389</v>
      </c>
      <c r="Q196"/>
      <c r="R196"/>
      <c r="S196" t="s">
        <v>147</v>
      </c>
      <c r="T196" t="s">
        <v>145</v>
      </c>
      <c r="U196" s="143" t="s">
        <v>146</v>
      </c>
      <c r="V196" t="s">
        <v>147</v>
      </c>
      <c r="W196" s="143" t="s">
        <v>146</v>
      </c>
      <c r="X196" t="s">
        <v>673</v>
      </c>
      <c r="Y196"/>
    </row>
    <row r="197" spans="1:25" x14ac:dyDescent="0.2">
      <c r="B197" t="s">
        <v>1409</v>
      </c>
      <c r="C197" t="s">
        <v>707</v>
      </c>
      <c r="D197" t="s">
        <v>667</v>
      </c>
      <c r="E197" t="s">
        <v>298</v>
      </c>
      <c r="F197"/>
      <c r="G197" t="s">
        <v>298</v>
      </c>
      <c r="H197" t="s">
        <v>152</v>
      </c>
      <c r="I197" t="s">
        <v>669</v>
      </c>
      <c r="J197" s="143" t="s">
        <v>708</v>
      </c>
      <c r="K197"/>
      <c r="L197" s="143" t="s">
        <v>709</v>
      </c>
      <c r="N197" t="s">
        <v>140</v>
      </c>
      <c r="O197" t="s">
        <v>528</v>
      </c>
      <c r="P197" t="s">
        <v>710</v>
      </c>
      <c r="Q197"/>
      <c r="R197"/>
      <c r="S197"/>
      <c r="T197" t="s">
        <v>145</v>
      </c>
      <c r="U197" s="143" t="s">
        <v>146</v>
      </c>
      <c r="V197" t="s">
        <v>147</v>
      </c>
      <c r="W197" s="143" t="s">
        <v>146</v>
      </c>
      <c r="X197" t="s">
        <v>673</v>
      </c>
      <c r="Y197"/>
    </row>
    <row r="198" spans="1:25" x14ac:dyDescent="0.2">
      <c r="B198" t="s">
        <v>1410</v>
      </c>
      <c r="C198" t="s">
        <v>711</v>
      </c>
      <c r="D198" t="s">
        <v>667</v>
      </c>
      <c r="E198" t="s">
        <v>132</v>
      </c>
      <c r="F198" t="s">
        <v>133</v>
      </c>
      <c r="G198" t="s">
        <v>712</v>
      </c>
      <c r="H198" t="s">
        <v>152</v>
      </c>
      <c r="I198" t="s">
        <v>669</v>
      </c>
      <c r="J198" t="s">
        <v>137</v>
      </c>
      <c r="K198" t="s">
        <v>142</v>
      </c>
      <c r="L198" t="s">
        <v>713</v>
      </c>
      <c r="M198" t="s">
        <v>714</v>
      </c>
      <c r="N198" t="s">
        <v>140</v>
      </c>
      <c r="O198" t="s">
        <v>141</v>
      </c>
      <c r="P198" t="s">
        <v>389</v>
      </c>
      <c r="Q198"/>
      <c r="R198"/>
      <c r="S198" t="s">
        <v>147</v>
      </c>
      <c r="T198" t="s">
        <v>145</v>
      </c>
      <c r="U198" s="143" t="s">
        <v>146</v>
      </c>
      <c r="V198" t="s">
        <v>147</v>
      </c>
      <c r="W198" s="143" t="s">
        <v>146</v>
      </c>
      <c r="X198" t="s">
        <v>673</v>
      </c>
      <c r="Y198"/>
    </row>
    <row r="199" spans="1:25" x14ac:dyDescent="0.2">
      <c r="B199" t="s">
        <v>1411</v>
      </c>
      <c r="C199" t="s">
        <v>715</v>
      </c>
      <c r="D199" t="s">
        <v>675</v>
      </c>
      <c r="E199" t="s">
        <v>132</v>
      </c>
      <c r="F199" t="s">
        <v>133</v>
      </c>
      <c r="G199" t="s">
        <v>716</v>
      </c>
      <c r="H199" t="s">
        <v>152</v>
      </c>
      <c r="I199" t="s">
        <v>669</v>
      </c>
      <c r="J199" t="s">
        <v>137</v>
      </c>
      <c r="K199" t="s">
        <v>142</v>
      </c>
      <c r="L199" t="s">
        <v>717</v>
      </c>
      <c r="M199" t="s">
        <v>718</v>
      </c>
      <c r="N199" t="s">
        <v>180</v>
      </c>
      <c r="O199" t="s">
        <v>181</v>
      </c>
      <c r="P199" t="s">
        <v>389</v>
      </c>
      <c r="Q199"/>
      <c r="R199"/>
      <c r="S199" t="s">
        <v>147</v>
      </c>
      <c r="T199" t="s">
        <v>145</v>
      </c>
      <c r="U199" s="143" t="s">
        <v>146</v>
      </c>
      <c r="V199" s="143" t="s">
        <v>147</v>
      </c>
      <c r="W199" s="143" t="s">
        <v>146</v>
      </c>
      <c r="X199" t="s">
        <v>673</v>
      </c>
      <c r="Y199"/>
    </row>
    <row r="200" spans="1:25" x14ac:dyDescent="0.2">
      <c r="B200" t="s">
        <v>1412</v>
      </c>
      <c r="C200" t="s">
        <v>719</v>
      </c>
      <c r="D200" t="s">
        <v>667</v>
      </c>
      <c r="E200" t="s">
        <v>132</v>
      </c>
      <c r="F200" t="s">
        <v>133</v>
      </c>
      <c r="G200" t="s">
        <v>720</v>
      </c>
      <c r="H200" t="s">
        <v>152</v>
      </c>
      <c r="I200" t="s">
        <v>669</v>
      </c>
      <c r="J200" t="s">
        <v>137</v>
      </c>
      <c r="K200" t="s">
        <v>142</v>
      </c>
      <c r="L200" t="s">
        <v>721</v>
      </c>
      <c r="M200" t="s">
        <v>722</v>
      </c>
      <c r="N200" t="s">
        <v>140</v>
      </c>
      <c r="O200" t="s">
        <v>141</v>
      </c>
      <c r="P200" t="s">
        <v>389</v>
      </c>
      <c r="Q200"/>
      <c r="R200"/>
      <c r="S200" t="s">
        <v>147</v>
      </c>
      <c r="T200" t="s">
        <v>145</v>
      </c>
      <c r="U200" s="143" t="s">
        <v>146</v>
      </c>
      <c r="V200" t="s">
        <v>147</v>
      </c>
      <c r="W200" s="143" t="s">
        <v>146</v>
      </c>
      <c r="X200" t="s">
        <v>673</v>
      </c>
      <c r="Y200"/>
    </row>
    <row r="201" spans="1:25" x14ac:dyDescent="0.2">
      <c r="B201" t="s">
        <v>1413</v>
      </c>
      <c r="C201" t="s">
        <v>723</v>
      </c>
      <c r="D201" t="s">
        <v>675</v>
      </c>
      <c r="E201" t="s">
        <v>132</v>
      </c>
      <c r="F201" t="s">
        <v>133</v>
      </c>
      <c r="G201" t="s">
        <v>724</v>
      </c>
      <c r="H201" t="s">
        <v>152</v>
      </c>
      <c r="I201" t="s">
        <v>669</v>
      </c>
      <c r="J201" t="s">
        <v>137</v>
      </c>
      <c r="K201" t="s">
        <v>142</v>
      </c>
      <c r="L201" t="s">
        <v>725</v>
      </c>
      <c r="M201" t="s">
        <v>726</v>
      </c>
      <c r="N201" t="s">
        <v>140</v>
      </c>
      <c r="O201" t="s">
        <v>141</v>
      </c>
      <c r="P201" t="s">
        <v>389</v>
      </c>
      <c r="Q201"/>
      <c r="R201"/>
      <c r="S201" t="s">
        <v>147</v>
      </c>
      <c r="T201" t="s">
        <v>145</v>
      </c>
      <c r="U201" s="143" t="s">
        <v>146</v>
      </c>
      <c r="V201" t="s">
        <v>147</v>
      </c>
      <c r="W201" s="143" t="s">
        <v>146</v>
      </c>
      <c r="X201" t="s">
        <v>673</v>
      </c>
      <c r="Y201"/>
    </row>
    <row r="202" spans="1:25" x14ac:dyDescent="0.2">
      <c r="B202" t="s">
        <v>1414</v>
      </c>
      <c r="C202" t="s">
        <v>727</v>
      </c>
      <c r="D202" t="s">
        <v>667</v>
      </c>
      <c r="E202" t="s">
        <v>132</v>
      </c>
      <c r="F202" t="s">
        <v>133</v>
      </c>
      <c r="G202" t="s">
        <v>728</v>
      </c>
      <c r="H202" t="s">
        <v>152</v>
      </c>
      <c r="I202" t="s">
        <v>669</v>
      </c>
      <c r="J202" t="s">
        <v>137</v>
      </c>
      <c r="K202" t="s">
        <v>142</v>
      </c>
      <c r="L202" t="s">
        <v>729</v>
      </c>
      <c r="M202" t="s">
        <v>730</v>
      </c>
      <c r="N202" t="s">
        <v>140</v>
      </c>
      <c r="O202" t="s">
        <v>141</v>
      </c>
      <c r="P202" t="s">
        <v>389</v>
      </c>
      <c r="Q202"/>
      <c r="R202"/>
      <c r="S202" t="s">
        <v>147</v>
      </c>
      <c r="T202" t="s">
        <v>145</v>
      </c>
      <c r="U202" s="143" t="s">
        <v>146</v>
      </c>
      <c r="V202" t="s">
        <v>147</v>
      </c>
      <c r="W202" s="143" t="s">
        <v>146</v>
      </c>
      <c r="X202" t="s">
        <v>673</v>
      </c>
      <c r="Y202"/>
    </row>
    <row r="203" spans="1:25" x14ac:dyDescent="0.2">
      <c r="B203" t="s">
        <v>1415</v>
      </c>
      <c r="C203" t="s">
        <v>731</v>
      </c>
      <c r="D203" t="s">
        <v>675</v>
      </c>
      <c r="E203" t="s">
        <v>132</v>
      </c>
      <c r="F203" t="s">
        <v>133</v>
      </c>
      <c r="G203" t="s">
        <v>732</v>
      </c>
      <c r="H203" t="s">
        <v>152</v>
      </c>
      <c r="I203" t="s">
        <v>669</v>
      </c>
      <c r="J203" t="s">
        <v>137</v>
      </c>
      <c r="K203" t="s">
        <v>142</v>
      </c>
      <c r="L203" t="s">
        <v>733</v>
      </c>
      <c r="M203" t="s">
        <v>734</v>
      </c>
      <c r="N203" t="s">
        <v>140</v>
      </c>
      <c r="O203" t="s">
        <v>141</v>
      </c>
      <c r="P203" t="s">
        <v>389</v>
      </c>
      <c r="Q203"/>
      <c r="R203"/>
      <c r="S203" t="s">
        <v>147</v>
      </c>
      <c r="T203" t="s">
        <v>145</v>
      </c>
      <c r="U203" s="143" t="s">
        <v>146</v>
      </c>
      <c r="V203" t="s">
        <v>147</v>
      </c>
      <c r="W203" s="143" t="s">
        <v>146</v>
      </c>
      <c r="X203" t="s">
        <v>673</v>
      </c>
      <c r="Y203"/>
    </row>
    <row r="204" spans="1:25" x14ac:dyDescent="0.2">
      <c r="B204" t="s">
        <v>1416</v>
      </c>
      <c r="C204" t="s">
        <v>735</v>
      </c>
      <c r="D204" t="s">
        <v>675</v>
      </c>
      <c r="E204" t="s">
        <v>132</v>
      </c>
      <c r="F204" t="s">
        <v>133</v>
      </c>
      <c r="G204" t="s">
        <v>736</v>
      </c>
      <c r="H204" t="s">
        <v>152</v>
      </c>
      <c r="I204" t="s">
        <v>669</v>
      </c>
      <c r="J204" t="s">
        <v>137</v>
      </c>
      <c r="K204" t="s">
        <v>142</v>
      </c>
      <c r="L204" t="s">
        <v>737</v>
      </c>
      <c r="M204" t="s">
        <v>738</v>
      </c>
      <c r="N204" t="s">
        <v>180</v>
      </c>
      <c r="O204" t="s">
        <v>181</v>
      </c>
      <c r="P204" t="s">
        <v>389</v>
      </c>
      <c r="Q204"/>
      <c r="R204"/>
      <c r="S204" t="s">
        <v>147</v>
      </c>
      <c r="T204" t="s">
        <v>145</v>
      </c>
      <c r="U204" s="143" t="s">
        <v>146</v>
      </c>
      <c r="V204" s="143" t="s">
        <v>147</v>
      </c>
      <c r="W204" s="143" t="s">
        <v>146</v>
      </c>
      <c r="X204" t="s">
        <v>673</v>
      </c>
      <c r="Y204"/>
    </row>
    <row r="205" spans="1:25" x14ac:dyDescent="0.2">
      <c r="B205" t="s">
        <v>1417</v>
      </c>
      <c r="C205" t="s">
        <v>739</v>
      </c>
      <c r="D205" t="s">
        <v>667</v>
      </c>
      <c r="E205" t="s">
        <v>132</v>
      </c>
      <c r="F205" t="s">
        <v>133</v>
      </c>
      <c r="G205" t="s">
        <v>740</v>
      </c>
      <c r="H205" t="s">
        <v>152</v>
      </c>
      <c r="I205" t="s">
        <v>669</v>
      </c>
      <c r="J205" t="s">
        <v>137</v>
      </c>
      <c r="K205" t="s">
        <v>142</v>
      </c>
      <c r="L205" t="s">
        <v>741</v>
      </c>
      <c r="M205" t="s">
        <v>742</v>
      </c>
      <c r="N205" t="s">
        <v>140</v>
      </c>
      <c r="O205" t="s">
        <v>141</v>
      </c>
      <c r="P205" t="s">
        <v>389</v>
      </c>
      <c r="Q205"/>
      <c r="R205"/>
      <c r="S205"/>
      <c r="T205" t="s">
        <v>145</v>
      </c>
      <c r="U205" s="143" t="s">
        <v>146</v>
      </c>
      <c r="V205" t="s">
        <v>147</v>
      </c>
      <c r="W205" s="143" t="s">
        <v>146</v>
      </c>
      <c r="X205" t="s">
        <v>673</v>
      </c>
      <c r="Y205"/>
    </row>
    <row r="206" spans="1:25" x14ac:dyDescent="0.2">
      <c r="B206" t="s">
        <v>1418</v>
      </c>
      <c r="C206" t="s">
        <v>743</v>
      </c>
      <c r="D206" t="s">
        <v>675</v>
      </c>
      <c r="E206" t="s">
        <v>132</v>
      </c>
      <c r="F206" t="s">
        <v>133</v>
      </c>
      <c r="G206" t="s">
        <v>744</v>
      </c>
      <c r="H206" t="s">
        <v>152</v>
      </c>
      <c r="I206" t="s">
        <v>669</v>
      </c>
      <c r="J206" t="s">
        <v>137</v>
      </c>
      <c r="K206" t="s">
        <v>142</v>
      </c>
      <c r="L206" t="s">
        <v>745</v>
      </c>
      <c r="M206" t="s">
        <v>746</v>
      </c>
      <c r="N206" t="s">
        <v>140</v>
      </c>
      <c r="O206" t="s">
        <v>141</v>
      </c>
      <c r="P206" t="s">
        <v>389</v>
      </c>
      <c r="Q206"/>
      <c r="R206"/>
      <c r="S206"/>
      <c r="T206" t="s">
        <v>145</v>
      </c>
      <c r="U206" s="143" t="s">
        <v>146</v>
      </c>
      <c r="V206" t="s">
        <v>147</v>
      </c>
      <c r="W206" s="143" t="s">
        <v>146</v>
      </c>
      <c r="X206" t="s">
        <v>673</v>
      </c>
      <c r="Y206"/>
    </row>
    <row r="207" spans="1:25" x14ac:dyDescent="0.2">
      <c r="B207" t="s">
        <v>1419</v>
      </c>
      <c r="C207" t="s">
        <v>747</v>
      </c>
      <c r="D207" t="s">
        <v>675</v>
      </c>
      <c r="E207" t="s">
        <v>132</v>
      </c>
      <c r="F207" t="s">
        <v>133</v>
      </c>
      <c r="G207" t="s">
        <v>748</v>
      </c>
      <c r="H207" t="s">
        <v>152</v>
      </c>
      <c r="I207" t="s">
        <v>669</v>
      </c>
      <c r="J207" t="s">
        <v>137</v>
      </c>
      <c r="K207" t="s">
        <v>142</v>
      </c>
      <c r="L207" t="s">
        <v>749</v>
      </c>
      <c r="M207" t="s">
        <v>750</v>
      </c>
      <c r="N207" t="s">
        <v>140</v>
      </c>
      <c r="O207" t="s">
        <v>141</v>
      </c>
      <c r="P207" t="s">
        <v>389</v>
      </c>
      <c r="Q207"/>
      <c r="R207"/>
      <c r="S207"/>
      <c r="T207" t="s">
        <v>145</v>
      </c>
      <c r="U207" s="143" t="s">
        <v>146</v>
      </c>
      <c r="V207" t="s">
        <v>147</v>
      </c>
      <c r="W207" s="143" t="s">
        <v>146</v>
      </c>
      <c r="X207" t="s">
        <v>673</v>
      </c>
      <c r="Y207"/>
    </row>
    <row r="208" spans="1:25" x14ac:dyDescent="0.2">
      <c r="B208" t="s">
        <v>1420</v>
      </c>
      <c r="C208" t="s">
        <v>751</v>
      </c>
      <c r="D208" t="s">
        <v>667</v>
      </c>
      <c r="E208" t="s">
        <v>132</v>
      </c>
      <c r="F208" t="s">
        <v>133</v>
      </c>
      <c r="G208" t="s">
        <v>752</v>
      </c>
      <c r="H208" t="s">
        <v>152</v>
      </c>
      <c r="I208" t="s">
        <v>669</v>
      </c>
      <c r="J208" t="s">
        <v>137</v>
      </c>
      <c r="K208" t="s">
        <v>142</v>
      </c>
      <c r="L208" t="s">
        <v>753</v>
      </c>
      <c r="M208" t="s">
        <v>754</v>
      </c>
      <c r="N208" t="s">
        <v>140</v>
      </c>
      <c r="O208" t="s">
        <v>141</v>
      </c>
      <c r="P208" t="s">
        <v>389</v>
      </c>
      <c r="Q208"/>
      <c r="R208"/>
      <c r="S208"/>
      <c r="T208" t="s">
        <v>145</v>
      </c>
      <c r="U208" s="143" t="s">
        <v>146</v>
      </c>
      <c r="V208" t="s">
        <v>147</v>
      </c>
      <c r="W208" s="143" t="s">
        <v>146</v>
      </c>
      <c r="X208" t="s">
        <v>673</v>
      </c>
      <c r="Y208"/>
    </row>
    <row r="209" spans="2:25" x14ac:dyDescent="0.2">
      <c r="B209" t="s">
        <v>1421</v>
      </c>
      <c r="C209" t="s">
        <v>755</v>
      </c>
      <c r="D209" t="s">
        <v>675</v>
      </c>
      <c r="E209" t="s">
        <v>132</v>
      </c>
      <c r="F209" t="s">
        <v>133</v>
      </c>
      <c r="G209" t="s">
        <v>756</v>
      </c>
      <c r="H209" t="s">
        <v>152</v>
      </c>
      <c r="I209" s="142" t="s">
        <v>669</v>
      </c>
      <c r="J209" t="s">
        <v>137</v>
      </c>
      <c r="K209" t="s">
        <v>142</v>
      </c>
      <c r="L209" t="s">
        <v>757</v>
      </c>
      <c r="M209" t="s">
        <v>758</v>
      </c>
      <c r="N209" t="s">
        <v>140</v>
      </c>
      <c r="O209" t="s">
        <v>141</v>
      </c>
      <c r="P209" t="s">
        <v>389</v>
      </c>
      <c r="Q209"/>
      <c r="R209"/>
      <c r="S209"/>
      <c r="T209" t="s">
        <v>145</v>
      </c>
      <c r="U209" s="143" t="s">
        <v>146</v>
      </c>
      <c r="V209" t="s">
        <v>147</v>
      </c>
      <c r="W209" s="143" t="s">
        <v>146</v>
      </c>
      <c r="X209" t="s">
        <v>673</v>
      </c>
      <c r="Y209"/>
    </row>
    <row r="210" spans="2:25" x14ac:dyDescent="0.2">
      <c r="B210" t="s">
        <v>1422</v>
      </c>
      <c r="C210" t="s">
        <v>759</v>
      </c>
      <c r="D210" t="s">
        <v>675</v>
      </c>
      <c r="E210" t="s">
        <v>132</v>
      </c>
      <c r="F210" t="s">
        <v>133</v>
      </c>
      <c r="G210" t="s">
        <v>760</v>
      </c>
      <c r="H210" t="s">
        <v>152</v>
      </c>
      <c r="I210" t="s">
        <v>669</v>
      </c>
      <c r="J210" t="s">
        <v>137</v>
      </c>
      <c r="K210" t="s">
        <v>142</v>
      </c>
      <c r="L210" t="s">
        <v>761</v>
      </c>
      <c r="M210" t="s">
        <v>762</v>
      </c>
      <c r="N210" t="s">
        <v>140</v>
      </c>
      <c r="O210" t="s">
        <v>141</v>
      </c>
      <c r="P210" t="s">
        <v>389</v>
      </c>
      <c r="Q210"/>
      <c r="R210"/>
      <c r="S210"/>
      <c r="T210" t="s">
        <v>145</v>
      </c>
      <c r="U210" s="143" t="s">
        <v>146</v>
      </c>
      <c r="V210" t="s">
        <v>147</v>
      </c>
      <c r="W210" s="143" t="s">
        <v>146</v>
      </c>
      <c r="X210" t="s">
        <v>673</v>
      </c>
      <c r="Y210"/>
    </row>
    <row r="211" spans="2:25" x14ac:dyDescent="0.2">
      <c r="B211" t="s">
        <v>1423</v>
      </c>
      <c r="C211" t="s">
        <v>763</v>
      </c>
      <c r="D211" t="s">
        <v>675</v>
      </c>
      <c r="E211" t="s">
        <v>132</v>
      </c>
      <c r="F211" t="s">
        <v>133</v>
      </c>
      <c r="G211" t="s">
        <v>764</v>
      </c>
      <c r="H211" t="s">
        <v>152</v>
      </c>
      <c r="I211" t="s">
        <v>669</v>
      </c>
      <c r="J211" t="s">
        <v>137</v>
      </c>
      <c r="K211" t="s">
        <v>142</v>
      </c>
      <c r="L211" t="s">
        <v>765</v>
      </c>
      <c r="M211" t="s">
        <v>766</v>
      </c>
      <c r="N211" t="s">
        <v>180</v>
      </c>
      <c r="O211" t="s">
        <v>181</v>
      </c>
      <c r="P211" t="s">
        <v>389</v>
      </c>
      <c r="Q211"/>
      <c r="R211"/>
      <c r="S211" t="s">
        <v>147</v>
      </c>
      <c r="T211" t="s">
        <v>145</v>
      </c>
      <c r="U211" s="143" t="s">
        <v>146</v>
      </c>
      <c r="V211" s="143" t="s">
        <v>147</v>
      </c>
      <c r="W211" s="143" t="s">
        <v>146</v>
      </c>
      <c r="X211" t="s">
        <v>673</v>
      </c>
      <c r="Y211"/>
    </row>
    <row r="212" spans="2:25" x14ac:dyDescent="0.2">
      <c r="B212" t="s">
        <v>1424</v>
      </c>
      <c r="C212" t="s">
        <v>767</v>
      </c>
      <c r="D212" t="s">
        <v>667</v>
      </c>
      <c r="E212" t="s">
        <v>132</v>
      </c>
      <c r="F212" t="s">
        <v>133</v>
      </c>
      <c r="G212" t="s">
        <v>768</v>
      </c>
      <c r="H212" t="s">
        <v>152</v>
      </c>
      <c r="I212" t="s">
        <v>669</v>
      </c>
      <c r="J212" t="s">
        <v>137</v>
      </c>
      <c r="K212" t="s">
        <v>142</v>
      </c>
      <c r="L212" t="s">
        <v>769</v>
      </c>
      <c r="M212" t="s">
        <v>770</v>
      </c>
      <c r="N212" t="s">
        <v>180</v>
      </c>
      <c r="O212" t="s">
        <v>181</v>
      </c>
      <c r="P212" t="s">
        <v>389</v>
      </c>
      <c r="Q212"/>
      <c r="R212"/>
      <c r="S212" t="s">
        <v>147</v>
      </c>
      <c r="T212" t="s">
        <v>145</v>
      </c>
      <c r="U212" s="143" t="s">
        <v>146</v>
      </c>
      <c r="V212" s="143" t="s">
        <v>147</v>
      </c>
      <c r="W212" s="143" t="s">
        <v>146</v>
      </c>
      <c r="X212" t="s">
        <v>673</v>
      </c>
      <c r="Y212"/>
    </row>
    <row r="213" spans="2:25" x14ac:dyDescent="0.2">
      <c r="B213" t="s">
        <v>1425</v>
      </c>
      <c r="C213" t="s">
        <v>771</v>
      </c>
      <c r="D213" t="s">
        <v>667</v>
      </c>
      <c r="E213" t="s">
        <v>132</v>
      </c>
      <c r="F213" t="s">
        <v>133</v>
      </c>
      <c r="G213" t="s">
        <v>772</v>
      </c>
      <c r="H213" t="s">
        <v>152</v>
      </c>
      <c r="I213" t="s">
        <v>669</v>
      </c>
      <c r="J213" t="s">
        <v>137</v>
      </c>
      <c r="K213" t="s">
        <v>142</v>
      </c>
      <c r="L213" t="s">
        <v>773</v>
      </c>
      <c r="M213" t="s">
        <v>774</v>
      </c>
      <c r="N213" t="s">
        <v>180</v>
      </c>
      <c r="O213" t="s">
        <v>181</v>
      </c>
      <c r="P213" t="s">
        <v>389</v>
      </c>
      <c r="Q213"/>
      <c r="R213"/>
      <c r="S213" t="s">
        <v>147</v>
      </c>
      <c r="T213" t="s">
        <v>145</v>
      </c>
      <c r="U213" s="143" t="s">
        <v>146</v>
      </c>
      <c r="V213" s="143" t="s">
        <v>147</v>
      </c>
      <c r="W213" s="143" t="s">
        <v>146</v>
      </c>
      <c r="X213" t="s">
        <v>673</v>
      </c>
      <c r="Y213"/>
    </row>
    <row r="214" spans="2:25" x14ac:dyDescent="0.2">
      <c r="B214" t="s">
        <v>1426</v>
      </c>
      <c r="C214" t="s">
        <v>775</v>
      </c>
      <c r="D214" t="s">
        <v>675</v>
      </c>
      <c r="E214" t="s">
        <v>132</v>
      </c>
      <c r="F214" t="s">
        <v>133</v>
      </c>
      <c r="G214" t="s">
        <v>776</v>
      </c>
      <c r="H214" t="s">
        <v>152</v>
      </c>
      <c r="I214" t="s">
        <v>669</v>
      </c>
      <c r="J214" t="s">
        <v>137</v>
      </c>
      <c r="K214" t="s">
        <v>142</v>
      </c>
      <c r="L214" t="s">
        <v>777</v>
      </c>
      <c r="M214" t="s">
        <v>778</v>
      </c>
      <c r="N214" t="s">
        <v>140</v>
      </c>
      <c r="O214" t="s">
        <v>141</v>
      </c>
      <c r="P214" t="s">
        <v>389</v>
      </c>
      <c r="Q214"/>
      <c r="R214"/>
      <c r="S214"/>
      <c r="T214" t="s">
        <v>145</v>
      </c>
      <c r="U214" s="143" t="s">
        <v>146</v>
      </c>
      <c r="V214" t="s">
        <v>147</v>
      </c>
      <c r="W214" s="143" t="s">
        <v>146</v>
      </c>
      <c r="X214" t="s">
        <v>673</v>
      </c>
      <c r="Y214"/>
    </row>
    <row r="215" spans="2:25" x14ac:dyDescent="0.2">
      <c r="B215" t="s">
        <v>1427</v>
      </c>
      <c r="C215" t="s">
        <v>779</v>
      </c>
      <c r="D215" t="s">
        <v>667</v>
      </c>
      <c r="E215" t="s">
        <v>132</v>
      </c>
      <c r="F215" t="s">
        <v>133</v>
      </c>
      <c r="G215" t="s">
        <v>780</v>
      </c>
      <c r="H215" t="s">
        <v>152</v>
      </c>
      <c r="I215" t="s">
        <v>669</v>
      </c>
      <c r="J215" t="s">
        <v>137</v>
      </c>
      <c r="K215" t="s">
        <v>142</v>
      </c>
      <c r="L215" t="s">
        <v>781</v>
      </c>
      <c r="M215" t="s">
        <v>782</v>
      </c>
      <c r="N215" t="s">
        <v>180</v>
      </c>
      <c r="O215" t="s">
        <v>181</v>
      </c>
      <c r="P215" t="s">
        <v>389</v>
      </c>
      <c r="Q215"/>
      <c r="R215"/>
      <c r="S215" t="s">
        <v>147</v>
      </c>
      <c r="T215" t="s">
        <v>145</v>
      </c>
      <c r="U215" s="143" t="s">
        <v>146</v>
      </c>
      <c r="V215" s="143" t="s">
        <v>147</v>
      </c>
      <c r="W215" s="143" t="s">
        <v>146</v>
      </c>
      <c r="X215" t="s">
        <v>673</v>
      </c>
      <c r="Y215"/>
    </row>
    <row r="216" spans="2:25" x14ac:dyDescent="0.2">
      <c r="B216" t="s">
        <v>1428</v>
      </c>
      <c r="C216" t="s">
        <v>783</v>
      </c>
      <c r="D216" t="s">
        <v>675</v>
      </c>
      <c r="E216" t="s">
        <v>132</v>
      </c>
      <c r="F216" t="s">
        <v>133</v>
      </c>
      <c r="G216" t="s">
        <v>784</v>
      </c>
      <c r="H216" t="s">
        <v>152</v>
      </c>
      <c r="I216" t="s">
        <v>669</v>
      </c>
      <c r="J216" t="s">
        <v>137</v>
      </c>
      <c r="K216" t="s">
        <v>142</v>
      </c>
      <c r="L216" t="s">
        <v>785</v>
      </c>
      <c r="M216" t="s">
        <v>786</v>
      </c>
      <c r="N216" t="s">
        <v>140</v>
      </c>
      <c r="O216" t="s">
        <v>141</v>
      </c>
      <c r="P216" t="s">
        <v>389</v>
      </c>
      <c r="Q216"/>
      <c r="R216"/>
      <c r="S216"/>
      <c r="T216" t="s">
        <v>145</v>
      </c>
      <c r="U216" s="143" t="s">
        <v>146</v>
      </c>
      <c r="V216" t="s">
        <v>147</v>
      </c>
      <c r="W216" s="143" t="s">
        <v>146</v>
      </c>
      <c r="X216" t="s">
        <v>673</v>
      </c>
      <c r="Y216"/>
    </row>
    <row r="217" spans="2:25" x14ac:dyDescent="0.2">
      <c r="B217" t="s">
        <v>1429</v>
      </c>
      <c r="C217" t="s">
        <v>787</v>
      </c>
      <c r="D217" t="s">
        <v>667</v>
      </c>
      <c r="E217" t="s">
        <v>132</v>
      </c>
      <c r="F217" t="s">
        <v>133</v>
      </c>
      <c r="G217" t="s">
        <v>788</v>
      </c>
      <c r="H217" t="s">
        <v>152</v>
      </c>
      <c r="I217" t="s">
        <v>669</v>
      </c>
      <c r="J217" t="s">
        <v>137</v>
      </c>
      <c r="K217" t="s">
        <v>142</v>
      </c>
      <c r="L217" t="s">
        <v>789</v>
      </c>
      <c r="M217" t="s">
        <v>790</v>
      </c>
      <c r="N217" t="s">
        <v>140</v>
      </c>
      <c r="O217" t="s">
        <v>141</v>
      </c>
      <c r="P217" t="s">
        <v>389</v>
      </c>
      <c r="Q217"/>
      <c r="R217"/>
      <c r="S217"/>
      <c r="T217" t="s">
        <v>145</v>
      </c>
      <c r="U217" s="143" t="s">
        <v>146</v>
      </c>
      <c r="V217" t="s">
        <v>147</v>
      </c>
      <c r="W217" s="143" t="s">
        <v>146</v>
      </c>
      <c r="X217" t="s">
        <v>673</v>
      </c>
      <c r="Y217"/>
    </row>
    <row r="218" spans="2:25" x14ac:dyDescent="0.2">
      <c r="B218" t="s">
        <v>1430</v>
      </c>
      <c r="C218" t="s">
        <v>791</v>
      </c>
      <c r="D218" t="s">
        <v>675</v>
      </c>
      <c r="E218" t="s">
        <v>132</v>
      </c>
      <c r="F218" t="s">
        <v>133</v>
      </c>
      <c r="G218" t="s">
        <v>792</v>
      </c>
      <c r="H218" t="s">
        <v>152</v>
      </c>
      <c r="I218" t="s">
        <v>669</v>
      </c>
      <c r="J218" t="s">
        <v>137</v>
      </c>
      <c r="K218" t="s">
        <v>142</v>
      </c>
      <c r="L218" t="s">
        <v>793</v>
      </c>
      <c r="M218" t="s">
        <v>794</v>
      </c>
      <c r="N218" t="s">
        <v>140</v>
      </c>
      <c r="O218" t="s">
        <v>141</v>
      </c>
      <c r="P218" t="s">
        <v>389</v>
      </c>
      <c r="Q218"/>
      <c r="R218"/>
      <c r="S218"/>
      <c r="T218" t="s">
        <v>145</v>
      </c>
      <c r="U218" s="143" t="s">
        <v>146</v>
      </c>
      <c r="V218" t="s">
        <v>147</v>
      </c>
      <c r="W218" s="143" t="s">
        <v>146</v>
      </c>
      <c r="X218" t="s">
        <v>673</v>
      </c>
      <c r="Y218"/>
    </row>
    <row r="219" spans="2:25" x14ac:dyDescent="0.2">
      <c r="B219" t="s">
        <v>1431</v>
      </c>
      <c r="C219" t="s">
        <v>795</v>
      </c>
      <c r="D219" t="s">
        <v>675</v>
      </c>
      <c r="E219" t="s">
        <v>132</v>
      </c>
      <c r="F219" t="s">
        <v>133</v>
      </c>
      <c r="G219" t="s">
        <v>796</v>
      </c>
      <c r="H219" t="s">
        <v>152</v>
      </c>
      <c r="I219" t="s">
        <v>669</v>
      </c>
      <c r="J219" t="s">
        <v>137</v>
      </c>
      <c r="K219" t="s">
        <v>142</v>
      </c>
      <c r="L219" t="s">
        <v>797</v>
      </c>
      <c r="M219" t="s">
        <v>798</v>
      </c>
      <c r="N219" t="s">
        <v>180</v>
      </c>
      <c r="O219" t="s">
        <v>181</v>
      </c>
      <c r="P219" t="s">
        <v>389</v>
      </c>
      <c r="Q219"/>
      <c r="R219"/>
      <c r="S219" t="s">
        <v>147</v>
      </c>
      <c r="T219" t="s">
        <v>145</v>
      </c>
      <c r="U219" s="143" t="s">
        <v>146</v>
      </c>
      <c r="V219" s="143" t="s">
        <v>147</v>
      </c>
      <c r="W219" s="143" t="s">
        <v>146</v>
      </c>
      <c r="X219" t="s">
        <v>673</v>
      </c>
      <c r="Y219"/>
    </row>
    <row r="220" spans="2:25" x14ac:dyDescent="0.2">
      <c r="B220" t="s">
        <v>1432</v>
      </c>
      <c r="C220" t="s">
        <v>799</v>
      </c>
      <c r="D220" t="s">
        <v>667</v>
      </c>
      <c r="E220" t="s">
        <v>132</v>
      </c>
      <c r="F220" t="s">
        <v>133</v>
      </c>
      <c r="G220" t="s">
        <v>800</v>
      </c>
      <c r="H220" t="s">
        <v>152</v>
      </c>
      <c r="I220" t="s">
        <v>669</v>
      </c>
      <c r="J220" t="s">
        <v>137</v>
      </c>
      <c r="K220" t="s">
        <v>142</v>
      </c>
      <c r="L220" t="s">
        <v>801</v>
      </c>
      <c r="M220" t="s">
        <v>802</v>
      </c>
      <c r="N220" t="s">
        <v>140</v>
      </c>
      <c r="O220" t="s">
        <v>141</v>
      </c>
      <c r="P220" t="s">
        <v>389</v>
      </c>
      <c r="Q220"/>
      <c r="R220"/>
      <c r="S220"/>
      <c r="T220" t="s">
        <v>145</v>
      </c>
      <c r="U220" s="143" t="s">
        <v>146</v>
      </c>
      <c r="V220" t="s">
        <v>147</v>
      </c>
      <c r="W220" s="143" t="s">
        <v>146</v>
      </c>
      <c r="X220" t="s">
        <v>673</v>
      </c>
      <c r="Y220"/>
    </row>
    <row r="221" spans="2:25" x14ac:dyDescent="0.2">
      <c r="B221" t="s">
        <v>1433</v>
      </c>
      <c r="C221" t="s">
        <v>803</v>
      </c>
      <c r="D221" t="s">
        <v>675</v>
      </c>
      <c r="E221" t="s">
        <v>132</v>
      </c>
      <c r="F221" t="s">
        <v>133</v>
      </c>
      <c r="G221" t="s">
        <v>804</v>
      </c>
      <c r="H221" t="s">
        <v>152</v>
      </c>
      <c r="I221" t="s">
        <v>669</v>
      </c>
      <c r="J221" t="s">
        <v>137</v>
      </c>
      <c r="K221" t="s">
        <v>142</v>
      </c>
      <c r="L221" t="s">
        <v>805</v>
      </c>
      <c r="M221" t="s">
        <v>806</v>
      </c>
      <c r="N221" t="s">
        <v>140</v>
      </c>
      <c r="O221" t="s">
        <v>141</v>
      </c>
      <c r="P221" t="s">
        <v>389</v>
      </c>
      <c r="Q221"/>
      <c r="R221"/>
      <c r="S221"/>
      <c r="T221" t="s">
        <v>145</v>
      </c>
      <c r="U221" s="143" t="s">
        <v>146</v>
      </c>
      <c r="V221" t="s">
        <v>147</v>
      </c>
      <c r="W221" s="143" t="s">
        <v>146</v>
      </c>
      <c r="X221" t="s">
        <v>673</v>
      </c>
      <c r="Y221"/>
    </row>
    <row r="222" spans="2:25" x14ac:dyDescent="0.2">
      <c r="B222" t="s">
        <v>1434</v>
      </c>
      <c r="C222" t="s">
        <v>807</v>
      </c>
      <c r="D222" t="s">
        <v>667</v>
      </c>
      <c r="E222" t="s">
        <v>132</v>
      </c>
      <c r="F222" t="s">
        <v>133</v>
      </c>
      <c r="G222" t="s">
        <v>808</v>
      </c>
      <c r="H222" t="s">
        <v>152</v>
      </c>
      <c r="I222" t="s">
        <v>669</v>
      </c>
      <c r="J222" t="s">
        <v>137</v>
      </c>
      <c r="K222" t="s">
        <v>142</v>
      </c>
      <c r="L222" t="s">
        <v>809</v>
      </c>
      <c r="M222" t="s">
        <v>810</v>
      </c>
      <c r="N222" t="s">
        <v>180</v>
      </c>
      <c r="O222" t="s">
        <v>181</v>
      </c>
      <c r="P222" t="s">
        <v>389</v>
      </c>
      <c r="Q222"/>
      <c r="R222"/>
      <c r="S222" t="s">
        <v>147</v>
      </c>
      <c r="T222" t="s">
        <v>145</v>
      </c>
      <c r="U222" s="143" t="s">
        <v>146</v>
      </c>
      <c r="V222" s="143" t="s">
        <v>147</v>
      </c>
      <c r="W222" s="143" t="s">
        <v>146</v>
      </c>
      <c r="X222" t="s">
        <v>673</v>
      </c>
      <c r="Y222"/>
    </row>
    <row r="223" spans="2:25" x14ac:dyDescent="0.2">
      <c r="B223" t="s">
        <v>1435</v>
      </c>
      <c r="C223" t="s">
        <v>811</v>
      </c>
      <c r="D223" t="s">
        <v>675</v>
      </c>
      <c r="E223" t="s">
        <v>132</v>
      </c>
      <c r="F223" t="s">
        <v>133</v>
      </c>
      <c r="G223" t="s">
        <v>812</v>
      </c>
      <c r="H223" t="s">
        <v>152</v>
      </c>
      <c r="I223" t="s">
        <v>669</v>
      </c>
      <c r="J223" t="s">
        <v>137</v>
      </c>
      <c r="K223" t="s">
        <v>142</v>
      </c>
      <c r="L223" t="s">
        <v>813</v>
      </c>
      <c r="M223" t="s">
        <v>814</v>
      </c>
      <c r="N223" t="s">
        <v>140</v>
      </c>
      <c r="O223" t="s">
        <v>141</v>
      </c>
      <c r="P223" t="s">
        <v>389</v>
      </c>
      <c r="Q223"/>
      <c r="R223"/>
      <c r="S223"/>
      <c r="T223" t="s">
        <v>145</v>
      </c>
      <c r="U223" s="143" t="s">
        <v>146</v>
      </c>
      <c r="V223" t="s">
        <v>147</v>
      </c>
      <c r="W223" s="143" t="s">
        <v>146</v>
      </c>
      <c r="X223" t="s">
        <v>673</v>
      </c>
      <c r="Y223"/>
    </row>
    <row r="224" spans="2:25" x14ac:dyDescent="0.2">
      <c r="B224" t="s">
        <v>1436</v>
      </c>
      <c r="C224" t="s">
        <v>815</v>
      </c>
      <c r="D224" t="s">
        <v>667</v>
      </c>
      <c r="E224" t="s">
        <v>132</v>
      </c>
      <c r="F224" t="s">
        <v>133</v>
      </c>
      <c r="G224" t="s">
        <v>816</v>
      </c>
      <c r="H224" t="s">
        <v>152</v>
      </c>
      <c r="I224" t="s">
        <v>669</v>
      </c>
      <c r="J224" t="s">
        <v>137</v>
      </c>
      <c r="K224" t="s">
        <v>142</v>
      </c>
      <c r="L224" t="s">
        <v>817</v>
      </c>
      <c r="M224" t="s">
        <v>818</v>
      </c>
      <c r="N224" t="s">
        <v>140</v>
      </c>
      <c r="O224" t="s">
        <v>141</v>
      </c>
      <c r="P224" t="s">
        <v>389</v>
      </c>
      <c r="Q224"/>
      <c r="R224"/>
      <c r="S224"/>
      <c r="T224" t="s">
        <v>145</v>
      </c>
      <c r="U224" s="143" t="s">
        <v>146</v>
      </c>
      <c r="V224" t="s">
        <v>147</v>
      </c>
      <c r="W224" s="143" t="s">
        <v>146</v>
      </c>
      <c r="X224" t="s">
        <v>673</v>
      </c>
      <c r="Y224"/>
    </row>
    <row r="225" spans="2:25" x14ac:dyDescent="0.2">
      <c r="B225" t="s">
        <v>1437</v>
      </c>
      <c r="C225" t="s">
        <v>819</v>
      </c>
      <c r="D225" t="s">
        <v>667</v>
      </c>
      <c r="E225" t="s">
        <v>132</v>
      </c>
      <c r="F225" t="s">
        <v>133</v>
      </c>
      <c r="G225" t="s">
        <v>820</v>
      </c>
      <c r="H225" t="s">
        <v>152</v>
      </c>
      <c r="I225" t="s">
        <v>669</v>
      </c>
      <c r="J225" t="s">
        <v>137</v>
      </c>
      <c r="K225" t="s">
        <v>142</v>
      </c>
      <c r="L225" t="s">
        <v>821</v>
      </c>
      <c r="M225" t="s">
        <v>822</v>
      </c>
      <c r="N225" t="s">
        <v>140</v>
      </c>
      <c r="O225" t="s">
        <v>141</v>
      </c>
      <c r="P225" t="s">
        <v>389</v>
      </c>
      <c r="Q225"/>
      <c r="R225"/>
      <c r="S225"/>
      <c r="T225" t="s">
        <v>145</v>
      </c>
      <c r="U225" s="143" t="s">
        <v>146</v>
      </c>
      <c r="V225" t="s">
        <v>147</v>
      </c>
      <c r="W225" s="143" t="s">
        <v>146</v>
      </c>
      <c r="X225" t="s">
        <v>673</v>
      </c>
      <c r="Y225"/>
    </row>
    <row r="226" spans="2:25" x14ac:dyDescent="0.2">
      <c r="B226" t="s">
        <v>1438</v>
      </c>
      <c r="C226" t="s">
        <v>823</v>
      </c>
      <c r="D226" t="s">
        <v>675</v>
      </c>
      <c r="E226" t="s">
        <v>132</v>
      </c>
      <c r="F226" t="s">
        <v>133</v>
      </c>
      <c r="G226" t="s">
        <v>824</v>
      </c>
      <c r="H226" t="s">
        <v>152</v>
      </c>
      <c r="I226" t="s">
        <v>669</v>
      </c>
      <c r="J226" t="s">
        <v>137</v>
      </c>
      <c r="K226" t="s">
        <v>142</v>
      </c>
      <c r="L226" t="s">
        <v>825</v>
      </c>
      <c r="M226" t="s">
        <v>826</v>
      </c>
      <c r="N226" t="s">
        <v>140</v>
      </c>
      <c r="O226" t="s">
        <v>141</v>
      </c>
      <c r="P226" t="s">
        <v>389</v>
      </c>
      <c r="Q226"/>
      <c r="R226"/>
      <c r="S226"/>
      <c r="T226" t="s">
        <v>145</v>
      </c>
      <c r="U226" s="143" t="s">
        <v>146</v>
      </c>
      <c r="V226" t="s">
        <v>147</v>
      </c>
      <c r="W226" s="143" t="s">
        <v>146</v>
      </c>
      <c r="X226" t="s">
        <v>673</v>
      </c>
      <c r="Y226"/>
    </row>
    <row r="227" spans="2:25" x14ac:dyDescent="0.2">
      <c r="B227" t="s">
        <v>1439</v>
      </c>
      <c r="C227" t="s">
        <v>827</v>
      </c>
      <c r="D227" t="s">
        <v>667</v>
      </c>
      <c r="E227" t="s">
        <v>132</v>
      </c>
      <c r="F227" t="s">
        <v>133</v>
      </c>
      <c r="G227" t="s">
        <v>828</v>
      </c>
      <c r="H227" t="s">
        <v>152</v>
      </c>
      <c r="I227" t="s">
        <v>669</v>
      </c>
      <c r="J227" t="s">
        <v>137</v>
      </c>
      <c r="K227" t="s">
        <v>142</v>
      </c>
      <c r="L227" t="s">
        <v>829</v>
      </c>
      <c r="M227" t="s">
        <v>830</v>
      </c>
      <c r="N227" t="s">
        <v>140</v>
      </c>
      <c r="O227" t="s">
        <v>141</v>
      </c>
      <c r="P227" t="s">
        <v>389</v>
      </c>
      <c r="Q227"/>
      <c r="R227"/>
      <c r="S227"/>
      <c r="T227" t="s">
        <v>145</v>
      </c>
      <c r="U227" s="143" t="s">
        <v>146</v>
      </c>
      <c r="V227" t="s">
        <v>147</v>
      </c>
      <c r="W227" s="143" t="s">
        <v>146</v>
      </c>
      <c r="X227" t="s">
        <v>673</v>
      </c>
      <c r="Y227"/>
    </row>
    <row r="228" spans="2:25" x14ac:dyDescent="0.2">
      <c r="B228" t="s">
        <v>1440</v>
      </c>
      <c r="C228" t="s">
        <v>831</v>
      </c>
      <c r="D228" t="s">
        <v>675</v>
      </c>
      <c r="E228" t="s">
        <v>132</v>
      </c>
      <c r="F228" t="s">
        <v>133</v>
      </c>
      <c r="G228" t="s">
        <v>832</v>
      </c>
      <c r="H228" t="s">
        <v>152</v>
      </c>
      <c r="I228" t="s">
        <v>669</v>
      </c>
      <c r="J228" t="s">
        <v>137</v>
      </c>
      <c r="K228" t="s">
        <v>142</v>
      </c>
      <c r="L228" t="s">
        <v>833</v>
      </c>
      <c r="M228" t="s">
        <v>834</v>
      </c>
      <c r="N228" t="s">
        <v>140</v>
      </c>
      <c r="O228" t="s">
        <v>141</v>
      </c>
      <c r="P228" t="s">
        <v>389</v>
      </c>
      <c r="Q228"/>
      <c r="R228"/>
      <c r="S228"/>
      <c r="T228" t="s">
        <v>145</v>
      </c>
      <c r="U228" s="143" t="s">
        <v>146</v>
      </c>
      <c r="V228" t="s">
        <v>147</v>
      </c>
      <c r="W228" s="143" t="s">
        <v>146</v>
      </c>
      <c r="X228" t="s">
        <v>673</v>
      </c>
      <c r="Y228"/>
    </row>
    <row r="229" spans="2:25" x14ac:dyDescent="0.2">
      <c r="B229" t="s">
        <v>1441</v>
      </c>
      <c r="C229" t="s">
        <v>835</v>
      </c>
      <c r="D229" t="s">
        <v>667</v>
      </c>
      <c r="E229" t="s">
        <v>132</v>
      </c>
      <c r="F229" t="s">
        <v>133</v>
      </c>
      <c r="G229" t="s">
        <v>836</v>
      </c>
      <c r="H229" t="s">
        <v>152</v>
      </c>
      <c r="I229" t="s">
        <v>669</v>
      </c>
      <c r="J229" t="s">
        <v>137</v>
      </c>
      <c r="K229" t="s">
        <v>142</v>
      </c>
      <c r="L229" t="s">
        <v>837</v>
      </c>
      <c r="M229" t="s">
        <v>838</v>
      </c>
      <c r="N229" t="s">
        <v>180</v>
      </c>
      <c r="O229" t="s">
        <v>181</v>
      </c>
      <c r="P229" t="s">
        <v>389</v>
      </c>
      <c r="Q229"/>
      <c r="R229"/>
      <c r="S229" t="s">
        <v>147</v>
      </c>
      <c r="T229" t="s">
        <v>145</v>
      </c>
      <c r="U229" s="143" t="s">
        <v>146</v>
      </c>
      <c r="V229" s="143" t="s">
        <v>147</v>
      </c>
      <c r="W229" s="143" t="s">
        <v>146</v>
      </c>
      <c r="X229" t="s">
        <v>673</v>
      </c>
      <c r="Y229"/>
    </row>
    <row r="230" spans="2:25" x14ac:dyDescent="0.2">
      <c r="B230" t="s">
        <v>1442</v>
      </c>
      <c r="C230" t="s">
        <v>839</v>
      </c>
      <c r="D230" t="s">
        <v>667</v>
      </c>
      <c r="E230" t="s">
        <v>132</v>
      </c>
      <c r="F230" t="s">
        <v>133</v>
      </c>
      <c r="G230" t="s">
        <v>840</v>
      </c>
      <c r="H230" t="s">
        <v>152</v>
      </c>
      <c r="I230" t="s">
        <v>669</v>
      </c>
      <c r="J230" t="s">
        <v>137</v>
      </c>
      <c r="K230" t="s">
        <v>142</v>
      </c>
      <c r="L230" t="s">
        <v>841</v>
      </c>
      <c r="M230" t="s">
        <v>842</v>
      </c>
      <c r="N230" t="s">
        <v>140</v>
      </c>
      <c r="O230" t="s">
        <v>141</v>
      </c>
      <c r="P230" t="s">
        <v>389</v>
      </c>
      <c r="Q230"/>
      <c r="R230"/>
      <c r="S230"/>
      <c r="T230" t="s">
        <v>145</v>
      </c>
      <c r="U230" s="143" t="s">
        <v>146</v>
      </c>
      <c r="V230" t="s">
        <v>147</v>
      </c>
      <c r="W230" s="143" t="s">
        <v>146</v>
      </c>
      <c r="X230" t="s">
        <v>673</v>
      </c>
      <c r="Y230"/>
    </row>
    <row r="231" spans="2:25" x14ac:dyDescent="0.2">
      <c r="B231" t="s">
        <v>1443</v>
      </c>
      <c r="C231" t="s">
        <v>843</v>
      </c>
      <c r="D231" t="s">
        <v>675</v>
      </c>
      <c r="E231" t="s">
        <v>132</v>
      </c>
      <c r="F231" t="s">
        <v>133</v>
      </c>
      <c r="G231" t="s">
        <v>844</v>
      </c>
      <c r="H231" t="s">
        <v>152</v>
      </c>
      <c r="I231" t="s">
        <v>669</v>
      </c>
      <c r="J231" t="s">
        <v>137</v>
      </c>
      <c r="K231" t="s">
        <v>142</v>
      </c>
      <c r="L231" t="s">
        <v>845</v>
      </c>
      <c r="M231" t="s">
        <v>846</v>
      </c>
      <c r="N231" t="s">
        <v>140</v>
      </c>
      <c r="O231" t="s">
        <v>141</v>
      </c>
      <c r="P231" t="s">
        <v>389</v>
      </c>
      <c r="Q231"/>
      <c r="R231"/>
      <c r="S231"/>
      <c r="T231" t="s">
        <v>145</v>
      </c>
      <c r="U231" s="143" t="s">
        <v>146</v>
      </c>
      <c r="V231" t="s">
        <v>147</v>
      </c>
      <c r="W231" s="143" t="s">
        <v>146</v>
      </c>
      <c r="X231" t="s">
        <v>673</v>
      </c>
      <c r="Y231"/>
    </row>
    <row r="232" spans="2:25" x14ac:dyDescent="0.2">
      <c r="B232" t="s">
        <v>1444</v>
      </c>
      <c r="C232" t="s">
        <v>847</v>
      </c>
      <c r="D232" t="s">
        <v>667</v>
      </c>
      <c r="E232" t="s">
        <v>132</v>
      </c>
      <c r="F232" t="s">
        <v>133</v>
      </c>
      <c r="G232" t="s">
        <v>848</v>
      </c>
      <c r="H232" t="s">
        <v>152</v>
      </c>
      <c r="I232" t="s">
        <v>669</v>
      </c>
      <c r="J232" t="s">
        <v>137</v>
      </c>
      <c r="K232" t="s">
        <v>142</v>
      </c>
      <c r="L232" t="s">
        <v>849</v>
      </c>
      <c r="M232" t="s">
        <v>850</v>
      </c>
      <c r="N232" t="s">
        <v>140</v>
      </c>
      <c r="O232" t="s">
        <v>141</v>
      </c>
      <c r="P232" t="s">
        <v>389</v>
      </c>
      <c r="Q232"/>
      <c r="R232"/>
      <c r="S232"/>
      <c r="T232" t="s">
        <v>145</v>
      </c>
      <c r="U232" s="143" t="s">
        <v>146</v>
      </c>
      <c r="V232" t="s">
        <v>147</v>
      </c>
      <c r="W232" s="143" t="s">
        <v>146</v>
      </c>
      <c r="X232" t="s">
        <v>673</v>
      </c>
      <c r="Y232"/>
    </row>
    <row r="233" spans="2:25" x14ac:dyDescent="0.2">
      <c r="B233" t="s">
        <v>1445</v>
      </c>
      <c r="C233" t="s">
        <v>851</v>
      </c>
      <c r="D233" t="s">
        <v>667</v>
      </c>
      <c r="E233" t="s">
        <v>132</v>
      </c>
      <c r="F233" t="s">
        <v>133</v>
      </c>
      <c r="G233" t="s">
        <v>852</v>
      </c>
      <c r="H233" t="s">
        <v>152</v>
      </c>
      <c r="I233" t="s">
        <v>669</v>
      </c>
      <c r="J233" t="s">
        <v>137</v>
      </c>
      <c r="K233" t="s">
        <v>142</v>
      </c>
      <c r="L233" t="s">
        <v>853</v>
      </c>
      <c r="M233" t="s">
        <v>854</v>
      </c>
      <c r="N233" t="s">
        <v>140</v>
      </c>
      <c r="O233" t="s">
        <v>141</v>
      </c>
      <c r="P233" t="s">
        <v>389</v>
      </c>
      <c r="Q233"/>
      <c r="R233"/>
      <c r="S233"/>
      <c r="T233" t="s">
        <v>145</v>
      </c>
      <c r="U233" s="143" t="s">
        <v>146</v>
      </c>
      <c r="V233" t="s">
        <v>147</v>
      </c>
      <c r="W233" s="143" t="s">
        <v>146</v>
      </c>
      <c r="X233" t="s">
        <v>673</v>
      </c>
      <c r="Y233"/>
    </row>
    <row r="234" spans="2:25" x14ac:dyDescent="0.2">
      <c r="B234" t="s">
        <v>1446</v>
      </c>
      <c r="C234" t="s">
        <v>855</v>
      </c>
      <c r="D234" t="s">
        <v>675</v>
      </c>
      <c r="E234" t="s">
        <v>132</v>
      </c>
      <c r="F234" t="s">
        <v>133</v>
      </c>
      <c r="G234" t="s">
        <v>856</v>
      </c>
      <c r="H234" t="s">
        <v>152</v>
      </c>
      <c r="I234" t="s">
        <v>669</v>
      </c>
      <c r="J234" t="s">
        <v>137</v>
      </c>
      <c r="K234" t="s">
        <v>142</v>
      </c>
      <c r="L234" t="s">
        <v>857</v>
      </c>
      <c r="M234" t="s">
        <v>858</v>
      </c>
      <c r="N234" t="s">
        <v>140</v>
      </c>
      <c r="O234" t="s">
        <v>141</v>
      </c>
      <c r="P234" t="s">
        <v>389</v>
      </c>
      <c r="Q234"/>
      <c r="R234"/>
      <c r="S234"/>
      <c r="T234" t="s">
        <v>145</v>
      </c>
      <c r="U234" s="143" t="s">
        <v>146</v>
      </c>
      <c r="V234" t="s">
        <v>147</v>
      </c>
      <c r="W234" s="143" t="s">
        <v>146</v>
      </c>
      <c r="X234" t="s">
        <v>673</v>
      </c>
      <c r="Y234"/>
    </row>
    <row r="235" spans="2:25" x14ac:dyDescent="0.2">
      <c r="B235" t="s">
        <v>1447</v>
      </c>
      <c r="C235" t="s">
        <v>859</v>
      </c>
      <c r="D235" t="s">
        <v>667</v>
      </c>
      <c r="E235" t="s">
        <v>132</v>
      </c>
      <c r="F235" t="s">
        <v>133</v>
      </c>
      <c r="G235" t="s">
        <v>860</v>
      </c>
      <c r="H235" t="s">
        <v>152</v>
      </c>
      <c r="I235" t="s">
        <v>669</v>
      </c>
      <c r="J235" t="s">
        <v>137</v>
      </c>
      <c r="K235" t="s">
        <v>142</v>
      </c>
      <c r="L235" t="s">
        <v>861</v>
      </c>
      <c r="M235" t="s">
        <v>862</v>
      </c>
      <c r="N235" t="s">
        <v>140</v>
      </c>
      <c r="O235" t="s">
        <v>141</v>
      </c>
      <c r="P235" t="s">
        <v>389</v>
      </c>
      <c r="Q235"/>
      <c r="R235"/>
      <c r="S235"/>
      <c r="T235" t="s">
        <v>145</v>
      </c>
      <c r="U235" s="143" t="s">
        <v>146</v>
      </c>
      <c r="V235" t="s">
        <v>147</v>
      </c>
      <c r="W235" s="143" t="s">
        <v>146</v>
      </c>
      <c r="X235" t="s">
        <v>673</v>
      </c>
      <c r="Y235"/>
    </row>
    <row r="236" spans="2:25" x14ac:dyDescent="0.2">
      <c r="B236" t="s">
        <v>1448</v>
      </c>
      <c r="C236" t="s">
        <v>863</v>
      </c>
      <c r="D236" t="s">
        <v>667</v>
      </c>
      <c r="E236" t="s">
        <v>132</v>
      </c>
      <c r="F236" t="s">
        <v>133</v>
      </c>
      <c r="G236" t="s">
        <v>864</v>
      </c>
      <c r="H236" t="s">
        <v>152</v>
      </c>
      <c r="I236" t="s">
        <v>669</v>
      </c>
      <c r="J236" t="s">
        <v>137</v>
      </c>
      <c r="K236" t="s">
        <v>142</v>
      </c>
      <c r="L236" t="s">
        <v>865</v>
      </c>
      <c r="M236" t="s">
        <v>866</v>
      </c>
      <c r="N236" t="s">
        <v>140</v>
      </c>
      <c r="O236" t="s">
        <v>141</v>
      </c>
      <c r="P236" t="s">
        <v>389</v>
      </c>
      <c r="Q236"/>
      <c r="R236"/>
      <c r="S236"/>
      <c r="T236" t="s">
        <v>145</v>
      </c>
      <c r="U236" s="143" t="s">
        <v>146</v>
      </c>
      <c r="V236" t="s">
        <v>147</v>
      </c>
      <c r="W236" s="143" t="s">
        <v>146</v>
      </c>
      <c r="X236" t="s">
        <v>673</v>
      </c>
      <c r="Y236"/>
    </row>
    <row r="237" spans="2:25" x14ac:dyDescent="0.2">
      <c r="B237" t="s">
        <v>1449</v>
      </c>
      <c r="C237" t="s">
        <v>867</v>
      </c>
      <c r="D237" t="s">
        <v>675</v>
      </c>
      <c r="E237" t="s">
        <v>132</v>
      </c>
      <c r="F237" t="s">
        <v>133</v>
      </c>
      <c r="G237" t="s">
        <v>868</v>
      </c>
      <c r="H237" t="s">
        <v>152</v>
      </c>
      <c r="I237" t="s">
        <v>669</v>
      </c>
      <c r="J237" t="s">
        <v>137</v>
      </c>
      <c r="K237" t="s">
        <v>142</v>
      </c>
      <c r="L237" t="s">
        <v>869</v>
      </c>
      <c r="M237" t="s">
        <v>870</v>
      </c>
      <c r="N237" t="s">
        <v>140</v>
      </c>
      <c r="O237" t="s">
        <v>141</v>
      </c>
      <c r="P237" t="s">
        <v>389</v>
      </c>
      <c r="Q237"/>
      <c r="R237"/>
      <c r="S237"/>
      <c r="T237" t="s">
        <v>145</v>
      </c>
      <c r="U237" s="143" t="s">
        <v>146</v>
      </c>
      <c r="V237" t="s">
        <v>147</v>
      </c>
      <c r="W237" s="143" t="s">
        <v>146</v>
      </c>
      <c r="X237" t="s">
        <v>673</v>
      </c>
      <c r="Y237"/>
    </row>
    <row r="238" spans="2:25" x14ac:dyDescent="0.2">
      <c r="B238" t="s">
        <v>1450</v>
      </c>
      <c r="C238" t="s">
        <v>871</v>
      </c>
      <c r="D238" t="s">
        <v>667</v>
      </c>
      <c r="E238" t="s">
        <v>132</v>
      </c>
      <c r="F238" t="s">
        <v>133</v>
      </c>
      <c r="G238" t="s">
        <v>872</v>
      </c>
      <c r="H238" t="s">
        <v>152</v>
      </c>
      <c r="I238" t="s">
        <v>669</v>
      </c>
      <c r="J238" t="s">
        <v>137</v>
      </c>
      <c r="K238" t="s">
        <v>142</v>
      </c>
      <c r="L238" t="s">
        <v>873</v>
      </c>
      <c r="M238" t="s">
        <v>874</v>
      </c>
      <c r="N238" t="s">
        <v>180</v>
      </c>
      <c r="O238" t="s">
        <v>181</v>
      </c>
      <c r="P238" t="s">
        <v>389</v>
      </c>
      <c r="Q238"/>
      <c r="R238"/>
      <c r="S238" t="s">
        <v>147</v>
      </c>
      <c r="T238" t="s">
        <v>145</v>
      </c>
      <c r="U238" s="143" t="s">
        <v>146</v>
      </c>
      <c r="V238" s="143" t="s">
        <v>147</v>
      </c>
      <c r="W238" s="143" t="s">
        <v>146</v>
      </c>
      <c r="X238" t="s">
        <v>673</v>
      </c>
      <c r="Y238"/>
    </row>
    <row r="239" spans="2:25" x14ac:dyDescent="0.2">
      <c r="B239" t="s">
        <v>1451</v>
      </c>
      <c r="C239" t="s">
        <v>875</v>
      </c>
      <c r="D239" t="s">
        <v>675</v>
      </c>
      <c r="E239" t="s">
        <v>132</v>
      </c>
      <c r="F239" t="s">
        <v>133</v>
      </c>
      <c r="G239" t="s">
        <v>876</v>
      </c>
      <c r="H239" t="s">
        <v>152</v>
      </c>
      <c r="I239" t="s">
        <v>669</v>
      </c>
      <c r="J239" t="s">
        <v>137</v>
      </c>
      <c r="K239" t="s">
        <v>142</v>
      </c>
      <c r="L239" t="s">
        <v>877</v>
      </c>
      <c r="M239" t="s">
        <v>878</v>
      </c>
      <c r="N239" t="s">
        <v>140</v>
      </c>
      <c r="O239" t="s">
        <v>141</v>
      </c>
      <c r="P239" t="s">
        <v>389</v>
      </c>
      <c r="Q239"/>
      <c r="R239"/>
      <c r="S239"/>
      <c r="T239" t="s">
        <v>145</v>
      </c>
      <c r="U239" s="143" t="s">
        <v>146</v>
      </c>
      <c r="V239" t="s">
        <v>147</v>
      </c>
      <c r="W239" s="143" t="s">
        <v>146</v>
      </c>
      <c r="X239" t="s">
        <v>673</v>
      </c>
      <c r="Y239"/>
    </row>
    <row r="240" spans="2:25" x14ac:dyDescent="0.2">
      <c r="B240" t="s">
        <v>1452</v>
      </c>
      <c r="C240" t="s">
        <v>879</v>
      </c>
      <c r="D240" t="s">
        <v>667</v>
      </c>
      <c r="E240" t="s">
        <v>132</v>
      </c>
      <c r="F240" t="s">
        <v>133</v>
      </c>
      <c r="G240" t="s">
        <v>880</v>
      </c>
      <c r="H240" t="s">
        <v>152</v>
      </c>
      <c r="I240" t="s">
        <v>669</v>
      </c>
      <c r="J240" t="s">
        <v>137</v>
      </c>
      <c r="K240" t="s">
        <v>142</v>
      </c>
      <c r="L240" t="s">
        <v>881</v>
      </c>
      <c r="M240" t="s">
        <v>882</v>
      </c>
      <c r="N240" t="s">
        <v>140</v>
      </c>
      <c r="O240" t="s">
        <v>141</v>
      </c>
      <c r="P240" t="s">
        <v>389</v>
      </c>
      <c r="Q240"/>
      <c r="R240"/>
      <c r="S240"/>
      <c r="T240" t="s">
        <v>145</v>
      </c>
      <c r="U240" s="143" t="s">
        <v>146</v>
      </c>
      <c r="V240" t="s">
        <v>147</v>
      </c>
      <c r="W240" s="143" t="s">
        <v>146</v>
      </c>
      <c r="X240" t="s">
        <v>673</v>
      </c>
      <c r="Y240"/>
    </row>
    <row r="241" spans="1:67" x14ac:dyDescent="0.2">
      <c r="B241" t="s">
        <v>1453</v>
      </c>
      <c r="C241" t="s">
        <v>883</v>
      </c>
      <c r="D241" t="s">
        <v>667</v>
      </c>
      <c r="E241" t="s">
        <v>132</v>
      </c>
      <c r="F241" t="s">
        <v>133</v>
      </c>
      <c r="G241" t="s">
        <v>884</v>
      </c>
      <c r="H241" t="s">
        <v>152</v>
      </c>
      <c r="I241" t="s">
        <v>669</v>
      </c>
      <c r="J241" t="s">
        <v>137</v>
      </c>
      <c r="K241" t="s">
        <v>142</v>
      </c>
      <c r="L241" t="s">
        <v>885</v>
      </c>
      <c r="M241" t="s">
        <v>886</v>
      </c>
      <c r="N241" t="s">
        <v>140</v>
      </c>
      <c r="O241" t="s">
        <v>141</v>
      </c>
      <c r="P241" t="s">
        <v>389</v>
      </c>
      <c r="Q241"/>
      <c r="R241"/>
      <c r="S241"/>
      <c r="T241" t="s">
        <v>145</v>
      </c>
      <c r="U241" s="143" t="s">
        <v>146</v>
      </c>
      <c r="V241" t="s">
        <v>147</v>
      </c>
      <c r="W241" s="143" t="s">
        <v>146</v>
      </c>
      <c r="X241" t="s">
        <v>673</v>
      </c>
      <c r="Y241"/>
    </row>
    <row r="242" spans="1:67" x14ac:dyDescent="0.2">
      <c r="B242" t="s">
        <v>1454</v>
      </c>
      <c r="C242" t="s">
        <v>887</v>
      </c>
      <c r="D242" t="s">
        <v>675</v>
      </c>
      <c r="E242" t="s">
        <v>132</v>
      </c>
      <c r="F242" t="s">
        <v>133</v>
      </c>
      <c r="G242" t="s">
        <v>888</v>
      </c>
      <c r="H242" t="s">
        <v>152</v>
      </c>
      <c r="I242" t="s">
        <v>669</v>
      </c>
      <c r="J242" t="s">
        <v>137</v>
      </c>
      <c r="K242" t="s">
        <v>142</v>
      </c>
      <c r="L242" t="s">
        <v>889</v>
      </c>
      <c r="M242" t="s">
        <v>890</v>
      </c>
      <c r="N242" t="s">
        <v>180</v>
      </c>
      <c r="O242" t="s">
        <v>181</v>
      </c>
      <c r="P242" t="s">
        <v>389</v>
      </c>
      <c r="Q242"/>
      <c r="R242"/>
      <c r="S242" t="s">
        <v>147</v>
      </c>
      <c r="T242" t="s">
        <v>145</v>
      </c>
      <c r="U242" s="143" t="s">
        <v>146</v>
      </c>
      <c r="V242" s="143" t="s">
        <v>147</v>
      </c>
      <c r="W242" s="143" t="s">
        <v>146</v>
      </c>
      <c r="X242" t="s">
        <v>673</v>
      </c>
      <c r="Y242"/>
    </row>
    <row r="243" spans="1:67" x14ac:dyDescent="0.2">
      <c r="B243" t="s">
        <v>1455</v>
      </c>
      <c r="C243" t="s">
        <v>891</v>
      </c>
      <c r="D243" t="s">
        <v>667</v>
      </c>
      <c r="E243" t="s">
        <v>132</v>
      </c>
      <c r="F243" t="s">
        <v>133</v>
      </c>
      <c r="G243" t="s">
        <v>892</v>
      </c>
      <c r="H243" t="s">
        <v>152</v>
      </c>
      <c r="I243" t="s">
        <v>669</v>
      </c>
      <c r="J243" t="s">
        <v>137</v>
      </c>
      <c r="K243" t="s">
        <v>142</v>
      </c>
      <c r="L243" t="s">
        <v>893</v>
      </c>
      <c r="M243" t="s">
        <v>894</v>
      </c>
      <c r="N243" t="s">
        <v>140</v>
      </c>
      <c r="O243" t="s">
        <v>141</v>
      </c>
      <c r="P243" t="s">
        <v>389</v>
      </c>
      <c r="Q243"/>
      <c r="R243"/>
      <c r="S243"/>
      <c r="T243" t="s">
        <v>145</v>
      </c>
      <c r="U243" s="143" t="s">
        <v>146</v>
      </c>
      <c r="V243" t="s">
        <v>147</v>
      </c>
      <c r="W243" s="143" t="s">
        <v>146</v>
      </c>
      <c r="X243" t="s">
        <v>673</v>
      </c>
      <c r="Y243"/>
    </row>
    <row r="244" spans="1:67" x14ac:dyDescent="0.2">
      <c r="B244" t="s">
        <v>1456</v>
      </c>
      <c r="C244" t="s">
        <v>895</v>
      </c>
      <c r="D244" t="s">
        <v>675</v>
      </c>
      <c r="E244" t="s">
        <v>132</v>
      </c>
      <c r="F244" t="s">
        <v>133</v>
      </c>
      <c r="G244" t="s">
        <v>896</v>
      </c>
      <c r="H244" t="s">
        <v>152</v>
      </c>
      <c r="I244" t="s">
        <v>669</v>
      </c>
      <c r="J244" t="s">
        <v>137</v>
      </c>
      <c r="K244" t="s">
        <v>142</v>
      </c>
      <c r="L244" t="s">
        <v>897</v>
      </c>
      <c r="M244" t="s">
        <v>898</v>
      </c>
      <c r="N244" t="s">
        <v>140</v>
      </c>
      <c r="O244" t="s">
        <v>141</v>
      </c>
      <c r="P244" t="s">
        <v>389</v>
      </c>
      <c r="Q244"/>
      <c r="R244"/>
      <c r="S244"/>
      <c r="T244" t="s">
        <v>145</v>
      </c>
      <c r="U244" s="143" t="s">
        <v>146</v>
      </c>
      <c r="V244" t="s">
        <v>147</v>
      </c>
      <c r="W244" s="143" t="s">
        <v>146</v>
      </c>
      <c r="X244" t="s">
        <v>673</v>
      </c>
      <c r="Y244"/>
    </row>
    <row r="245" spans="1:67" x14ac:dyDescent="0.2">
      <c r="B245" t="s">
        <v>1457</v>
      </c>
      <c r="C245" t="s">
        <v>899</v>
      </c>
      <c r="D245" t="s">
        <v>667</v>
      </c>
      <c r="E245" t="s">
        <v>132</v>
      </c>
      <c r="F245" t="s">
        <v>133</v>
      </c>
      <c r="G245" t="s">
        <v>900</v>
      </c>
      <c r="H245" t="s">
        <v>152</v>
      </c>
      <c r="I245" t="s">
        <v>669</v>
      </c>
      <c r="J245" t="s">
        <v>137</v>
      </c>
      <c r="K245" t="s">
        <v>142</v>
      </c>
      <c r="L245" t="s">
        <v>901</v>
      </c>
      <c r="M245" t="s">
        <v>902</v>
      </c>
      <c r="N245" t="s">
        <v>140</v>
      </c>
      <c r="O245" t="s">
        <v>141</v>
      </c>
      <c r="P245" t="s">
        <v>389</v>
      </c>
      <c r="Q245"/>
      <c r="R245"/>
      <c r="S245"/>
      <c r="T245" t="s">
        <v>145</v>
      </c>
      <c r="U245" s="143" t="s">
        <v>146</v>
      </c>
      <c r="V245" t="s">
        <v>147</v>
      </c>
      <c r="W245" s="143" t="s">
        <v>146</v>
      </c>
      <c r="X245" t="s">
        <v>673</v>
      </c>
      <c r="Y245"/>
    </row>
    <row r="246" spans="1:67" x14ac:dyDescent="0.2">
      <c r="B246" t="s">
        <v>1458</v>
      </c>
      <c r="C246" t="s">
        <v>903</v>
      </c>
      <c r="D246" t="s">
        <v>904</v>
      </c>
      <c r="E246" t="s">
        <v>132</v>
      </c>
      <c r="F246" t="s">
        <v>133</v>
      </c>
      <c r="G246" t="s">
        <v>905</v>
      </c>
      <c r="H246" t="s">
        <v>152</v>
      </c>
      <c r="I246" t="s">
        <v>906</v>
      </c>
      <c r="J246" t="s">
        <v>137</v>
      </c>
      <c r="K246" t="s">
        <v>177</v>
      </c>
      <c r="L246" t="s">
        <v>907</v>
      </c>
      <c r="M246" t="s">
        <v>908</v>
      </c>
      <c r="N246" t="s">
        <v>140</v>
      </c>
      <c r="O246" t="s">
        <v>528</v>
      </c>
      <c r="P246" t="s">
        <v>909</v>
      </c>
      <c r="Q246" t="s">
        <v>910</v>
      </c>
      <c r="R246"/>
      <c r="S246"/>
      <c r="T246" t="s">
        <v>145</v>
      </c>
      <c r="U246" s="143" t="s">
        <v>146</v>
      </c>
      <c r="V246" t="s">
        <v>147</v>
      </c>
      <c r="W246" s="143" t="s">
        <v>146</v>
      </c>
      <c r="X246" t="s">
        <v>148</v>
      </c>
      <c r="Y246"/>
    </row>
    <row r="247" spans="1:67" x14ac:dyDescent="0.2">
      <c r="B247" t="s">
        <v>1459</v>
      </c>
      <c r="C247" t="s">
        <v>911</v>
      </c>
      <c r="D247" t="s">
        <v>912</v>
      </c>
      <c r="E247" t="s">
        <v>132</v>
      </c>
      <c r="F247" t="s">
        <v>133</v>
      </c>
      <c r="G247" t="s">
        <v>913</v>
      </c>
      <c r="H247" t="s">
        <v>914</v>
      </c>
      <c r="I247" t="s">
        <v>915</v>
      </c>
      <c r="J247" t="s">
        <v>137</v>
      </c>
      <c r="K247"/>
      <c r="L247" t="s">
        <v>916</v>
      </c>
      <c r="M247" t="s">
        <v>917</v>
      </c>
      <c r="N247" t="s">
        <v>180</v>
      </c>
      <c r="O247" t="s">
        <v>514</v>
      </c>
      <c r="P247" t="s">
        <v>515</v>
      </c>
      <c r="Q247"/>
      <c r="R247"/>
      <c r="S247" t="s">
        <v>147</v>
      </c>
      <c r="T247" t="s">
        <v>145</v>
      </c>
      <c r="U247" s="143" t="s">
        <v>146</v>
      </c>
      <c r="V247" s="143" t="s">
        <v>147</v>
      </c>
      <c r="W247" s="143" t="s">
        <v>146</v>
      </c>
      <c r="X247" t="s">
        <v>673</v>
      </c>
      <c r="Y247"/>
    </row>
    <row r="248" spans="1:67" x14ac:dyDescent="0.2">
      <c r="B248" t="s">
        <v>1460</v>
      </c>
      <c r="C248" t="s">
        <v>918</v>
      </c>
      <c r="D248" t="s">
        <v>518</v>
      </c>
      <c r="E248" t="s">
        <v>132</v>
      </c>
      <c r="F248" t="s">
        <v>133</v>
      </c>
      <c r="G248" t="s">
        <v>919</v>
      </c>
      <c r="H248" t="s">
        <v>175</v>
      </c>
      <c r="I248" t="s">
        <v>511</v>
      </c>
      <c r="J248" t="s">
        <v>137</v>
      </c>
      <c r="K248" t="s">
        <v>169</v>
      </c>
      <c r="L248" t="s">
        <v>920</v>
      </c>
      <c r="M248" t="s">
        <v>921</v>
      </c>
      <c r="N248" t="s">
        <v>180</v>
      </c>
      <c r="O248" t="s">
        <v>236</v>
      </c>
      <c r="P248"/>
      <c r="Q248"/>
      <c r="R248"/>
      <c r="S248" t="s">
        <v>147</v>
      </c>
      <c r="T248" t="s">
        <v>145</v>
      </c>
      <c r="U248" s="143" t="s">
        <v>146</v>
      </c>
      <c r="V248" s="143" t="s">
        <v>147</v>
      </c>
      <c r="W248" s="143" t="s">
        <v>146</v>
      </c>
      <c r="X248" s="143" t="s">
        <v>183</v>
      </c>
      <c r="Y248"/>
    </row>
    <row r="249" spans="1:67" x14ac:dyDescent="0.2">
      <c r="B249" t="s">
        <v>1461</v>
      </c>
      <c r="C249" t="s">
        <v>922</v>
      </c>
      <c r="D249"/>
      <c r="E249"/>
      <c r="F249"/>
      <c r="G249"/>
      <c r="H249" t="s">
        <v>135</v>
      </c>
      <c r="I249" t="s">
        <v>923</v>
      </c>
      <c r="J249" t="s">
        <v>137</v>
      </c>
      <c r="K249"/>
      <c r="L249"/>
      <c r="M249"/>
      <c r="N249" t="s">
        <v>180</v>
      </c>
      <c r="O249" t="s">
        <v>514</v>
      </c>
      <c r="P249"/>
      <c r="Q249"/>
      <c r="R249"/>
      <c r="S249" t="s">
        <v>147</v>
      </c>
      <c r="T249" t="s">
        <v>145</v>
      </c>
      <c r="U249" s="143" t="s">
        <v>146</v>
      </c>
      <c r="V249" s="143" t="s">
        <v>147</v>
      </c>
      <c r="W249" s="143" t="s">
        <v>146</v>
      </c>
      <c r="X249" t="s">
        <v>148</v>
      </c>
      <c r="Y249"/>
    </row>
    <row r="250" spans="1:67" x14ac:dyDescent="0.2">
      <c r="B250" s="143" t="s">
        <v>1462</v>
      </c>
      <c r="C250" s="143" t="s">
        <v>1462</v>
      </c>
      <c r="D250" t="s">
        <v>1463</v>
      </c>
      <c r="H250" s="143" t="s">
        <v>1464</v>
      </c>
      <c r="I250" s="143" t="s">
        <v>1465</v>
      </c>
      <c r="J250" s="143" t="s">
        <v>1466</v>
      </c>
      <c r="K250" s="143" t="s">
        <v>1467</v>
      </c>
    </row>
    <row r="251" spans="1:67" x14ac:dyDescent="0.2">
      <c r="A251" s="146" t="s">
        <v>1469</v>
      </c>
      <c r="B251" s="146" t="s">
        <v>1406</v>
      </c>
    </row>
    <row r="252" spans="1:67" x14ac:dyDescent="0.2">
      <c r="A252" s="146" t="s">
        <v>1469</v>
      </c>
      <c r="B252" s="146" t="s">
        <v>1470</v>
      </c>
    </row>
    <row r="253" spans="1:67" x14ac:dyDescent="0.2">
      <c r="A253" s="146" t="s">
        <v>1469</v>
      </c>
      <c r="B253" s="146" t="s">
        <v>1472</v>
      </c>
    </row>
    <row r="254" spans="1:67" customFormat="1" x14ac:dyDescent="0.2">
      <c r="A254" s="142" t="s">
        <v>1469</v>
      </c>
      <c r="B254" s="146" t="s">
        <v>1471</v>
      </c>
      <c r="D254" s="142" t="s">
        <v>1474</v>
      </c>
      <c r="BK254" s="143"/>
      <c r="BL254" s="143"/>
      <c r="BM254" s="143"/>
      <c r="BN254" s="143"/>
      <c r="BO254" s="143"/>
    </row>
    <row r="255" spans="1:67" x14ac:dyDescent="0.2">
      <c r="B255" s="146"/>
    </row>
    <row r="256" spans="1:67" x14ac:dyDescent="0.2">
      <c r="B256" s="146"/>
    </row>
    <row r="257" spans="2:2" x14ac:dyDescent="0.2">
      <c r="B257" s="146"/>
    </row>
  </sheetData>
  <autoFilter ref="A1:Y254" xr:uid="{566BA391-88CD-7E41-A0B0-48627BD51C6E}"/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9"/>
  <sheetViews>
    <sheetView showRuler="0" topLeftCell="B7" zoomScaleNormal="100" workbookViewId="0">
      <selection activeCell="D37" sqref="D37:G3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0" width="11.1640625" style="23"/>
    <col min="11" max="11" width="15" style="23" customWidth="1"/>
    <col min="12" max="12" width="14.5" style="23" customWidth="1"/>
    <col min="13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Sollarbeitszeit!E11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Sollarbeitszeit!A11</f>
        <v>Januar</v>
      </c>
      <c r="C7" s="29">
        <f>Sollarbeitszeit!D11</f>
        <v>147.84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v>0</v>
      </c>
      <c r="D13" s="108" t="s">
        <v>57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5*G5/100*42+0</f>
        <v>168</v>
      </c>
      <c r="D14" s="108" t="s">
        <v>82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42" t="str">
        <f>TEXT(B17,"TTT")</f>
        <v>Mi</v>
      </c>
      <c r="B17" s="74">
        <v>44196</v>
      </c>
      <c r="C17" s="75">
        <f>L17*24</f>
        <v>0</v>
      </c>
      <c r="D17" s="104" t="s">
        <v>28</v>
      </c>
      <c r="E17" s="105"/>
      <c r="F17" s="105"/>
      <c r="G17" s="106"/>
      <c r="H17" s="21"/>
      <c r="I17" s="21"/>
      <c r="J17" s="21"/>
      <c r="K17" s="21"/>
      <c r="L17" s="90">
        <f t="shared" ref="L17:L47" si="0">J17-I17-K17</f>
        <v>0</v>
      </c>
    </row>
    <row r="18" spans="1:12" x14ac:dyDescent="0.2">
      <c r="A18" s="42" t="str">
        <f t="shared" ref="A18:A47" si="1">TEXT(B18,"TTT")</f>
        <v>Do</v>
      </c>
      <c r="B18" s="72">
        <f>B17+1</f>
        <v>44197</v>
      </c>
      <c r="C18" s="16">
        <f t="shared" ref="C18:C47" si="2">L18*24</f>
        <v>3.9166666666666647</v>
      </c>
      <c r="D18" s="101" t="s">
        <v>98</v>
      </c>
      <c r="E18" s="102"/>
      <c r="F18" s="102"/>
      <c r="G18" s="103"/>
      <c r="H18" s="19" t="s">
        <v>100</v>
      </c>
      <c r="I18" s="90">
        <v>0.55208333333333337</v>
      </c>
      <c r="J18" s="90">
        <v>0.73263888888888884</v>
      </c>
      <c r="K18" s="90">
        <v>1.7361111111111112E-2</v>
      </c>
      <c r="L18" s="90">
        <f t="shared" si="0"/>
        <v>0.16319444444444436</v>
      </c>
    </row>
    <row r="19" spans="1:12" ht="18" customHeight="1" x14ac:dyDescent="0.2">
      <c r="A19" s="42" t="str">
        <f t="shared" si="1"/>
        <v>Fr</v>
      </c>
      <c r="B19" s="72">
        <f t="shared" ref="B19:B47" si="3">B18+1</f>
        <v>44198</v>
      </c>
      <c r="C19" s="16">
        <f t="shared" si="2"/>
        <v>5.5833333333333313</v>
      </c>
      <c r="D19" s="101" t="s">
        <v>101</v>
      </c>
      <c r="E19" s="102"/>
      <c r="F19" s="102"/>
      <c r="G19" s="103"/>
      <c r="H19" s="19" t="s">
        <v>99</v>
      </c>
      <c r="I19" s="90">
        <v>0.54861111111111116</v>
      </c>
      <c r="J19" s="90">
        <v>0.78819444444444442</v>
      </c>
      <c r="K19" s="90">
        <v>6.9444444444444441E-3</v>
      </c>
      <c r="L19" s="90">
        <f t="shared" si="0"/>
        <v>0.23263888888888881</v>
      </c>
    </row>
    <row r="20" spans="1:12" x14ac:dyDescent="0.2">
      <c r="A20" s="42" t="str">
        <f t="shared" si="1"/>
        <v>Sa</v>
      </c>
      <c r="B20" s="74">
        <f t="shared" si="3"/>
        <v>44199</v>
      </c>
      <c r="C20" s="75">
        <f t="shared" si="2"/>
        <v>0</v>
      </c>
      <c r="D20" s="104"/>
      <c r="E20" s="105"/>
      <c r="F20" s="105"/>
      <c r="G20" s="106"/>
      <c r="H20" s="21"/>
      <c r="I20" s="21"/>
      <c r="J20" s="21"/>
      <c r="K20" s="21"/>
      <c r="L20" s="90">
        <f t="shared" si="0"/>
        <v>0</v>
      </c>
    </row>
    <row r="21" spans="1:12" x14ac:dyDescent="0.2">
      <c r="A21" s="42" t="str">
        <f t="shared" si="1"/>
        <v>So</v>
      </c>
      <c r="B21" s="74">
        <f t="shared" si="3"/>
        <v>44200</v>
      </c>
      <c r="C21" s="75">
        <f t="shared" si="2"/>
        <v>0</v>
      </c>
      <c r="D21" s="104"/>
      <c r="E21" s="105"/>
      <c r="F21" s="105"/>
      <c r="G21" s="106"/>
      <c r="H21" s="21"/>
      <c r="I21" s="21"/>
      <c r="J21" s="21"/>
      <c r="K21" s="21"/>
      <c r="L21" s="90">
        <f t="shared" si="0"/>
        <v>0</v>
      </c>
    </row>
    <row r="22" spans="1:12" x14ac:dyDescent="0.2">
      <c r="A22" s="42" t="str">
        <f t="shared" si="1"/>
        <v>Mo</v>
      </c>
      <c r="B22" s="72">
        <f t="shared" si="3"/>
        <v>44201</v>
      </c>
      <c r="C22" s="16">
        <f t="shared" si="2"/>
        <v>4.6666666666666661</v>
      </c>
      <c r="D22" s="101" t="s">
        <v>102</v>
      </c>
      <c r="E22" s="102"/>
      <c r="F22" s="102"/>
      <c r="G22" s="103"/>
      <c r="H22" s="19" t="s">
        <v>100</v>
      </c>
      <c r="I22" s="90">
        <v>0.53819444444444442</v>
      </c>
      <c r="J22" s="90">
        <v>0.79166666666666663</v>
      </c>
      <c r="K22" s="90">
        <v>5.9027777777777776E-2</v>
      </c>
      <c r="L22" s="90">
        <f t="shared" si="0"/>
        <v>0.19444444444444442</v>
      </c>
    </row>
    <row r="23" spans="1:12" x14ac:dyDescent="0.2">
      <c r="A23" s="42" t="str">
        <f t="shared" si="1"/>
        <v>Di</v>
      </c>
      <c r="B23" s="72">
        <f t="shared" si="3"/>
        <v>44202</v>
      </c>
      <c r="C23" s="16">
        <f t="shared" si="2"/>
        <v>6.7500000000000018</v>
      </c>
      <c r="D23" s="101" t="s">
        <v>104</v>
      </c>
      <c r="E23" s="102"/>
      <c r="F23" s="102"/>
      <c r="G23" s="103"/>
      <c r="H23" s="19" t="s">
        <v>99</v>
      </c>
      <c r="I23" s="90">
        <v>0.40625</v>
      </c>
      <c r="J23" s="90">
        <v>0.73958333333333337</v>
      </c>
      <c r="K23" s="90">
        <v>5.2083333333333336E-2</v>
      </c>
      <c r="L23" s="90">
        <f t="shared" si="0"/>
        <v>0.28125000000000006</v>
      </c>
    </row>
    <row r="24" spans="1:12" x14ac:dyDescent="0.2">
      <c r="A24" s="42" t="str">
        <f t="shared" si="1"/>
        <v>Mi</v>
      </c>
      <c r="B24" s="72">
        <f>B23+1</f>
        <v>44203</v>
      </c>
      <c r="C24" s="16">
        <f t="shared" si="2"/>
        <v>6.5</v>
      </c>
      <c r="D24" s="101" t="s">
        <v>103</v>
      </c>
      <c r="E24" s="102"/>
      <c r="F24" s="102"/>
      <c r="G24" s="103"/>
      <c r="H24" s="19" t="s">
        <v>100</v>
      </c>
      <c r="I24" s="90">
        <v>0.39583333333333331</v>
      </c>
      <c r="J24" s="90">
        <v>0.72916666666666663</v>
      </c>
      <c r="K24" s="90">
        <v>6.25E-2</v>
      </c>
      <c r="L24" s="90">
        <f t="shared" si="0"/>
        <v>0.27083333333333331</v>
      </c>
    </row>
    <row r="25" spans="1:12" x14ac:dyDescent="0.2">
      <c r="A25" s="42" t="str">
        <f t="shared" si="1"/>
        <v>Do</v>
      </c>
      <c r="B25" s="72">
        <f>B24+1</f>
        <v>44204</v>
      </c>
      <c r="C25" s="16">
        <f t="shared" si="2"/>
        <v>5.25</v>
      </c>
      <c r="D25" s="101" t="s">
        <v>105</v>
      </c>
      <c r="E25" s="102"/>
      <c r="F25" s="102"/>
      <c r="G25" s="103"/>
      <c r="H25" s="19" t="s">
        <v>100</v>
      </c>
      <c r="I25" s="90">
        <v>0.40625</v>
      </c>
      <c r="J25" s="90">
        <v>0.65625</v>
      </c>
      <c r="K25" s="90">
        <v>3.125E-2</v>
      </c>
      <c r="L25" s="90">
        <f t="shared" si="0"/>
        <v>0.21875</v>
      </c>
    </row>
    <row r="26" spans="1:12" x14ac:dyDescent="0.2">
      <c r="A26" s="42" t="str">
        <f t="shared" si="1"/>
        <v>Fr</v>
      </c>
      <c r="B26" s="72">
        <f t="shared" si="3"/>
        <v>44205</v>
      </c>
      <c r="C26" s="16">
        <f t="shared" si="2"/>
        <v>8</v>
      </c>
      <c r="D26" s="101" t="s">
        <v>113</v>
      </c>
      <c r="E26" s="102"/>
      <c r="F26" s="102"/>
      <c r="G26" s="103"/>
      <c r="H26" s="19" t="s">
        <v>100</v>
      </c>
      <c r="I26" s="90">
        <v>0.375</v>
      </c>
      <c r="J26" s="90">
        <v>0.78125</v>
      </c>
      <c r="K26" s="90">
        <v>7.2916666666666671E-2</v>
      </c>
      <c r="L26" s="90">
        <f t="shared" si="0"/>
        <v>0.33333333333333331</v>
      </c>
    </row>
    <row r="27" spans="1:12" x14ac:dyDescent="0.2">
      <c r="A27" s="42" t="str">
        <f t="shared" si="1"/>
        <v>Sa</v>
      </c>
      <c r="B27" s="74">
        <f t="shared" si="3"/>
        <v>44206</v>
      </c>
      <c r="C27" s="75">
        <f t="shared" si="2"/>
        <v>0</v>
      </c>
      <c r="D27" s="104"/>
      <c r="E27" s="105"/>
      <c r="F27" s="105"/>
      <c r="G27" s="106"/>
      <c r="H27" s="21"/>
      <c r="I27" s="21"/>
      <c r="J27" s="21"/>
      <c r="K27" s="21"/>
      <c r="L27" s="90">
        <f t="shared" si="0"/>
        <v>0</v>
      </c>
    </row>
    <row r="28" spans="1:12" x14ac:dyDescent="0.2">
      <c r="A28" s="42" t="str">
        <f t="shared" si="1"/>
        <v>So</v>
      </c>
      <c r="B28" s="74">
        <f t="shared" si="3"/>
        <v>44207</v>
      </c>
      <c r="C28" s="75">
        <f t="shared" si="2"/>
        <v>0</v>
      </c>
      <c r="D28" s="104"/>
      <c r="E28" s="105"/>
      <c r="F28" s="105"/>
      <c r="G28" s="106"/>
      <c r="H28" s="21"/>
      <c r="I28" s="21"/>
      <c r="J28" s="21"/>
      <c r="K28" s="21"/>
      <c r="L28" s="90">
        <f t="shared" si="0"/>
        <v>0</v>
      </c>
    </row>
    <row r="29" spans="1:12" x14ac:dyDescent="0.2">
      <c r="A29" s="42" t="str">
        <f t="shared" si="1"/>
        <v>Mo</v>
      </c>
      <c r="B29" s="72">
        <f t="shared" si="3"/>
        <v>44208</v>
      </c>
      <c r="C29" s="16">
        <f t="shared" si="2"/>
        <v>4.75</v>
      </c>
      <c r="D29" s="101" t="s">
        <v>106</v>
      </c>
      <c r="E29" s="102"/>
      <c r="F29" s="102"/>
      <c r="G29" s="103"/>
      <c r="H29" s="19" t="s">
        <v>100</v>
      </c>
      <c r="I29" s="90">
        <v>0.52777777777777779</v>
      </c>
      <c r="J29" s="90">
        <v>0.73958333333333337</v>
      </c>
      <c r="K29" s="90">
        <v>1.3888888888888888E-2</v>
      </c>
      <c r="L29" s="90">
        <f t="shared" si="0"/>
        <v>0.19791666666666669</v>
      </c>
    </row>
    <row r="30" spans="1:12" x14ac:dyDescent="0.2">
      <c r="A30" s="42" t="str">
        <f t="shared" si="1"/>
        <v>Di</v>
      </c>
      <c r="B30" s="72">
        <f t="shared" si="3"/>
        <v>44209</v>
      </c>
      <c r="C30" s="16">
        <f t="shared" si="2"/>
        <v>5.1666666666666661</v>
      </c>
      <c r="D30" s="101" t="s">
        <v>107</v>
      </c>
      <c r="E30" s="102"/>
      <c r="F30" s="102"/>
      <c r="G30" s="103"/>
      <c r="H30" s="19" t="s">
        <v>100</v>
      </c>
      <c r="I30" s="90">
        <v>0.52777777777777779</v>
      </c>
      <c r="J30" s="90">
        <v>0.75694444444444442</v>
      </c>
      <c r="K30" s="90">
        <v>1.3888888888888888E-2</v>
      </c>
      <c r="L30" s="90">
        <f t="shared" si="0"/>
        <v>0.21527777777777773</v>
      </c>
    </row>
    <row r="31" spans="1:12" x14ac:dyDescent="0.2">
      <c r="A31" s="42" t="str">
        <f t="shared" si="1"/>
        <v>Mi</v>
      </c>
      <c r="B31" s="72">
        <f t="shared" si="3"/>
        <v>44210</v>
      </c>
      <c r="C31" s="16">
        <f t="shared" si="2"/>
        <v>6.666666666666667</v>
      </c>
      <c r="D31" s="101" t="s">
        <v>111</v>
      </c>
      <c r="E31" s="102"/>
      <c r="F31" s="102"/>
      <c r="G31" s="103"/>
      <c r="H31" s="19" t="s">
        <v>100</v>
      </c>
      <c r="I31" s="90">
        <v>0.375</v>
      </c>
      <c r="J31" s="90">
        <v>0.6875</v>
      </c>
      <c r="K31" s="90">
        <v>3.4722222222222224E-2</v>
      </c>
      <c r="L31" s="90">
        <f t="shared" si="0"/>
        <v>0.27777777777777779</v>
      </c>
    </row>
    <row r="32" spans="1:12" x14ac:dyDescent="0.2">
      <c r="A32" s="42" t="str">
        <f t="shared" si="1"/>
        <v>Do</v>
      </c>
      <c r="B32" s="72">
        <f t="shared" si="3"/>
        <v>44211</v>
      </c>
      <c r="C32" s="16">
        <f t="shared" si="2"/>
        <v>3.5833333333333339</v>
      </c>
      <c r="D32" s="101" t="s">
        <v>109</v>
      </c>
      <c r="E32" s="102"/>
      <c r="F32" s="102"/>
      <c r="G32" s="103"/>
      <c r="H32" s="19" t="s">
        <v>100</v>
      </c>
      <c r="I32" s="90">
        <v>0.41666666666666669</v>
      </c>
      <c r="J32" s="90">
        <v>0.70833333333333337</v>
      </c>
      <c r="K32" s="90">
        <v>0.1423611111111111</v>
      </c>
      <c r="L32" s="90">
        <f t="shared" si="0"/>
        <v>0.14930555555555558</v>
      </c>
    </row>
    <row r="33" spans="1:12" x14ac:dyDescent="0.2">
      <c r="A33" s="42" t="str">
        <f t="shared" si="1"/>
        <v>Fr</v>
      </c>
      <c r="B33" s="72">
        <f t="shared" si="3"/>
        <v>44212</v>
      </c>
      <c r="C33" s="16">
        <f t="shared" si="2"/>
        <v>6.5000000000000009</v>
      </c>
      <c r="D33" s="101" t="s">
        <v>110</v>
      </c>
      <c r="E33" s="102"/>
      <c r="F33" s="102"/>
      <c r="G33" s="103"/>
      <c r="H33" s="19" t="s">
        <v>100</v>
      </c>
      <c r="I33" s="90">
        <v>0.375</v>
      </c>
      <c r="J33" s="90">
        <v>0.70833333333333337</v>
      </c>
      <c r="K33" s="90">
        <v>6.25E-2</v>
      </c>
      <c r="L33" s="90">
        <f t="shared" si="0"/>
        <v>0.27083333333333337</v>
      </c>
    </row>
    <row r="34" spans="1:12" x14ac:dyDescent="0.2">
      <c r="A34" s="42" t="str">
        <f t="shared" si="1"/>
        <v>Sa</v>
      </c>
      <c r="B34" s="74">
        <f t="shared" si="3"/>
        <v>44213</v>
      </c>
      <c r="C34" s="75">
        <f t="shared" si="2"/>
        <v>0</v>
      </c>
      <c r="D34" s="104"/>
      <c r="E34" s="105"/>
      <c r="F34" s="105"/>
      <c r="G34" s="106"/>
      <c r="H34" s="21"/>
      <c r="I34" s="21"/>
      <c r="J34" s="21"/>
      <c r="K34" s="21"/>
      <c r="L34" s="90">
        <f t="shared" si="0"/>
        <v>0</v>
      </c>
    </row>
    <row r="35" spans="1:12" x14ac:dyDescent="0.2">
      <c r="A35" s="42" t="str">
        <f t="shared" si="1"/>
        <v>So</v>
      </c>
      <c r="B35" s="74">
        <f t="shared" si="3"/>
        <v>44214</v>
      </c>
      <c r="C35" s="75">
        <f t="shared" si="2"/>
        <v>0</v>
      </c>
      <c r="D35" s="104"/>
      <c r="E35" s="105"/>
      <c r="F35" s="105"/>
      <c r="G35" s="106"/>
      <c r="H35" s="21"/>
      <c r="I35" s="21"/>
      <c r="J35" s="21"/>
      <c r="K35" s="21"/>
      <c r="L35" s="90">
        <f t="shared" si="0"/>
        <v>0</v>
      </c>
    </row>
    <row r="36" spans="1:12" x14ac:dyDescent="0.2">
      <c r="A36" s="42" t="str">
        <f t="shared" si="1"/>
        <v>Mo</v>
      </c>
      <c r="B36" s="72">
        <f t="shared" si="3"/>
        <v>44215</v>
      </c>
      <c r="C36" s="16">
        <f t="shared" si="2"/>
        <v>5</v>
      </c>
      <c r="D36" s="101" t="s">
        <v>112</v>
      </c>
      <c r="E36" s="102"/>
      <c r="F36" s="102"/>
      <c r="G36" s="103"/>
      <c r="H36" s="19"/>
      <c r="I36" s="90">
        <v>0.375</v>
      </c>
      <c r="J36" s="90">
        <v>0.625</v>
      </c>
      <c r="K36" s="90">
        <v>4.1666666666666664E-2</v>
      </c>
      <c r="L36" s="90">
        <f t="shared" si="0"/>
        <v>0.20833333333333334</v>
      </c>
    </row>
    <row r="37" spans="1:12" x14ac:dyDescent="0.2">
      <c r="A37" s="42" t="str">
        <f t="shared" si="1"/>
        <v>Di</v>
      </c>
      <c r="B37" s="72">
        <f t="shared" si="3"/>
        <v>44216</v>
      </c>
      <c r="C37" s="16">
        <f t="shared" si="2"/>
        <v>7</v>
      </c>
      <c r="D37" s="101" t="s">
        <v>117</v>
      </c>
      <c r="E37" s="102"/>
      <c r="F37" s="102"/>
      <c r="G37" s="103"/>
      <c r="H37" s="19"/>
      <c r="I37" s="90">
        <v>0.375</v>
      </c>
      <c r="J37" s="90">
        <v>0.70833333333333337</v>
      </c>
      <c r="K37" s="90">
        <v>4.1666666666666664E-2</v>
      </c>
      <c r="L37" s="90">
        <f t="shared" si="0"/>
        <v>0.29166666666666669</v>
      </c>
    </row>
    <row r="38" spans="1:12" x14ac:dyDescent="0.2">
      <c r="A38" s="42" t="str">
        <f t="shared" si="1"/>
        <v>Mi</v>
      </c>
      <c r="B38" s="72">
        <f>B37+1</f>
        <v>44217</v>
      </c>
      <c r="C38" s="16">
        <f t="shared" si="2"/>
        <v>7</v>
      </c>
      <c r="D38" s="101"/>
      <c r="E38" s="102"/>
      <c r="F38" s="102"/>
      <c r="G38" s="103"/>
      <c r="H38" s="19"/>
      <c r="I38" s="90">
        <v>0.375</v>
      </c>
      <c r="J38" s="90">
        <v>0.70833333333333337</v>
      </c>
      <c r="K38" s="90">
        <v>4.1666666666666664E-2</v>
      </c>
      <c r="L38" s="90">
        <f t="shared" si="0"/>
        <v>0.29166666666666669</v>
      </c>
    </row>
    <row r="39" spans="1:12" x14ac:dyDescent="0.2">
      <c r="A39" s="42" t="str">
        <f t="shared" si="1"/>
        <v>Do</v>
      </c>
      <c r="B39" s="72">
        <f>B38+1</f>
        <v>44218</v>
      </c>
      <c r="C39" s="16">
        <f t="shared" si="2"/>
        <v>7</v>
      </c>
      <c r="D39" s="101"/>
      <c r="E39" s="102"/>
      <c r="F39" s="102"/>
      <c r="G39" s="103"/>
      <c r="H39" s="19"/>
      <c r="I39" s="90">
        <v>0.375</v>
      </c>
      <c r="J39" s="90">
        <v>0.70833333333333337</v>
      </c>
      <c r="K39" s="90">
        <v>4.1666666666666664E-2</v>
      </c>
      <c r="L39" s="90">
        <f t="shared" si="0"/>
        <v>0.29166666666666669</v>
      </c>
    </row>
    <row r="40" spans="1:12" x14ac:dyDescent="0.2">
      <c r="A40" s="42" t="str">
        <f t="shared" si="1"/>
        <v>Fr</v>
      </c>
      <c r="B40" s="72">
        <f t="shared" si="3"/>
        <v>44219</v>
      </c>
      <c r="C40" s="16">
        <f t="shared" si="2"/>
        <v>8</v>
      </c>
      <c r="D40" s="101"/>
      <c r="E40" s="102"/>
      <c r="F40" s="102"/>
      <c r="G40" s="103"/>
      <c r="H40" s="19"/>
      <c r="I40" s="90">
        <v>0.375</v>
      </c>
      <c r="J40" s="90">
        <v>0.75</v>
      </c>
      <c r="K40" s="90">
        <v>4.1666666666666664E-2</v>
      </c>
      <c r="L40" s="90">
        <f t="shared" si="0"/>
        <v>0.33333333333333331</v>
      </c>
    </row>
    <row r="41" spans="1:12" x14ac:dyDescent="0.2">
      <c r="A41" s="42" t="str">
        <f t="shared" si="1"/>
        <v>Sa</v>
      </c>
      <c r="B41" s="74">
        <f t="shared" si="3"/>
        <v>44220</v>
      </c>
      <c r="C41" s="75">
        <f t="shared" si="2"/>
        <v>0</v>
      </c>
      <c r="D41" s="104"/>
      <c r="E41" s="105"/>
      <c r="F41" s="105"/>
      <c r="G41" s="106"/>
      <c r="H41" s="21"/>
      <c r="I41" s="21"/>
      <c r="J41" s="21"/>
      <c r="K41" s="21"/>
      <c r="L41" s="90">
        <f t="shared" si="0"/>
        <v>0</v>
      </c>
    </row>
    <row r="42" spans="1:12" x14ac:dyDescent="0.2">
      <c r="A42" s="42" t="str">
        <f t="shared" si="1"/>
        <v>So</v>
      </c>
      <c r="B42" s="74">
        <f t="shared" si="3"/>
        <v>44221</v>
      </c>
      <c r="C42" s="75">
        <f t="shared" si="2"/>
        <v>0</v>
      </c>
      <c r="D42" s="104"/>
      <c r="E42" s="105"/>
      <c r="F42" s="105"/>
      <c r="G42" s="106"/>
      <c r="H42" s="21"/>
      <c r="I42" s="21"/>
      <c r="J42" s="21"/>
      <c r="K42" s="21"/>
      <c r="L42" s="90">
        <f t="shared" si="0"/>
        <v>0</v>
      </c>
    </row>
    <row r="43" spans="1:12" x14ac:dyDescent="0.2">
      <c r="A43" s="42" t="str">
        <f t="shared" si="1"/>
        <v>Mo</v>
      </c>
      <c r="B43" s="72">
        <f t="shared" si="3"/>
        <v>44222</v>
      </c>
      <c r="C43" s="16">
        <f t="shared" si="2"/>
        <v>7</v>
      </c>
      <c r="D43" s="101"/>
      <c r="E43" s="102"/>
      <c r="F43" s="102"/>
      <c r="G43" s="103"/>
      <c r="H43" s="19"/>
      <c r="I43" s="90">
        <v>0.375</v>
      </c>
      <c r="J43" s="90">
        <v>0.70833333333333337</v>
      </c>
      <c r="K43" s="90">
        <v>4.1666666666666664E-2</v>
      </c>
      <c r="L43" s="90">
        <f t="shared" si="0"/>
        <v>0.29166666666666669</v>
      </c>
    </row>
    <row r="44" spans="1:12" x14ac:dyDescent="0.2">
      <c r="A44" s="42" t="str">
        <f t="shared" si="1"/>
        <v>Di</v>
      </c>
      <c r="B44" s="72">
        <f t="shared" si="3"/>
        <v>44223</v>
      </c>
      <c r="C44" s="16">
        <f t="shared" si="2"/>
        <v>7</v>
      </c>
      <c r="D44" s="101"/>
      <c r="E44" s="102"/>
      <c r="F44" s="102"/>
      <c r="G44" s="103"/>
      <c r="H44" s="19"/>
      <c r="I44" s="90">
        <v>0.375</v>
      </c>
      <c r="J44" s="90">
        <v>0.70833333333333337</v>
      </c>
      <c r="K44" s="90">
        <v>4.1666666666666664E-2</v>
      </c>
      <c r="L44" s="90">
        <f t="shared" si="0"/>
        <v>0.29166666666666669</v>
      </c>
    </row>
    <row r="45" spans="1:12" x14ac:dyDescent="0.2">
      <c r="A45" s="42" t="str">
        <f t="shared" si="1"/>
        <v>Mi</v>
      </c>
      <c r="B45" s="72">
        <f t="shared" si="3"/>
        <v>44224</v>
      </c>
      <c r="C45" s="16">
        <f t="shared" si="2"/>
        <v>7</v>
      </c>
      <c r="D45" s="101" t="s">
        <v>116</v>
      </c>
      <c r="E45" s="102"/>
      <c r="F45" s="102"/>
      <c r="G45" s="103"/>
      <c r="H45" s="19"/>
      <c r="I45" s="90">
        <v>0.375</v>
      </c>
      <c r="J45" s="90">
        <v>0.70833333333333337</v>
      </c>
      <c r="K45" s="90">
        <v>4.1666666666666664E-2</v>
      </c>
      <c r="L45" s="90">
        <f t="shared" si="0"/>
        <v>0.29166666666666669</v>
      </c>
    </row>
    <row r="46" spans="1:12" x14ac:dyDescent="0.2">
      <c r="A46" s="42" t="str">
        <f t="shared" si="1"/>
        <v>Do</v>
      </c>
      <c r="B46" s="72">
        <f t="shared" si="3"/>
        <v>44225</v>
      </c>
      <c r="C46" s="16">
        <f t="shared" si="2"/>
        <v>7</v>
      </c>
      <c r="D46" s="101"/>
      <c r="E46" s="102"/>
      <c r="F46" s="102"/>
      <c r="G46" s="103"/>
      <c r="H46" s="19"/>
      <c r="I46" s="90">
        <v>0.375</v>
      </c>
      <c r="J46" s="90">
        <v>0.70833333333333337</v>
      </c>
      <c r="K46" s="90">
        <v>4.1666666666666664E-2</v>
      </c>
      <c r="L46" s="90">
        <f t="shared" si="0"/>
        <v>0.29166666666666669</v>
      </c>
    </row>
    <row r="47" spans="1:12" x14ac:dyDescent="0.2">
      <c r="A47" s="42" t="str">
        <f t="shared" si="1"/>
        <v>Fr</v>
      </c>
      <c r="B47" s="72">
        <f t="shared" si="3"/>
        <v>44226</v>
      </c>
      <c r="C47" s="16">
        <f t="shared" si="2"/>
        <v>8</v>
      </c>
      <c r="D47" s="101" t="s">
        <v>116</v>
      </c>
      <c r="E47" s="102"/>
      <c r="F47" s="102"/>
      <c r="G47" s="103"/>
      <c r="H47" s="19"/>
      <c r="I47" s="90">
        <v>0.375</v>
      </c>
      <c r="J47" s="90">
        <v>0.75</v>
      </c>
      <c r="K47" s="90">
        <v>4.1666666666666664E-2</v>
      </c>
      <c r="L47" s="90">
        <f t="shared" si="0"/>
        <v>0.33333333333333331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137.33333333333331</v>
      </c>
      <c r="D49" s="121" t="s">
        <v>58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137.33333333333331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-10.506666666666689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59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36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6:H56"/>
    <mergeCell ref="D57:H57"/>
    <mergeCell ref="D58:H58"/>
    <mergeCell ref="D59:H59"/>
    <mergeCell ref="D55:H55"/>
    <mergeCell ref="A1:H1"/>
    <mergeCell ref="D48:H48"/>
    <mergeCell ref="D50:H50"/>
    <mergeCell ref="D52:H52"/>
    <mergeCell ref="D54:H54"/>
    <mergeCell ref="A2:H2"/>
    <mergeCell ref="A3:H3"/>
    <mergeCell ref="A4:H4"/>
    <mergeCell ref="A6:H6"/>
    <mergeCell ref="A8:H11"/>
    <mergeCell ref="D7:H7"/>
    <mergeCell ref="D51:H51"/>
    <mergeCell ref="D53:H53"/>
    <mergeCell ref="D49:H49"/>
    <mergeCell ref="D39:G39"/>
    <mergeCell ref="D29:G29"/>
    <mergeCell ref="D23:G23"/>
    <mergeCell ref="D19:G19"/>
    <mergeCell ref="D47:G47"/>
    <mergeCell ref="D46:G46"/>
    <mergeCell ref="D41:G41"/>
    <mergeCell ref="D42:G42"/>
    <mergeCell ref="D43:G43"/>
    <mergeCell ref="D45:G45"/>
    <mergeCell ref="D44:G44"/>
    <mergeCell ref="D24:G24"/>
    <mergeCell ref="D38:G38"/>
    <mergeCell ref="D26:G26"/>
    <mergeCell ref="D33:G33"/>
    <mergeCell ref="D31:G31"/>
    <mergeCell ref="D40:G40"/>
    <mergeCell ref="D36:G36"/>
    <mergeCell ref="D17:G17"/>
    <mergeCell ref="D18:G18"/>
    <mergeCell ref="D20:G20"/>
    <mergeCell ref="D21:G21"/>
    <mergeCell ref="D22:G22"/>
    <mergeCell ref="D12:H12"/>
    <mergeCell ref="D13:H13"/>
    <mergeCell ref="D14:H14"/>
    <mergeCell ref="D15:H15"/>
    <mergeCell ref="D16:G16"/>
    <mergeCell ref="D37:G37"/>
    <mergeCell ref="D32:G32"/>
    <mergeCell ref="D35:G35"/>
    <mergeCell ref="D25:G25"/>
    <mergeCell ref="D27:G27"/>
    <mergeCell ref="D28:G28"/>
    <mergeCell ref="D34:G34"/>
    <mergeCell ref="D30:G30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7"/>
  <sheetViews>
    <sheetView tabSelected="1" showRuler="0" topLeftCell="A4" workbookViewId="0">
      <selection activeCell="D30" sqref="D30:G30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9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tr">
        <f>Januar!A5</f>
        <v>Stundenblatt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Sollarbeitszeit!E12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Sollarbeitszeit!A12</f>
        <v>Februar</v>
      </c>
      <c r="C7" s="29">
        <f>Sollarbeitszeit!D12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Januar!C51</f>
        <v>-10.506666666666689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Januar!C53</f>
        <v>168</v>
      </c>
      <c r="D14" s="108" t="str">
        <f>Januar!D14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84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85" t="str">
        <f>TEXT(B17,"TTT")</f>
        <v>Sa</v>
      </c>
      <c r="B17" s="74">
        <v>44227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21"/>
    </row>
    <row r="18" spans="1:12" x14ac:dyDescent="0.2">
      <c r="A18" s="85" t="str">
        <f t="shared" ref="A18:A44" si="0">TEXT(B18,"TTT")</f>
        <v>So</v>
      </c>
      <c r="B18" s="74">
        <f>B17+1</f>
        <v>44228</v>
      </c>
      <c r="C18" s="76">
        <f t="shared" ref="C18:C44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21"/>
    </row>
    <row r="19" spans="1:12" x14ac:dyDescent="0.2">
      <c r="A19" s="85" t="str">
        <f t="shared" si="0"/>
        <v>Mo</v>
      </c>
      <c r="B19" s="72">
        <f t="shared" ref="B19:B44" si="2">B18+1</f>
        <v>44229</v>
      </c>
      <c r="C19" s="16">
        <f t="shared" si="1"/>
        <v>7</v>
      </c>
      <c r="D19" s="128" t="s">
        <v>118</v>
      </c>
      <c r="E19" s="129"/>
      <c r="F19" s="129"/>
      <c r="G19" s="130"/>
      <c r="H19" s="19"/>
      <c r="I19" s="90">
        <v>0.375</v>
      </c>
      <c r="J19" s="90">
        <v>0.70833333333333337</v>
      </c>
      <c r="K19" s="90">
        <v>4.1666666666666664E-2</v>
      </c>
      <c r="L19" s="90">
        <f t="shared" ref="L19:L44" si="3">J19-I19-K19</f>
        <v>0.29166666666666669</v>
      </c>
    </row>
    <row r="20" spans="1:12" x14ac:dyDescent="0.2">
      <c r="A20" s="85" t="str">
        <f t="shared" si="0"/>
        <v>Di</v>
      </c>
      <c r="B20" s="72">
        <f t="shared" si="2"/>
        <v>44230</v>
      </c>
      <c r="C20" s="16">
        <f t="shared" si="1"/>
        <v>7</v>
      </c>
      <c r="D20" s="128" t="s">
        <v>119</v>
      </c>
      <c r="E20" s="129"/>
      <c r="F20" s="129"/>
      <c r="G20" s="130"/>
      <c r="H20" s="19"/>
      <c r="I20" s="90">
        <v>0.375</v>
      </c>
      <c r="J20" s="90">
        <v>0.70833333333333337</v>
      </c>
      <c r="K20" s="90">
        <v>4.1666666666666664E-2</v>
      </c>
      <c r="L20" s="90">
        <f t="shared" si="3"/>
        <v>0.29166666666666669</v>
      </c>
    </row>
    <row r="21" spans="1:12" x14ac:dyDescent="0.2">
      <c r="A21" s="85" t="str">
        <f t="shared" si="0"/>
        <v>Mi</v>
      </c>
      <c r="B21" s="72">
        <f t="shared" si="2"/>
        <v>44231</v>
      </c>
      <c r="C21" s="18">
        <f t="shared" si="1"/>
        <v>7</v>
      </c>
      <c r="D21" s="101" t="s">
        <v>114</v>
      </c>
      <c r="E21" s="102"/>
      <c r="F21" s="102"/>
      <c r="G21" s="103"/>
      <c r="H21" s="19"/>
      <c r="I21" s="90">
        <v>0.375</v>
      </c>
      <c r="J21" s="90">
        <v>0.70833333333333337</v>
      </c>
      <c r="K21" s="90">
        <v>4.1666666666666664E-2</v>
      </c>
      <c r="L21" s="90">
        <f t="shared" si="3"/>
        <v>0.29166666666666669</v>
      </c>
    </row>
    <row r="22" spans="1:12" x14ac:dyDescent="0.2">
      <c r="A22" s="85" t="str">
        <f t="shared" si="0"/>
        <v>Do</v>
      </c>
      <c r="B22" s="72">
        <f t="shared" si="2"/>
        <v>44232</v>
      </c>
      <c r="C22" s="18">
        <f t="shared" si="1"/>
        <v>7</v>
      </c>
      <c r="D22" s="101" t="s">
        <v>115</v>
      </c>
      <c r="E22" s="102"/>
      <c r="F22" s="102"/>
      <c r="G22" s="103"/>
      <c r="H22" s="19"/>
      <c r="I22" s="90">
        <v>0.375</v>
      </c>
      <c r="J22" s="90">
        <v>0.70833333333333337</v>
      </c>
      <c r="K22" s="90">
        <v>4.1666666666666664E-2</v>
      </c>
      <c r="L22" s="90">
        <f t="shared" si="3"/>
        <v>0.29166666666666669</v>
      </c>
    </row>
    <row r="23" spans="1:12" x14ac:dyDescent="0.2">
      <c r="A23" s="85" t="str">
        <f t="shared" si="0"/>
        <v>Fr</v>
      </c>
      <c r="B23" s="72">
        <f t="shared" si="2"/>
        <v>44233</v>
      </c>
      <c r="C23" s="18">
        <f t="shared" si="1"/>
        <v>7.7499999999999991</v>
      </c>
      <c r="D23" s="131" t="s">
        <v>120</v>
      </c>
      <c r="E23" s="129"/>
      <c r="F23" s="129"/>
      <c r="G23" s="130"/>
      <c r="H23" s="19" t="s">
        <v>100</v>
      </c>
      <c r="I23" s="90">
        <v>0.375</v>
      </c>
      <c r="J23" s="90">
        <v>0.72916666666666663</v>
      </c>
      <c r="K23" s="90">
        <v>3.125E-2</v>
      </c>
      <c r="L23" s="90">
        <f t="shared" si="3"/>
        <v>0.32291666666666663</v>
      </c>
    </row>
    <row r="24" spans="1:12" x14ac:dyDescent="0.2">
      <c r="A24" s="85" t="str">
        <f t="shared" si="0"/>
        <v>Sa</v>
      </c>
      <c r="B24" s="74">
        <f>B23+1</f>
        <v>44234</v>
      </c>
      <c r="C24" s="76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21"/>
    </row>
    <row r="25" spans="1:12" x14ac:dyDescent="0.2">
      <c r="A25" s="85" t="str">
        <f t="shared" si="0"/>
        <v>So</v>
      </c>
      <c r="B25" s="74">
        <f>B24+1</f>
        <v>44235</v>
      </c>
      <c r="C25" s="76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21"/>
    </row>
    <row r="26" spans="1:12" x14ac:dyDescent="0.2">
      <c r="A26" s="85" t="str">
        <f t="shared" si="0"/>
        <v>Mo</v>
      </c>
      <c r="B26" s="72">
        <f t="shared" si="2"/>
        <v>44236</v>
      </c>
      <c r="C26" s="16">
        <f t="shared" si="1"/>
        <v>6.7500000000000018</v>
      </c>
      <c r="D26" s="122" t="s">
        <v>121</v>
      </c>
      <c r="E26" s="123"/>
      <c r="F26" s="123"/>
      <c r="G26" s="124"/>
      <c r="H26" s="19"/>
      <c r="I26" s="90">
        <v>0.39583333333333331</v>
      </c>
      <c r="J26" s="90">
        <v>0.70833333333333337</v>
      </c>
      <c r="K26" s="90">
        <v>3.125E-2</v>
      </c>
      <c r="L26" s="90">
        <f t="shared" si="3"/>
        <v>0.28125000000000006</v>
      </c>
    </row>
    <row r="27" spans="1:12" x14ac:dyDescent="0.2">
      <c r="A27" s="85" t="str">
        <f t="shared" si="0"/>
        <v>Di</v>
      </c>
      <c r="B27" s="72">
        <f t="shared" si="2"/>
        <v>44237</v>
      </c>
      <c r="C27" s="16">
        <f t="shared" si="1"/>
        <v>6.5</v>
      </c>
      <c r="D27" s="122" t="s">
        <v>1475</v>
      </c>
      <c r="E27" s="123"/>
      <c r="F27" s="123"/>
      <c r="G27" s="124"/>
      <c r="H27" s="19"/>
      <c r="I27" s="90">
        <v>0.39583333333333331</v>
      </c>
      <c r="J27" s="90">
        <v>0.69791666666666663</v>
      </c>
      <c r="K27" s="90">
        <v>3.125E-2</v>
      </c>
      <c r="L27" s="90">
        <f t="shared" si="3"/>
        <v>0.27083333333333331</v>
      </c>
    </row>
    <row r="28" spans="1:12" x14ac:dyDescent="0.2">
      <c r="A28" s="85" t="str">
        <f t="shared" si="0"/>
        <v>Mi</v>
      </c>
      <c r="B28" s="72">
        <f t="shared" si="2"/>
        <v>44238</v>
      </c>
      <c r="C28" s="18">
        <f t="shared" si="1"/>
        <v>9.6666666666666679</v>
      </c>
      <c r="D28" s="122" t="s">
        <v>1476</v>
      </c>
      <c r="E28" s="123"/>
      <c r="F28" s="123"/>
      <c r="G28" s="124"/>
      <c r="H28" s="19"/>
      <c r="I28" s="90">
        <v>0.375</v>
      </c>
      <c r="J28" s="90">
        <v>0.83333333333333337</v>
      </c>
      <c r="K28" s="90">
        <v>5.5555555555555552E-2</v>
      </c>
      <c r="L28" s="90">
        <f t="shared" si="3"/>
        <v>0.40277777777777779</v>
      </c>
    </row>
    <row r="29" spans="1:12" x14ac:dyDescent="0.2">
      <c r="A29" s="85" t="str">
        <f t="shared" si="0"/>
        <v>Do</v>
      </c>
      <c r="B29" s="72">
        <f t="shared" si="2"/>
        <v>44239</v>
      </c>
      <c r="C29" s="18">
        <f t="shared" si="1"/>
        <v>11.500000000000002</v>
      </c>
      <c r="D29" s="122" t="s">
        <v>1477</v>
      </c>
      <c r="E29" s="123"/>
      <c r="F29" s="123"/>
      <c r="G29" s="124"/>
      <c r="H29" s="19"/>
      <c r="I29" s="90">
        <v>0.33333333333333331</v>
      </c>
      <c r="J29" s="90">
        <v>0.875</v>
      </c>
      <c r="K29" s="90">
        <v>6.25E-2</v>
      </c>
      <c r="L29" s="90">
        <f t="shared" si="3"/>
        <v>0.47916666666666674</v>
      </c>
    </row>
    <row r="30" spans="1:12" x14ac:dyDescent="0.2">
      <c r="A30" s="85" t="str">
        <f t="shared" si="0"/>
        <v>Fr</v>
      </c>
      <c r="B30" s="72">
        <f t="shared" si="2"/>
        <v>44240</v>
      </c>
      <c r="C30" s="18">
        <f t="shared" si="1"/>
        <v>0</v>
      </c>
      <c r="D30" s="122"/>
      <c r="E30" s="123"/>
      <c r="F30" s="123"/>
      <c r="G30" s="124"/>
      <c r="H30" s="19"/>
      <c r="I30" s="90"/>
      <c r="J30" s="90"/>
      <c r="K30" s="90"/>
      <c r="L30" s="90">
        <f t="shared" si="3"/>
        <v>0</v>
      </c>
    </row>
    <row r="31" spans="1:12" x14ac:dyDescent="0.2">
      <c r="A31" s="85" t="str">
        <f t="shared" si="0"/>
        <v>Sa</v>
      </c>
      <c r="B31" s="74">
        <f t="shared" si="2"/>
        <v>44241</v>
      </c>
      <c r="C31" s="76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21"/>
    </row>
    <row r="32" spans="1:12" x14ac:dyDescent="0.2">
      <c r="A32" s="85" t="str">
        <f t="shared" si="0"/>
        <v>So</v>
      </c>
      <c r="B32" s="74">
        <f t="shared" si="2"/>
        <v>44242</v>
      </c>
      <c r="C32" s="76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21"/>
    </row>
    <row r="33" spans="1:12" x14ac:dyDescent="0.2">
      <c r="A33" s="85" t="str">
        <f t="shared" si="0"/>
        <v>Mo</v>
      </c>
      <c r="B33" s="72">
        <f t="shared" si="2"/>
        <v>44243</v>
      </c>
      <c r="C33" s="16">
        <f t="shared" si="1"/>
        <v>0</v>
      </c>
      <c r="D33" s="125"/>
      <c r="E33" s="126"/>
      <c r="F33" s="126"/>
      <c r="G33" s="127"/>
      <c r="H33" s="19"/>
      <c r="I33" s="90"/>
      <c r="J33" s="90"/>
      <c r="K33" s="90"/>
      <c r="L33" s="90">
        <f t="shared" si="3"/>
        <v>0</v>
      </c>
    </row>
    <row r="34" spans="1:12" x14ac:dyDescent="0.2">
      <c r="A34" s="85" t="str">
        <f t="shared" si="0"/>
        <v>Di</v>
      </c>
      <c r="B34" s="72">
        <f t="shared" si="2"/>
        <v>44244</v>
      </c>
      <c r="C34" s="16">
        <f t="shared" si="1"/>
        <v>0</v>
      </c>
      <c r="D34" s="125"/>
      <c r="E34" s="126"/>
      <c r="F34" s="126"/>
      <c r="G34" s="127"/>
      <c r="H34" s="19"/>
      <c r="I34" s="90"/>
      <c r="J34" s="90"/>
      <c r="K34" s="90"/>
      <c r="L34" s="90">
        <f t="shared" si="3"/>
        <v>0</v>
      </c>
    </row>
    <row r="35" spans="1:12" x14ac:dyDescent="0.2">
      <c r="A35" s="85" t="str">
        <f t="shared" si="0"/>
        <v>Mi</v>
      </c>
      <c r="B35" s="72">
        <f t="shared" si="2"/>
        <v>44245</v>
      </c>
      <c r="C35" s="18">
        <f t="shared" si="1"/>
        <v>0</v>
      </c>
      <c r="D35" s="101"/>
      <c r="E35" s="102"/>
      <c r="F35" s="102"/>
      <c r="G35" s="103"/>
      <c r="H35" s="19"/>
      <c r="I35" s="90"/>
      <c r="J35" s="90"/>
      <c r="K35" s="90"/>
      <c r="L35" s="90">
        <f t="shared" si="3"/>
        <v>0</v>
      </c>
    </row>
    <row r="36" spans="1:12" x14ac:dyDescent="0.2">
      <c r="A36" s="85" t="str">
        <f t="shared" si="0"/>
        <v>Do</v>
      </c>
      <c r="B36" s="72">
        <f t="shared" si="2"/>
        <v>44246</v>
      </c>
      <c r="C36" s="18">
        <f t="shared" si="1"/>
        <v>0</v>
      </c>
      <c r="D36" s="101"/>
      <c r="E36" s="102"/>
      <c r="F36" s="102"/>
      <c r="G36" s="103"/>
      <c r="H36" s="19"/>
      <c r="I36" s="90"/>
      <c r="J36" s="90"/>
      <c r="K36" s="90"/>
      <c r="L36" s="90">
        <f t="shared" si="3"/>
        <v>0</v>
      </c>
    </row>
    <row r="37" spans="1:12" x14ac:dyDescent="0.2">
      <c r="A37" s="85" t="str">
        <f t="shared" si="0"/>
        <v>Fr</v>
      </c>
      <c r="B37" s="72">
        <f t="shared" si="2"/>
        <v>44247</v>
      </c>
      <c r="C37" s="18">
        <f t="shared" si="1"/>
        <v>0</v>
      </c>
      <c r="D37" s="101"/>
      <c r="E37" s="102"/>
      <c r="F37" s="102"/>
      <c r="G37" s="103"/>
      <c r="H37" s="19"/>
      <c r="I37" s="90"/>
      <c r="J37" s="90"/>
      <c r="K37" s="90"/>
      <c r="L37" s="90">
        <f t="shared" si="3"/>
        <v>0</v>
      </c>
    </row>
    <row r="38" spans="1:12" x14ac:dyDescent="0.2">
      <c r="A38" s="85" t="str">
        <f t="shared" si="0"/>
        <v>Sa</v>
      </c>
      <c r="B38" s="74">
        <f>B37+1</f>
        <v>44248</v>
      </c>
      <c r="C38" s="76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21"/>
    </row>
    <row r="39" spans="1:12" x14ac:dyDescent="0.2">
      <c r="A39" s="85" t="str">
        <f t="shared" si="0"/>
        <v>So</v>
      </c>
      <c r="B39" s="74">
        <f>B38+1</f>
        <v>44249</v>
      </c>
      <c r="C39" s="76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21"/>
    </row>
    <row r="40" spans="1:12" x14ac:dyDescent="0.2">
      <c r="A40" s="85" t="str">
        <f t="shared" si="0"/>
        <v>Mo</v>
      </c>
      <c r="B40" s="72">
        <f t="shared" si="2"/>
        <v>44250</v>
      </c>
      <c r="C40" s="16">
        <f t="shared" si="1"/>
        <v>0</v>
      </c>
      <c r="D40" s="125"/>
      <c r="E40" s="126"/>
      <c r="F40" s="126"/>
      <c r="G40" s="127"/>
      <c r="H40" s="19"/>
      <c r="I40" s="90"/>
      <c r="J40" s="90"/>
      <c r="K40" s="90"/>
      <c r="L40" s="90">
        <f t="shared" si="3"/>
        <v>0</v>
      </c>
    </row>
    <row r="41" spans="1:12" x14ac:dyDescent="0.2">
      <c r="A41" s="85" t="str">
        <f t="shared" si="0"/>
        <v>Di</v>
      </c>
      <c r="B41" s="72">
        <f t="shared" si="2"/>
        <v>44251</v>
      </c>
      <c r="C41" s="16">
        <f t="shared" si="1"/>
        <v>0</v>
      </c>
      <c r="D41" s="125"/>
      <c r="E41" s="126"/>
      <c r="F41" s="126"/>
      <c r="G41" s="127"/>
      <c r="H41" s="19"/>
      <c r="I41" s="90"/>
      <c r="J41" s="90"/>
      <c r="K41" s="90"/>
      <c r="L41" s="90">
        <f t="shared" si="3"/>
        <v>0</v>
      </c>
    </row>
    <row r="42" spans="1:12" x14ac:dyDescent="0.2">
      <c r="A42" s="85" t="str">
        <f t="shared" si="0"/>
        <v>Mi</v>
      </c>
      <c r="B42" s="72">
        <f t="shared" si="2"/>
        <v>44252</v>
      </c>
      <c r="C42" s="18">
        <f t="shared" si="1"/>
        <v>0</v>
      </c>
      <c r="D42" s="101"/>
      <c r="E42" s="102"/>
      <c r="F42" s="102"/>
      <c r="G42" s="103"/>
      <c r="H42" s="19"/>
      <c r="I42" s="90"/>
      <c r="J42" s="90"/>
      <c r="K42" s="90"/>
      <c r="L42" s="90">
        <f t="shared" si="3"/>
        <v>0</v>
      </c>
    </row>
    <row r="43" spans="1:12" x14ac:dyDescent="0.2">
      <c r="A43" s="85" t="str">
        <f t="shared" si="0"/>
        <v>Do</v>
      </c>
      <c r="B43" s="72">
        <f t="shared" si="2"/>
        <v>44253</v>
      </c>
      <c r="C43" s="18">
        <f t="shared" si="1"/>
        <v>0</v>
      </c>
      <c r="D43" s="101"/>
      <c r="E43" s="102"/>
      <c r="F43" s="102"/>
      <c r="G43" s="103"/>
      <c r="H43" s="19"/>
      <c r="I43" s="90"/>
      <c r="J43" s="90"/>
      <c r="K43" s="90"/>
      <c r="L43" s="90">
        <f t="shared" si="3"/>
        <v>0</v>
      </c>
    </row>
    <row r="44" spans="1:12" x14ac:dyDescent="0.2">
      <c r="A44" s="85" t="str">
        <f t="shared" si="0"/>
        <v>Fr</v>
      </c>
      <c r="B44" s="72">
        <f t="shared" si="2"/>
        <v>44254</v>
      </c>
      <c r="C44" s="18">
        <f t="shared" si="1"/>
        <v>0</v>
      </c>
      <c r="D44" s="101"/>
      <c r="E44" s="102"/>
      <c r="F44" s="102"/>
      <c r="G44" s="103"/>
      <c r="H44" s="19"/>
      <c r="I44" s="90"/>
      <c r="J44" s="90"/>
      <c r="K44" s="90"/>
      <c r="L44" s="90">
        <f t="shared" si="3"/>
        <v>0</v>
      </c>
    </row>
    <row r="45" spans="1:12" x14ac:dyDescent="0.2">
      <c r="A45" s="79"/>
      <c r="B45" s="72"/>
      <c r="C45" s="18"/>
      <c r="D45" s="101"/>
      <c r="E45" s="102"/>
      <c r="F45" s="102"/>
      <c r="G45" s="103"/>
      <c r="H45" s="19"/>
      <c r="I45" s="90"/>
      <c r="J45" s="90"/>
      <c r="K45" s="90"/>
      <c r="L45" s="90"/>
    </row>
    <row r="46" spans="1:12" x14ac:dyDescent="0.2">
      <c r="B46" s="37"/>
      <c r="D46" s="115"/>
      <c r="E46" s="116"/>
      <c r="F46" s="116"/>
      <c r="G46" s="116"/>
      <c r="H46" s="116"/>
    </row>
    <row r="47" spans="1:12" x14ac:dyDescent="0.2">
      <c r="A47" s="33" t="s">
        <v>8</v>
      </c>
      <c r="C47" s="43">
        <f>SUM(C17:C46)</f>
        <v>70.166666666666671</v>
      </c>
      <c r="D47" s="121" t="s">
        <v>60</v>
      </c>
      <c r="E47" s="100"/>
      <c r="F47" s="100"/>
      <c r="G47" s="100"/>
      <c r="H47" s="100"/>
    </row>
    <row r="48" spans="1:12" x14ac:dyDescent="0.2">
      <c r="A48" s="33" t="s">
        <v>9</v>
      </c>
      <c r="C48" s="44">
        <f>C13+C47</f>
        <v>59.659999999999982</v>
      </c>
      <c r="D48" s="108"/>
      <c r="E48" s="100"/>
      <c r="F48" s="100"/>
      <c r="G48" s="100"/>
      <c r="H48" s="100"/>
    </row>
    <row r="49" spans="1:8" x14ac:dyDescent="0.2">
      <c r="A49" s="37" t="s">
        <v>10</v>
      </c>
      <c r="C49" s="32">
        <f>(C48-C7)</f>
        <v>-74.740000000000023</v>
      </c>
      <c r="D49" s="120" t="s">
        <v>11</v>
      </c>
      <c r="E49" s="100"/>
      <c r="F49" s="100"/>
      <c r="G49" s="100"/>
      <c r="H49" s="100"/>
    </row>
    <row r="50" spans="1:8" x14ac:dyDescent="0.2">
      <c r="D50" s="117"/>
      <c r="E50" s="100"/>
      <c r="F50" s="100"/>
      <c r="G50" s="100"/>
      <c r="H50" s="100"/>
    </row>
    <row r="51" spans="1:8" x14ac:dyDescent="0.2">
      <c r="C51" s="32">
        <f>C14-0</f>
        <v>168</v>
      </c>
      <c r="D51" s="120" t="s">
        <v>61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D53" s="117" t="s">
        <v>37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</sheetData>
  <mergeCells count="53">
    <mergeCell ref="D34:G34"/>
    <mergeCell ref="D40:G40"/>
    <mergeCell ref="D41:G41"/>
    <mergeCell ref="D19:G19"/>
    <mergeCell ref="D20:G20"/>
    <mergeCell ref="D26:G26"/>
    <mergeCell ref="D27:G27"/>
    <mergeCell ref="D33:G33"/>
    <mergeCell ref="D31:G31"/>
    <mergeCell ref="D32:G32"/>
    <mergeCell ref="D21:G21"/>
    <mergeCell ref="D22:G22"/>
    <mergeCell ref="D23:G23"/>
    <mergeCell ref="D24:G24"/>
    <mergeCell ref="D25:G25"/>
    <mergeCell ref="D28:G28"/>
    <mergeCell ref="D57:H57"/>
    <mergeCell ref="D51:H51"/>
    <mergeCell ref="D52:H52"/>
    <mergeCell ref="D53:H53"/>
    <mergeCell ref="D54:H54"/>
    <mergeCell ref="D55:H55"/>
    <mergeCell ref="D56:H56"/>
    <mergeCell ref="D46:H46"/>
    <mergeCell ref="D47:H47"/>
    <mergeCell ref="D48:H48"/>
    <mergeCell ref="D49:H49"/>
    <mergeCell ref="D50:H50"/>
    <mergeCell ref="D29:G29"/>
    <mergeCell ref="D30:G30"/>
    <mergeCell ref="D15:H15"/>
    <mergeCell ref="D16:G16"/>
    <mergeCell ref="D17:G17"/>
    <mergeCell ref="D18:G18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42:G42"/>
    <mergeCell ref="D43:G43"/>
    <mergeCell ref="D45:G45"/>
    <mergeCell ref="D44:G44"/>
    <mergeCell ref="D35:G35"/>
    <mergeCell ref="D36:G36"/>
    <mergeCell ref="D37:G37"/>
    <mergeCell ref="D38:G38"/>
    <mergeCell ref="D39:G39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9"/>
  <sheetViews>
    <sheetView showRuler="0" topLeftCell="A13" workbookViewId="0">
      <selection activeCell="D33" sqref="D33:G33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1.1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Sollarbeitszeit!E13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Sollarbeitszeit!A13</f>
        <v>März</v>
      </c>
      <c r="C7" s="29">
        <f>Sollarbeitszeit!D13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Februar!C49</f>
        <v>-74.740000000000023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Februar!C51</f>
        <v>168</v>
      </c>
      <c r="D14" s="108" t="str">
        <f>Februar!D14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44255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93">
        <f t="shared" ref="L17:L47" si="0">J17-I17-K17</f>
        <v>0</v>
      </c>
    </row>
    <row r="18" spans="1:12" x14ac:dyDescent="0.2">
      <c r="A18" s="85" t="str">
        <f t="shared" ref="A18:A47" si="1">TEXT(B18,"TTT")</f>
        <v>So</v>
      </c>
      <c r="B18" s="74">
        <f>B17+1</f>
        <v>44256</v>
      </c>
      <c r="C18" s="75">
        <f t="shared" ref="C18:C47" si="2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si="0"/>
        <v>0</v>
      </c>
    </row>
    <row r="19" spans="1:12" x14ac:dyDescent="0.2">
      <c r="A19" s="85" t="str">
        <f t="shared" si="1"/>
        <v>Mo</v>
      </c>
      <c r="B19" s="72">
        <f t="shared" ref="B19:B47" si="3">B18+1</f>
        <v>44257</v>
      </c>
      <c r="C19" s="16">
        <f t="shared" si="2"/>
        <v>0</v>
      </c>
      <c r="D19" s="101" t="s">
        <v>108</v>
      </c>
      <c r="E19" s="102"/>
      <c r="F19" s="102"/>
      <c r="G19" s="103"/>
      <c r="H19" s="19"/>
      <c r="I19" s="92"/>
      <c r="J19" s="93"/>
      <c r="K19" s="93"/>
      <c r="L19" s="93">
        <f t="shared" si="0"/>
        <v>0</v>
      </c>
    </row>
    <row r="20" spans="1:12" x14ac:dyDescent="0.2">
      <c r="A20" s="85" t="str">
        <f t="shared" si="1"/>
        <v>Di</v>
      </c>
      <c r="B20" s="72">
        <f t="shared" si="3"/>
        <v>44258</v>
      </c>
      <c r="C20" s="18">
        <f t="shared" si="2"/>
        <v>0</v>
      </c>
      <c r="D20" s="101" t="s">
        <v>108</v>
      </c>
      <c r="E20" s="102"/>
      <c r="F20" s="102"/>
      <c r="G20" s="103"/>
      <c r="H20" s="19"/>
      <c r="I20" s="92"/>
      <c r="J20" s="93"/>
      <c r="K20" s="93"/>
      <c r="L20" s="93">
        <f t="shared" si="0"/>
        <v>0</v>
      </c>
    </row>
    <row r="21" spans="1:12" x14ac:dyDescent="0.2">
      <c r="A21" s="85" t="str">
        <f t="shared" si="1"/>
        <v>Mi</v>
      </c>
      <c r="B21" s="72">
        <f t="shared" si="3"/>
        <v>44259</v>
      </c>
      <c r="C21" s="18">
        <f t="shared" si="2"/>
        <v>0</v>
      </c>
      <c r="D21" s="101" t="s">
        <v>108</v>
      </c>
      <c r="E21" s="102"/>
      <c r="F21" s="102"/>
      <c r="G21" s="103"/>
      <c r="H21" s="19"/>
      <c r="I21" s="92"/>
      <c r="J21" s="93"/>
      <c r="K21" s="93"/>
      <c r="L21" s="93">
        <f t="shared" si="0"/>
        <v>0</v>
      </c>
    </row>
    <row r="22" spans="1:12" x14ac:dyDescent="0.2">
      <c r="A22" s="85" t="str">
        <f t="shared" si="1"/>
        <v>Do</v>
      </c>
      <c r="B22" s="72">
        <f t="shared" si="3"/>
        <v>44260</v>
      </c>
      <c r="C22" s="18">
        <f t="shared" si="2"/>
        <v>0</v>
      </c>
      <c r="D22" s="101" t="s">
        <v>108</v>
      </c>
      <c r="E22" s="102"/>
      <c r="F22" s="102"/>
      <c r="G22" s="103"/>
      <c r="H22" s="19"/>
      <c r="I22" s="92"/>
      <c r="J22" s="93"/>
      <c r="K22" s="93"/>
      <c r="L22" s="93">
        <f t="shared" si="0"/>
        <v>0</v>
      </c>
    </row>
    <row r="23" spans="1:12" x14ac:dyDescent="0.2">
      <c r="A23" s="85" t="str">
        <f t="shared" si="1"/>
        <v>Fr</v>
      </c>
      <c r="B23" s="72">
        <f t="shared" si="3"/>
        <v>44261</v>
      </c>
      <c r="C23" s="18">
        <f t="shared" si="2"/>
        <v>0</v>
      </c>
      <c r="D23" s="101" t="s">
        <v>108</v>
      </c>
      <c r="E23" s="102"/>
      <c r="F23" s="102"/>
      <c r="G23" s="103"/>
      <c r="H23" s="19"/>
      <c r="I23" s="92"/>
      <c r="J23" s="93"/>
      <c r="K23" s="93"/>
      <c r="L23" s="93">
        <f t="shared" si="0"/>
        <v>0</v>
      </c>
    </row>
    <row r="24" spans="1:12" x14ac:dyDescent="0.2">
      <c r="A24" s="85" t="str">
        <f t="shared" si="1"/>
        <v>Sa</v>
      </c>
      <c r="B24" s="74">
        <f>B23+1</f>
        <v>44262</v>
      </c>
      <c r="C24" s="76">
        <f t="shared" si="2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0"/>
        <v>0</v>
      </c>
    </row>
    <row r="25" spans="1:12" x14ac:dyDescent="0.2">
      <c r="A25" s="85" t="str">
        <f t="shared" si="1"/>
        <v>So</v>
      </c>
      <c r="B25" s="74">
        <f>B24+1</f>
        <v>44263</v>
      </c>
      <c r="C25" s="75">
        <f t="shared" si="2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0"/>
        <v>0</v>
      </c>
    </row>
    <row r="26" spans="1:12" x14ac:dyDescent="0.2">
      <c r="A26" s="85" t="str">
        <f t="shared" si="1"/>
        <v>Mo</v>
      </c>
      <c r="B26" s="74">
        <f t="shared" si="3"/>
        <v>44264</v>
      </c>
      <c r="C26" s="75">
        <f t="shared" si="2"/>
        <v>0</v>
      </c>
      <c r="D26" s="104" t="s">
        <v>86</v>
      </c>
      <c r="E26" s="105"/>
      <c r="F26" s="105"/>
      <c r="G26" s="106"/>
      <c r="H26" s="21"/>
      <c r="I26" s="21"/>
      <c r="J26" s="21"/>
      <c r="K26" s="21"/>
      <c r="L26" s="93">
        <f t="shared" si="0"/>
        <v>0</v>
      </c>
    </row>
    <row r="27" spans="1:12" x14ac:dyDescent="0.2">
      <c r="A27" s="85" t="str">
        <f t="shared" si="1"/>
        <v>Di</v>
      </c>
      <c r="B27" s="72">
        <f t="shared" si="3"/>
        <v>44265</v>
      </c>
      <c r="C27" s="18">
        <f t="shared" si="2"/>
        <v>0</v>
      </c>
      <c r="D27" s="101" t="s">
        <v>108</v>
      </c>
      <c r="E27" s="102"/>
      <c r="F27" s="102"/>
      <c r="G27" s="103"/>
      <c r="H27" s="19"/>
      <c r="I27" s="92"/>
      <c r="J27" s="93"/>
      <c r="K27" s="93"/>
      <c r="L27" s="93">
        <f t="shared" si="0"/>
        <v>0</v>
      </c>
    </row>
    <row r="28" spans="1:12" x14ac:dyDescent="0.2">
      <c r="A28" s="85" t="str">
        <f t="shared" si="1"/>
        <v>Mi</v>
      </c>
      <c r="B28" s="74">
        <f t="shared" si="3"/>
        <v>44266</v>
      </c>
      <c r="C28" s="76">
        <f t="shared" si="2"/>
        <v>0</v>
      </c>
      <c r="D28" s="104" t="s">
        <v>85</v>
      </c>
      <c r="E28" s="105"/>
      <c r="F28" s="105"/>
      <c r="G28" s="106"/>
      <c r="H28" s="21"/>
      <c r="I28" s="21"/>
      <c r="J28" s="21"/>
      <c r="K28" s="21"/>
      <c r="L28" s="93">
        <f t="shared" si="0"/>
        <v>0</v>
      </c>
    </row>
    <row r="29" spans="1:12" x14ac:dyDescent="0.2">
      <c r="A29" s="85" t="str">
        <f t="shared" si="1"/>
        <v>Do</v>
      </c>
      <c r="B29" s="72">
        <f t="shared" si="3"/>
        <v>44267</v>
      </c>
      <c r="C29" s="18">
        <f t="shared" si="2"/>
        <v>0</v>
      </c>
      <c r="D29" s="101" t="s">
        <v>108</v>
      </c>
      <c r="E29" s="102"/>
      <c r="F29" s="102"/>
      <c r="G29" s="103"/>
      <c r="H29" s="19"/>
      <c r="I29" s="92"/>
      <c r="J29" s="93"/>
      <c r="K29" s="93"/>
      <c r="L29" s="93">
        <f t="shared" si="0"/>
        <v>0</v>
      </c>
    </row>
    <row r="30" spans="1:12" x14ac:dyDescent="0.2">
      <c r="A30" s="85" t="str">
        <f t="shared" si="1"/>
        <v>Fr</v>
      </c>
      <c r="B30" s="72">
        <f t="shared" si="3"/>
        <v>44268</v>
      </c>
      <c r="C30" s="18">
        <f t="shared" si="2"/>
        <v>0</v>
      </c>
      <c r="D30" s="101" t="s">
        <v>108</v>
      </c>
      <c r="E30" s="102"/>
      <c r="F30" s="102"/>
      <c r="G30" s="103"/>
      <c r="H30" s="19"/>
      <c r="I30" s="92"/>
      <c r="J30" s="93"/>
      <c r="K30" s="93"/>
      <c r="L30" s="93">
        <f t="shared" si="0"/>
        <v>0</v>
      </c>
    </row>
    <row r="31" spans="1:12" x14ac:dyDescent="0.2">
      <c r="A31" s="85" t="str">
        <f t="shared" si="1"/>
        <v>Sa</v>
      </c>
      <c r="B31" s="74">
        <f t="shared" si="3"/>
        <v>44269</v>
      </c>
      <c r="C31" s="76">
        <f t="shared" si="2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0"/>
        <v>0</v>
      </c>
    </row>
    <row r="32" spans="1:12" x14ac:dyDescent="0.2">
      <c r="A32" s="85" t="str">
        <f t="shared" si="1"/>
        <v>So</v>
      </c>
      <c r="B32" s="74">
        <f t="shared" si="3"/>
        <v>44270</v>
      </c>
      <c r="C32" s="75">
        <f t="shared" si="2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0"/>
        <v>0</v>
      </c>
    </row>
    <row r="33" spans="1:12" x14ac:dyDescent="0.2">
      <c r="A33" s="85" t="str">
        <f t="shared" si="1"/>
        <v>Mo</v>
      </c>
      <c r="B33" s="72">
        <f t="shared" si="3"/>
        <v>44271</v>
      </c>
      <c r="C33" s="16">
        <f t="shared" si="2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0"/>
        <v>0</v>
      </c>
    </row>
    <row r="34" spans="1:12" x14ac:dyDescent="0.2">
      <c r="A34" s="85" t="str">
        <f t="shared" si="1"/>
        <v>Di</v>
      </c>
      <c r="B34" s="72">
        <f t="shared" si="3"/>
        <v>44272</v>
      </c>
      <c r="C34" s="18">
        <f t="shared" si="2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0"/>
        <v>0</v>
      </c>
    </row>
    <row r="35" spans="1:12" x14ac:dyDescent="0.2">
      <c r="A35" s="85" t="str">
        <f t="shared" si="1"/>
        <v>Mi</v>
      </c>
      <c r="B35" s="72">
        <f t="shared" si="3"/>
        <v>44273</v>
      </c>
      <c r="C35" s="18">
        <f t="shared" si="2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0"/>
        <v>0</v>
      </c>
    </row>
    <row r="36" spans="1:12" x14ac:dyDescent="0.2">
      <c r="A36" s="85" t="str">
        <f t="shared" si="1"/>
        <v>Do</v>
      </c>
      <c r="B36" s="72">
        <f t="shared" si="3"/>
        <v>44274</v>
      </c>
      <c r="C36" s="18">
        <f t="shared" si="2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0"/>
        <v>0</v>
      </c>
    </row>
    <row r="37" spans="1:12" x14ac:dyDescent="0.2">
      <c r="A37" s="85" t="str">
        <f t="shared" si="1"/>
        <v>Fr</v>
      </c>
      <c r="B37" s="72">
        <f t="shared" si="3"/>
        <v>44275</v>
      </c>
      <c r="C37" s="18">
        <f t="shared" si="2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0"/>
        <v>0</v>
      </c>
    </row>
    <row r="38" spans="1:12" x14ac:dyDescent="0.2">
      <c r="A38" s="85" t="str">
        <f t="shared" si="1"/>
        <v>Sa</v>
      </c>
      <c r="B38" s="74">
        <f>B37+1</f>
        <v>44276</v>
      </c>
      <c r="C38" s="76">
        <f t="shared" si="2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0"/>
        <v>0</v>
      </c>
    </row>
    <row r="39" spans="1:12" x14ac:dyDescent="0.2">
      <c r="A39" s="85" t="str">
        <f t="shared" si="1"/>
        <v>So</v>
      </c>
      <c r="B39" s="74">
        <f>B38+1</f>
        <v>44277</v>
      </c>
      <c r="C39" s="75">
        <f t="shared" si="2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0"/>
        <v>0</v>
      </c>
    </row>
    <row r="40" spans="1:12" x14ac:dyDescent="0.2">
      <c r="A40" s="85" t="str">
        <f t="shared" si="1"/>
        <v>Mo</v>
      </c>
      <c r="B40" s="72">
        <f t="shared" si="3"/>
        <v>44278</v>
      </c>
      <c r="C40" s="16">
        <f t="shared" si="2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0"/>
        <v>0</v>
      </c>
    </row>
    <row r="41" spans="1:12" x14ac:dyDescent="0.2">
      <c r="A41" s="85" t="str">
        <f t="shared" si="1"/>
        <v>Di</v>
      </c>
      <c r="B41" s="72">
        <f t="shared" si="3"/>
        <v>44279</v>
      </c>
      <c r="C41" s="18">
        <f t="shared" si="2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0"/>
        <v>0</v>
      </c>
    </row>
    <row r="42" spans="1:12" x14ac:dyDescent="0.2">
      <c r="A42" s="85" t="str">
        <f t="shared" si="1"/>
        <v>Mi</v>
      </c>
      <c r="B42" s="72">
        <f t="shared" si="3"/>
        <v>44280</v>
      </c>
      <c r="C42" s="18">
        <f t="shared" si="2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0"/>
        <v>0</v>
      </c>
    </row>
    <row r="43" spans="1:12" x14ac:dyDescent="0.2">
      <c r="A43" s="85" t="str">
        <f t="shared" si="1"/>
        <v>Do</v>
      </c>
      <c r="B43" s="72">
        <f t="shared" si="3"/>
        <v>44281</v>
      </c>
      <c r="C43" s="18">
        <f t="shared" si="2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0"/>
        <v>0</v>
      </c>
    </row>
    <row r="44" spans="1:12" x14ac:dyDescent="0.2">
      <c r="A44" s="85" t="str">
        <f t="shared" si="1"/>
        <v>Fr</v>
      </c>
      <c r="B44" s="72">
        <f t="shared" si="3"/>
        <v>44282</v>
      </c>
      <c r="C44" s="18">
        <f t="shared" si="2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0"/>
        <v>0</v>
      </c>
    </row>
    <row r="45" spans="1:12" x14ac:dyDescent="0.2">
      <c r="A45" s="85" t="str">
        <f t="shared" si="1"/>
        <v>Sa</v>
      </c>
      <c r="B45" s="74">
        <f t="shared" si="3"/>
        <v>44283</v>
      </c>
      <c r="C45" s="75">
        <f t="shared" si="2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0"/>
        <v>0</v>
      </c>
    </row>
    <row r="46" spans="1:12" x14ac:dyDescent="0.2">
      <c r="A46" s="85" t="str">
        <f t="shared" si="1"/>
        <v>So</v>
      </c>
      <c r="B46" s="74">
        <f t="shared" si="3"/>
        <v>44284</v>
      </c>
      <c r="C46" s="75">
        <f t="shared" si="2"/>
        <v>0</v>
      </c>
      <c r="D46" s="104"/>
      <c r="E46" s="105"/>
      <c r="F46" s="105"/>
      <c r="G46" s="106"/>
      <c r="H46" s="21"/>
      <c r="I46" s="21"/>
      <c r="J46" s="21"/>
      <c r="K46" s="21"/>
      <c r="L46" s="93">
        <f t="shared" si="0"/>
        <v>0</v>
      </c>
    </row>
    <row r="47" spans="1:12" x14ac:dyDescent="0.2">
      <c r="A47" s="85" t="str">
        <f t="shared" si="1"/>
        <v>Mo</v>
      </c>
      <c r="B47" s="72">
        <f t="shared" si="3"/>
        <v>44285</v>
      </c>
      <c r="C47" s="16">
        <f t="shared" si="2"/>
        <v>0</v>
      </c>
      <c r="D47" s="101"/>
      <c r="E47" s="102"/>
      <c r="F47" s="102"/>
      <c r="G47" s="103"/>
      <c r="H47" s="19"/>
      <c r="I47" s="92"/>
      <c r="J47" s="93"/>
      <c r="K47" s="93"/>
      <c r="L47" s="93">
        <f t="shared" si="0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62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-74.740000000000023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-209.14000000000004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63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5:H55"/>
    <mergeCell ref="D56:H56"/>
    <mergeCell ref="D57:H57"/>
    <mergeCell ref="D58:H58"/>
    <mergeCell ref="D59:H59"/>
    <mergeCell ref="D52:H52"/>
    <mergeCell ref="D53:H53"/>
    <mergeCell ref="D54:H54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4:G24"/>
    <mergeCell ref="D25:G25"/>
    <mergeCell ref="D26:G26"/>
    <mergeCell ref="D27:G27"/>
    <mergeCell ref="D28:G28"/>
    <mergeCell ref="D30:G30"/>
    <mergeCell ref="D23:G23"/>
    <mergeCell ref="D22:G22"/>
    <mergeCell ref="D29:G29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7:G37"/>
    <mergeCell ref="D38:G38"/>
    <mergeCell ref="D39:G39"/>
    <mergeCell ref="D47:G47"/>
    <mergeCell ref="D40:G40"/>
    <mergeCell ref="D41:G41"/>
    <mergeCell ref="D42:G42"/>
    <mergeCell ref="D44:G44"/>
    <mergeCell ref="D45:G45"/>
    <mergeCell ref="D46:G46"/>
    <mergeCell ref="D36:G36"/>
    <mergeCell ref="D43:G43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8"/>
  <sheetViews>
    <sheetView showRuler="0" topLeftCell="A8" workbookViewId="0">
      <selection activeCell="D38" sqref="D38:G41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9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Sollarbeitszeit!E14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Sollarbeitszeit!A14</f>
        <v>April</v>
      </c>
      <c r="C7" s="29">
        <f>Sollarbeitszeit!D14</f>
        <v>131.04000000000002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März!C51</f>
        <v>-209.14000000000004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März!C53</f>
        <v>168</v>
      </c>
      <c r="D14" s="108" t="str">
        <f>März!D14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44286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24" si="0">TEXT(B18,"TTT")</f>
        <v>Mi</v>
      </c>
      <c r="B18" s="72">
        <f>B17+1</f>
        <v>44287</v>
      </c>
      <c r="C18" s="18">
        <f t="shared" ref="C18:C46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85" t="str">
        <f t="shared" si="0"/>
        <v>Do</v>
      </c>
      <c r="B19" s="72">
        <f t="shared" ref="B19:B46" si="3">B18+1</f>
        <v>44288</v>
      </c>
      <c r="C19" s="18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44289</v>
      </c>
      <c r="C20" s="18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44290</v>
      </c>
      <c r="C21" s="76">
        <f t="shared" si="1"/>
        <v>0</v>
      </c>
      <c r="D21" s="104"/>
      <c r="E21" s="105"/>
      <c r="F21" s="105"/>
      <c r="G21" s="106"/>
      <c r="H21" s="21"/>
      <c r="I21" s="95"/>
      <c r="J21" s="95"/>
      <c r="K21" s="95"/>
      <c r="L21" s="93">
        <f t="shared" si="2"/>
        <v>0</v>
      </c>
    </row>
    <row r="22" spans="1:12" x14ac:dyDescent="0.2">
      <c r="A22" s="85" t="str">
        <f t="shared" si="0"/>
        <v>So</v>
      </c>
      <c r="B22" s="74">
        <f t="shared" si="3"/>
        <v>44291</v>
      </c>
      <c r="C22" s="75">
        <f t="shared" si="1"/>
        <v>0</v>
      </c>
      <c r="D22" s="104"/>
      <c r="E22" s="105"/>
      <c r="F22" s="105"/>
      <c r="G22" s="106"/>
      <c r="H22" s="21"/>
      <c r="I22" s="21"/>
      <c r="J22" s="21"/>
      <c r="K22" s="21"/>
      <c r="L22" s="93">
        <f t="shared" si="2"/>
        <v>0</v>
      </c>
    </row>
    <row r="23" spans="1:12" x14ac:dyDescent="0.2">
      <c r="A23" s="85" t="str">
        <f t="shared" si="0"/>
        <v>Mo</v>
      </c>
      <c r="B23" s="72">
        <f t="shared" si="3"/>
        <v>44292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44293</v>
      </c>
      <c r="C24" s="18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ref="A25:A46" si="4">TEXT(B25,"TTT")</f>
        <v>Mi</v>
      </c>
      <c r="B25" s="72">
        <f>B24+1</f>
        <v>44294</v>
      </c>
      <c r="C25" s="18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4"/>
        <v>Do</v>
      </c>
      <c r="B26" s="72">
        <f t="shared" si="3"/>
        <v>44295</v>
      </c>
      <c r="C26" s="18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4"/>
        <v>Fr</v>
      </c>
      <c r="B27" s="72">
        <f t="shared" si="3"/>
        <v>44296</v>
      </c>
      <c r="C27" s="18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4"/>
        <v>Sa</v>
      </c>
      <c r="B28" s="74">
        <f t="shared" si="3"/>
        <v>44297</v>
      </c>
      <c r="C28" s="76">
        <f t="shared" si="1"/>
        <v>0</v>
      </c>
      <c r="D28" s="104"/>
      <c r="E28" s="105"/>
      <c r="F28" s="105"/>
      <c r="G28" s="10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4"/>
        <v>So</v>
      </c>
      <c r="B29" s="74">
        <f t="shared" si="3"/>
        <v>44298</v>
      </c>
      <c r="C29" s="75">
        <f t="shared" si="1"/>
        <v>0</v>
      </c>
      <c r="D29" s="104"/>
      <c r="E29" s="105"/>
      <c r="F29" s="105"/>
      <c r="G29" s="106"/>
      <c r="H29" s="21"/>
      <c r="I29" s="21"/>
      <c r="J29" s="21"/>
      <c r="K29" s="21"/>
      <c r="L29" s="93">
        <f t="shared" si="2"/>
        <v>0</v>
      </c>
    </row>
    <row r="30" spans="1:12" x14ac:dyDescent="0.2">
      <c r="A30" s="85" t="str">
        <f t="shared" si="4"/>
        <v>Mo</v>
      </c>
      <c r="B30" s="72">
        <f t="shared" si="3"/>
        <v>44299</v>
      </c>
      <c r="C30" s="16">
        <f t="shared" si="1"/>
        <v>0</v>
      </c>
      <c r="D30" s="101" t="s">
        <v>108</v>
      </c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4"/>
        <v>Di</v>
      </c>
      <c r="B31" s="72">
        <f t="shared" si="3"/>
        <v>44300</v>
      </c>
      <c r="C31" s="18">
        <f t="shared" si="1"/>
        <v>0</v>
      </c>
      <c r="D31" s="101" t="s">
        <v>108</v>
      </c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4"/>
        <v>Mi</v>
      </c>
      <c r="B32" s="72">
        <f t="shared" si="3"/>
        <v>44301</v>
      </c>
      <c r="C32" s="18">
        <f t="shared" si="1"/>
        <v>0</v>
      </c>
      <c r="D32" s="101" t="s">
        <v>108</v>
      </c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4"/>
        <v>Do</v>
      </c>
      <c r="B33" s="74">
        <f t="shared" si="3"/>
        <v>44302</v>
      </c>
      <c r="C33" s="76">
        <f t="shared" si="1"/>
        <v>0</v>
      </c>
      <c r="D33" s="104" t="s">
        <v>84</v>
      </c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85" t="str">
        <f t="shared" si="4"/>
        <v>Fr</v>
      </c>
      <c r="B34" s="74">
        <f t="shared" si="3"/>
        <v>44303</v>
      </c>
      <c r="C34" s="76">
        <f t="shared" si="1"/>
        <v>0</v>
      </c>
      <c r="D34" s="104" t="s">
        <v>39</v>
      </c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4"/>
        <v>Sa</v>
      </c>
      <c r="B35" s="74">
        <f t="shared" si="3"/>
        <v>44304</v>
      </c>
      <c r="C35" s="76">
        <f t="shared" si="1"/>
        <v>0</v>
      </c>
      <c r="D35" s="104"/>
      <c r="E35" s="105"/>
      <c r="F35" s="105"/>
      <c r="G35" s="10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4"/>
        <v>So</v>
      </c>
      <c r="B36" s="74">
        <f t="shared" si="3"/>
        <v>44305</v>
      </c>
      <c r="C36" s="75">
        <f t="shared" si="1"/>
        <v>0</v>
      </c>
      <c r="D36" s="104"/>
      <c r="E36" s="105"/>
      <c r="F36" s="105"/>
      <c r="G36" s="106"/>
      <c r="H36" s="21"/>
      <c r="I36" s="21"/>
      <c r="J36" s="21"/>
      <c r="K36" s="21"/>
      <c r="L36" s="93">
        <f t="shared" si="2"/>
        <v>0</v>
      </c>
    </row>
    <row r="37" spans="1:12" x14ac:dyDescent="0.2">
      <c r="A37" s="85" t="str">
        <f t="shared" si="4"/>
        <v>Mo</v>
      </c>
      <c r="B37" s="74">
        <f t="shared" si="3"/>
        <v>44306</v>
      </c>
      <c r="C37" s="75">
        <f t="shared" si="1"/>
        <v>0</v>
      </c>
      <c r="D37" s="104" t="s">
        <v>40</v>
      </c>
      <c r="E37" s="105"/>
      <c r="F37" s="105"/>
      <c r="G37" s="106"/>
      <c r="H37" s="21"/>
      <c r="I37" s="21"/>
      <c r="J37" s="21"/>
      <c r="K37" s="21"/>
      <c r="L37" s="93">
        <f t="shared" si="2"/>
        <v>0</v>
      </c>
    </row>
    <row r="38" spans="1:12" x14ac:dyDescent="0.2">
      <c r="A38" s="85" t="str">
        <f t="shared" si="4"/>
        <v>Di</v>
      </c>
      <c r="B38" s="72">
        <f>B37+1</f>
        <v>44307</v>
      </c>
      <c r="C38" s="18">
        <f t="shared" si="1"/>
        <v>0</v>
      </c>
      <c r="D38" s="101" t="s">
        <v>108</v>
      </c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4"/>
        <v>Mi</v>
      </c>
      <c r="B39" s="72">
        <f>B38+1</f>
        <v>44308</v>
      </c>
      <c r="C39" s="18">
        <f t="shared" si="1"/>
        <v>0</v>
      </c>
      <c r="D39" s="101" t="s">
        <v>108</v>
      </c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4"/>
        <v>Do</v>
      </c>
      <c r="B40" s="72">
        <f t="shared" si="3"/>
        <v>44309</v>
      </c>
      <c r="C40" s="18">
        <f t="shared" si="1"/>
        <v>0</v>
      </c>
      <c r="D40" s="101" t="s">
        <v>108</v>
      </c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4"/>
        <v>Fr</v>
      </c>
      <c r="B41" s="72">
        <f t="shared" si="3"/>
        <v>44310</v>
      </c>
      <c r="C41" s="18">
        <f t="shared" si="1"/>
        <v>0</v>
      </c>
      <c r="D41" s="101" t="s">
        <v>108</v>
      </c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4"/>
        <v>Sa</v>
      </c>
      <c r="B42" s="74">
        <f t="shared" si="3"/>
        <v>44311</v>
      </c>
      <c r="C42" s="76">
        <f t="shared" si="1"/>
        <v>0</v>
      </c>
      <c r="D42" s="104"/>
      <c r="E42" s="105"/>
      <c r="F42" s="105"/>
      <c r="G42" s="10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4"/>
        <v>So</v>
      </c>
      <c r="B43" s="74">
        <f t="shared" si="3"/>
        <v>44312</v>
      </c>
      <c r="C43" s="75">
        <f t="shared" si="1"/>
        <v>0</v>
      </c>
      <c r="D43" s="104"/>
      <c r="E43" s="105"/>
      <c r="F43" s="105"/>
      <c r="G43" s="106"/>
      <c r="H43" s="21"/>
      <c r="I43" s="21"/>
      <c r="J43" s="21"/>
      <c r="K43" s="21"/>
      <c r="L43" s="93">
        <f t="shared" si="2"/>
        <v>0</v>
      </c>
    </row>
    <row r="44" spans="1:12" x14ac:dyDescent="0.2">
      <c r="A44" s="85" t="str">
        <f t="shared" si="4"/>
        <v>Mo</v>
      </c>
      <c r="B44" s="72">
        <f t="shared" si="3"/>
        <v>44313</v>
      </c>
      <c r="C44" s="16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4"/>
        <v>Di</v>
      </c>
      <c r="B45" s="72">
        <f t="shared" si="3"/>
        <v>44314</v>
      </c>
      <c r="C45" s="18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4"/>
        <v>Mi</v>
      </c>
      <c r="B46" s="72">
        <f t="shared" si="3"/>
        <v>44315</v>
      </c>
      <c r="C46" s="18">
        <f t="shared" si="1"/>
        <v>0</v>
      </c>
      <c r="D46" s="101"/>
      <c r="E46" s="102"/>
      <c r="F46" s="102"/>
      <c r="G46" s="103"/>
      <c r="H46" s="19"/>
      <c r="I46" s="90"/>
      <c r="J46" s="94"/>
      <c r="K46" s="94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21" t="s">
        <v>64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-209.14000000000004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-340.18000000000006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168</v>
      </c>
      <c r="D52" s="120" t="s">
        <v>65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52:H52"/>
    <mergeCell ref="D53:H53"/>
    <mergeCell ref="D54:H54"/>
    <mergeCell ref="D55:H55"/>
    <mergeCell ref="D56:H56"/>
    <mergeCell ref="D57:H57"/>
    <mergeCell ref="D47:H47"/>
    <mergeCell ref="D48:H48"/>
    <mergeCell ref="D49:H49"/>
    <mergeCell ref="D50:H50"/>
    <mergeCell ref="D51:H51"/>
    <mergeCell ref="D33:G33"/>
    <mergeCell ref="D34:G34"/>
    <mergeCell ref="D22:G22"/>
    <mergeCell ref="D23:G23"/>
    <mergeCell ref="D24:G24"/>
    <mergeCell ref="D26:G26"/>
    <mergeCell ref="D27:G27"/>
    <mergeCell ref="D28:G28"/>
    <mergeCell ref="D29:G29"/>
    <mergeCell ref="D30:G30"/>
    <mergeCell ref="D16:G16"/>
    <mergeCell ref="D17:G17"/>
    <mergeCell ref="D31:G31"/>
    <mergeCell ref="D32:G32"/>
    <mergeCell ref="D25:G25"/>
    <mergeCell ref="D18:G18"/>
    <mergeCell ref="D19:G19"/>
    <mergeCell ref="D20:G20"/>
    <mergeCell ref="D21:G21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5:G35"/>
    <mergeCell ref="D36:G36"/>
    <mergeCell ref="D37:G37"/>
    <mergeCell ref="D38:G38"/>
    <mergeCell ref="D41:G41"/>
    <mergeCell ref="D42:G42"/>
    <mergeCell ref="D39:G39"/>
    <mergeCell ref="D40:G40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59"/>
  <sheetViews>
    <sheetView showRuler="0" topLeftCell="A14" workbookViewId="0">
      <selection activeCell="D44" sqref="D44:G4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Sollarbeitszeit!E15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Sollarbeitszeit!A15</f>
        <v>Mai</v>
      </c>
      <c r="C7" s="29">
        <f>Sollarbeitszeit!D15</f>
        <v>120.96000000000002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April!C50</f>
        <v>-340.18000000000006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April!C52</f>
        <v>168</v>
      </c>
      <c r="D14" s="108" t="str">
        <f>April!D14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Do</v>
      </c>
      <c r="B17" s="86">
        <v>44316</v>
      </c>
      <c r="C17" s="87">
        <f>L17*24</f>
        <v>0</v>
      </c>
      <c r="D17" s="104" t="s">
        <v>53</v>
      </c>
      <c r="E17" s="105"/>
      <c r="F17" s="105"/>
      <c r="G17" s="10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7" si="0">TEXT(B18,"TTT")</f>
        <v>Fr</v>
      </c>
      <c r="B18" s="83">
        <f>B17+1</f>
        <v>44317</v>
      </c>
      <c r="C18" s="18">
        <f t="shared" ref="C18:C47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5" t="str">
        <f t="shared" si="0"/>
        <v>Sa</v>
      </c>
      <c r="B19" s="88">
        <f t="shared" ref="B19:B47" si="3">B18+1</f>
        <v>44318</v>
      </c>
      <c r="C19" s="76">
        <f t="shared" si="1"/>
        <v>0</v>
      </c>
      <c r="D19" s="104"/>
      <c r="E19" s="105"/>
      <c r="F19" s="105"/>
      <c r="G19" s="106"/>
      <c r="H19" s="21"/>
      <c r="I19" s="21"/>
      <c r="J19" s="21"/>
      <c r="K19" s="21"/>
      <c r="L19" s="93">
        <f t="shared" si="2"/>
        <v>0</v>
      </c>
    </row>
    <row r="20" spans="1:12" x14ac:dyDescent="0.2">
      <c r="A20" s="45" t="str">
        <f t="shared" si="0"/>
        <v>So</v>
      </c>
      <c r="B20" s="86">
        <f t="shared" si="3"/>
        <v>44319</v>
      </c>
      <c r="C20" s="87">
        <f t="shared" si="1"/>
        <v>0</v>
      </c>
      <c r="D20" s="104"/>
      <c r="E20" s="105"/>
      <c r="F20" s="105"/>
      <c r="G20" s="106"/>
      <c r="H20" s="21"/>
      <c r="I20" s="21"/>
      <c r="J20" s="21"/>
      <c r="K20" s="21"/>
      <c r="L20" s="93">
        <f t="shared" si="2"/>
        <v>0</v>
      </c>
    </row>
    <row r="21" spans="1:12" x14ac:dyDescent="0.2">
      <c r="A21" s="45" t="str">
        <f t="shared" si="0"/>
        <v>Mo</v>
      </c>
      <c r="B21" s="80">
        <f t="shared" si="3"/>
        <v>44320</v>
      </c>
      <c r="C21" s="81">
        <f t="shared" si="1"/>
        <v>0</v>
      </c>
      <c r="D21" s="101"/>
      <c r="E21" s="102"/>
      <c r="F21" s="102"/>
      <c r="G21" s="103"/>
      <c r="H21" s="82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Di</v>
      </c>
      <c r="B22" s="83">
        <f t="shared" si="3"/>
        <v>44321</v>
      </c>
      <c r="C22" s="18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Mi</v>
      </c>
      <c r="B23" s="83">
        <f t="shared" si="3"/>
        <v>44322</v>
      </c>
      <c r="C23" s="18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ht="17.5" customHeight="1" x14ac:dyDescent="0.2">
      <c r="A24" s="45" t="str">
        <f t="shared" si="0"/>
        <v>Do</v>
      </c>
      <c r="B24" s="83">
        <f>B23+1</f>
        <v>44323</v>
      </c>
      <c r="C24" s="18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5" t="str">
        <f t="shared" si="0"/>
        <v>Fr</v>
      </c>
      <c r="B25" s="80">
        <f>B24+1</f>
        <v>44324</v>
      </c>
      <c r="C25" s="81">
        <f t="shared" si="1"/>
        <v>0</v>
      </c>
      <c r="D25" s="101"/>
      <c r="E25" s="102"/>
      <c r="F25" s="102"/>
      <c r="G25" s="103"/>
      <c r="H25" s="82"/>
      <c r="I25" s="92"/>
      <c r="J25" s="93"/>
      <c r="K25" s="93"/>
      <c r="L25" s="93">
        <f t="shared" si="2"/>
        <v>0</v>
      </c>
    </row>
    <row r="26" spans="1:12" x14ac:dyDescent="0.2">
      <c r="A26" s="89" t="str">
        <f t="shared" si="0"/>
        <v>Sa</v>
      </c>
      <c r="B26" s="88">
        <f t="shared" si="3"/>
        <v>44325</v>
      </c>
      <c r="C26" s="76">
        <f t="shared" si="1"/>
        <v>0</v>
      </c>
      <c r="D26" s="104"/>
      <c r="E26" s="105"/>
      <c r="F26" s="105"/>
      <c r="G26" s="106"/>
      <c r="H26" s="21"/>
      <c r="I26" s="21"/>
      <c r="J26" s="21"/>
      <c r="K26" s="21"/>
      <c r="L26" s="93">
        <f t="shared" si="2"/>
        <v>0</v>
      </c>
    </row>
    <row r="27" spans="1:12" x14ac:dyDescent="0.2">
      <c r="A27" s="89" t="str">
        <f t="shared" si="0"/>
        <v>So</v>
      </c>
      <c r="B27" s="86">
        <f t="shared" si="3"/>
        <v>44326</v>
      </c>
      <c r="C27" s="87">
        <f t="shared" si="1"/>
        <v>0</v>
      </c>
      <c r="D27" s="104"/>
      <c r="E27" s="105"/>
      <c r="F27" s="105"/>
      <c r="G27" s="106"/>
      <c r="H27" s="21"/>
      <c r="I27" s="21"/>
      <c r="J27" s="21"/>
      <c r="K27" s="21"/>
      <c r="L27" s="93">
        <f t="shared" si="2"/>
        <v>0</v>
      </c>
    </row>
    <row r="28" spans="1:12" x14ac:dyDescent="0.2">
      <c r="A28" s="45" t="str">
        <f t="shared" si="0"/>
        <v>Mo</v>
      </c>
      <c r="B28" s="80">
        <f t="shared" si="3"/>
        <v>44327</v>
      </c>
      <c r="C28" s="81">
        <f t="shared" si="1"/>
        <v>0</v>
      </c>
      <c r="D28" s="101"/>
      <c r="E28" s="102"/>
      <c r="F28" s="102"/>
      <c r="G28" s="103"/>
      <c r="H28" s="82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Di</v>
      </c>
      <c r="B29" s="83">
        <f t="shared" si="3"/>
        <v>44328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Mi</v>
      </c>
      <c r="B30" s="83">
        <f t="shared" si="3"/>
        <v>44329</v>
      </c>
      <c r="C30" s="18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ht="17.5" customHeight="1" x14ac:dyDescent="0.2">
      <c r="A31" s="45" t="str">
        <f t="shared" si="0"/>
        <v>Do</v>
      </c>
      <c r="B31" s="83">
        <f t="shared" si="3"/>
        <v>44330</v>
      </c>
      <c r="C31" s="18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5" t="str">
        <f t="shared" si="0"/>
        <v>Fr</v>
      </c>
      <c r="B32" s="83">
        <f t="shared" si="3"/>
        <v>44331</v>
      </c>
      <c r="C32" s="18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9" t="str">
        <f t="shared" si="0"/>
        <v>Sa</v>
      </c>
      <c r="B33" s="88">
        <f t="shared" si="3"/>
        <v>44332</v>
      </c>
      <c r="C33" s="76">
        <f t="shared" si="1"/>
        <v>0</v>
      </c>
      <c r="D33" s="104"/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89" t="str">
        <f t="shared" si="0"/>
        <v>So</v>
      </c>
      <c r="B34" s="86">
        <f t="shared" si="3"/>
        <v>44333</v>
      </c>
      <c r="C34" s="87">
        <f t="shared" si="1"/>
        <v>0</v>
      </c>
      <c r="D34" s="104"/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45" t="str">
        <f t="shared" si="0"/>
        <v>Mo</v>
      </c>
      <c r="B35" s="80">
        <f t="shared" si="3"/>
        <v>44334</v>
      </c>
      <c r="C35" s="81">
        <f t="shared" si="1"/>
        <v>0</v>
      </c>
      <c r="D35" s="101"/>
      <c r="E35" s="102"/>
      <c r="F35" s="102"/>
      <c r="G35" s="103"/>
      <c r="H35" s="82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Di</v>
      </c>
      <c r="B36" s="80">
        <f t="shared" si="3"/>
        <v>44335</v>
      </c>
      <c r="C36" s="81">
        <f t="shared" si="1"/>
        <v>0</v>
      </c>
      <c r="D36" s="101"/>
      <c r="E36" s="102"/>
      <c r="F36" s="102"/>
      <c r="G36" s="103"/>
      <c r="H36" s="82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Mi</v>
      </c>
      <c r="B37" s="83">
        <f t="shared" si="3"/>
        <v>44336</v>
      </c>
      <c r="C37" s="18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ht="17.5" customHeight="1" x14ac:dyDescent="0.2">
      <c r="A38" s="45" t="str">
        <f t="shared" si="0"/>
        <v>Do</v>
      </c>
      <c r="B38" s="83">
        <f>B37+1</f>
        <v>44337</v>
      </c>
      <c r="C38" s="18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5" t="str">
        <f t="shared" si="0"/>
        <v>Fr</v>
      </c>
      <c r="B39" s="83">
        <f>B38+1</f>
        <v>44338</v>
      </c>
      <c r="C39" s="18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ht="17.5" customHeight="1" x14ac:dyDescent="0.2">
      <c r="A40" s="45" t="str">
        <f t="shared" si="0"/>
        <v>Sa</v>
      </c>
      <c r="B40" s="88">
        <f t="shared" si="3"/>
        <v>44339</v>
      </c>
      <c r="C40" s="76">
        <f t="shared" si="1"/>
        <v>0</v>
      </c>
      <c r="D40" s="104"/>
      <c r="E40" s="105"/>
      <c r="F40" s="105"/>
      <c r="G40" s="106"/>
      <c r="H40" s="21"/>
      <c r="I40" s="21"/>
      <c r="J40" s="21"/>
      <c r="K40" s="21"/>
      <c r="L40" s="93">
        <f t="shared" si="2"/>
        <v>0</v>
      </c>
    </row>
    <row r="41" spans="1:12" x14ac:dyDescent="0.2">
      <c r="A41" s="45" t="str">
        <f t="shared" si="0"/>
        <v>So</v>
      </c>
      <c r="B41" s="86">
        <f t="shared" si="3"/>
        <v>44340</v>
      </c>
      <c r="C41" s="87">
        <f t="shared" si="1"/>
        <v>0</v>
      </c>
      <c r="D41" s="104"/>
      <c r="E41" s="105"/>
      <c r="F41" s="105"/>
      <c r="G41" s="106"/>
      <c r="H41" s="21"/>
      <c r="I41" s="21"/>
      <c r="J41" s="21"/>
      <c r="K41" s="21"/>
      <c r="L41" s="93">
        <f t="shared" si="2"/>
        <v>0</v>
      </c>
    </row>
    <row r="42" spans="1:12" x14ac:dyDescent="0.2">
      <c r="A42" s="45" t="str">
        <f t="shared" si="0"/>
        <v>Mo</v>
      </c>
      <c r="B42" s="80">
        <f t="shared" si="3"/>
        <v>44341</v>
      </c>
      <c r="C42" s="81">
        <f t="shared" si="1"/>
        <v>0</v>
      </c>
      <c r="D42" s="101"/>
      <c r="E42" s="102"/>
      <c r="F42" s="102"/>
      <c r="G42" s="103"/>
      <c r="H42" s="82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Di</v>
      </c>
      <c r="B43" s="83">
        <f t="shared" si="3"/>
        <v>44342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Mi</v>
      </c>
      <c r="B44" s="83">
        <f t="shared" si="3"/>
        <v>44343</v>
      </c>
      <c r="C44" s="18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45" t="str">
        <f t="shared" si="0"/>
        <v>Do</v>
      </c>
      <c r="B45" s="88">
        <f t="shared" si="3"/>
        <v>44344</v>
      </c>
      <c r="C45" s="76">
        <f t="shared" si="1"/>
        <v>0</v>
      </c>
      <c r="D45" s="104" t="s">
        <v>41</v>
      </c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Fr</v>
      </c>
      <c r="B46" s="88">
        <f t="shared" si="3"/>
        <v>44345</v>
      </c>
      <c r="C46" s="76">
        <f t="shared" si="1"/>
        <v>0</v>
      </c>
      <c r="D46" s="104" t="s">
        <v>97</v>
      </c>
      <c r="E46" s="105"/>
      <c r="F46" s="105"/>
      <c r="G46" s="106"/>
      <c r="H46" s="21"/>
      <c r="I46" s="21"/>
      <c r="J46" s="21"/>
      <c r="K46" s="21"/>
      <c r="L46" s="93">
        <f t="shared" si="2"/>
        <v>0</v>
      </c>
    </row>
    <row r="47" spans="1:12" x14ac:dyDescent="0.2">
      <c r="A47" s="45" t="str">
        <f t="shared" si="0"/>
        <v>Sa</v>
      </c>
      <c r="B47" s="88">
        <f t="shared" si="3"/>
        <v>44346</v>
      </c>
      <c r="C47" s="76">
        <f t="shared" si="1"/>
        <v>0</v>
      </c>
      <c r="D47" s="104"/>
      <c r="E47" s="105"/>
      <c r="F47" s="105"/>
      <c r="G47" s="106"/>
      <c r="H47" s="21"/>
      <c r="I47" s="96"/>
      <c r="J47" s="97"/>
      <c r="K47" s="97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66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-340.18000000000006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-461.1400000000001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67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1:G41"/>
    <mergeCell ref="D42:G42"/>
    <mergeCell ref="D58:H58"/>
    <mergeCell ref="D59:H59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43:G43"/>
    <mergeCell ref="D44:G4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18:G18"/>
    <mergeCell ref="D19:G19"/>
    <mergeCell ref="D25:G25"/>
    <mergeCell ref="D20:G20"/>
    <mergeCell ref="D21:G21"/>
    <mergeCell ref="D22:G22"/>
    <mergeCell ref="D23:G23"/>
    <mergeCell ref="D24:G24"/>
    <mergeCell ref="D45:G45"/>
    <mergeCell ref="D46:G46"/>
    <mergeCell ref="D47:G47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showRuler="0" topLeftCell="A20" workbookViewId="0">
      <selection activeCell="D46" sqref="D46:G46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Sollarbeitszeit!E16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Sollarbeitszeit!A16</f>
        <v>Juni</v>
      </c>
      <c r="C7" s="29">
        <f>Sollarbeitszeit!D16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Mai!C51</f>
        <v>-461.1400000000001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Mai!C14</f>
        <v>168</v>
      </c>
      <c r="D14" s="108" t="str">
        <f>Mai!D14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So</v>
      </c>
      <c r="B17" s="86">
        <v>44347</v>
      </c>
      <c r="C17" s="87">
        <f>L17*24</f>
        <v>0</v>
      </c>
      <c r="D17" s="104"/>
      <c r="E17" s="105"/>
      <c r="F17" s="105"/>
      <c r="G17" s="10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6" si="0">TEXT(B18,"TTT")</f>
        <v>Mo</v>
      </c>
      <c r="B18" s="80">
        <f>B17+1</f>
        <v>44348</v>
      </c>
      <c r="C18" s="81">
        <f t="shared" ref="C18:C46" si="1">L18*24</f>
        <v>0</v>
      </c>
      <c r="D18" s="101"/>
      <c r="E18" s="102"/>
      <c r="F18" s="102"/>
      <c r="G18" s="103"/>
      <c r="H18" s="82"/>
      <c r="I18" s="92"/>
      <c r="J18" s="93"/>
      <c r="K18" s="93"/>
      <c r="L18" s="93">
        <f t="shared" ref="L18:L46" si="2">J18-I18-K18</f>
        <v>0</v>
      </c>
    </row>
    <row r="19" spans="1:12" x14ac:dyDescent="0.2">
      <c r="A19" s="45" t="str">
        <f t="shared" si="0"/>
        <v>Di</v>
      </c>
      <c r="B19" s="72">
        <f t="shared" ref="B19:B46" si="3">B18+1</f>
        <v>44349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45" t="str">
        <f t="shared" si="0"/>
        <v>Mi</v>
      </c>
      <c r="B20" s="72">
        <f t="shared" si="3"/>
        <v>44350</v>
      </c>
      <c r="C20" s="16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5" t="str">
        <f t="shared" si="0"/>
        <v>Do</v>
      </c>
      <c r="B21" s="72">
        <f t="shared" si="3"/>
        <v>44351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Fr</v>
      </c>
      <c r="B22" s="72">
        <f t="shared" si="3"/>
        <v>44352</v>
      </c>
      <c r="C22" s="16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Sa</v>
      </c>
      <c r="B23" s="74">
        <f t="shared" si="3"/>
        <v>44353</v>
      </c>
      <c r="C23" s="76">
        <f t="shared" si="1"/>
        <v>0</v>
      </c>
      <c r="D23" s="104"/>
      <c r="E23" s="105"/>
      <c r="F23" s="105"/>
      <c r="G23" s="106"/>
      <c r="H23" s="21"/>
      <c r="I23" s="21"/>
      <c r="J23" s="21"/>
      <c r="K23" s="21"/>
      <c r="L23" s="93">
        <f t="shared" si="2"/>
        <v>0</v>
      </c>
    </row>
    <row r="24" spans="1:12" x14ac:dyDescent="0.2">
      <c r="A24" s="45" t="str">
        <f t="shared" si="0"/>
        <v>So</v>
      </c>
      <c r="B24" s="86">
        <f>B23+1</f>
        <v>44354</v>
      </c>
      <c r="C24" s="87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2"/>
        <v>0</v>
      </c>
    </row>
    <row r="25" spans="1:12" x14ac:dyDescent="0.2">
      <c r="A25" s="45" t="str">
        <f t="shared" si="0"/>
        <v>Mo</v>
      </c>
      <c r="B25" s="86">
        <f>B24+1</f>
        <v>44355</v>
      </c>
      <c r="C25" s="87">
        <f t="shared" si="1"/>
        <v>0</v>
      </c>
      <c r="D25" s="104" t="s">
        <v>42</v>
      </c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45" t="str">
        <f t="shared" si="0"/>
        <v>Di</v>
      </c>
      <c r="B26" s="72">
        <f t="shared" si="3"/>
        <v>44356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45" t="str">
        <f t="shared" si="0"/>
        <v>Mi</v>
      </c>
      <c r="B27" s="72">
        <f t="shared" si="3"/>
        <v>44357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5" t="str">
        <f t="shared" si="0"/>
        <v>Do</v>
      </c>
      <c r="B28" s="72">
        <f t="shared" si="3"/>
        <v>44358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Fr</v>
      </c>
      <c r="B29" s="72">
        <f t="shared" si="3"/>
        <v>44359</v>
      </c>
      <c r="C29" s="16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Sa</v>
      </c>
      <c r="B30" s="74">
        <f t="shared" si="3"/>
        <v>44360</v>
      </c>
      <c r="C30" s="76">
        <f t="shared" si="1"/>
        <v>0</v>
      </c>
      <c r="D30" s="104"/>
      <c r="E30" s="105"/>
      <c r="F30" s="105"/>
      <c r="G30" s="106"/>
      <c r="H30" s="21"/>
      <c r="I30" s="21"/>
      <c r="J30" s="21"/>
      <c r="K30" s="21"/>
      <c r="L30" s="93">
        <f t="shared" si="2"/>
        <v>0</v>
      </c>
    </row>
    <row r="31" spans="1:12" x14ac:dyDescent="0.2">
      <c r="A31" s="45" t="str">
        <f t="shared" si="0"/>
        <v>So</v>
      </c>
      <c r="B31" s="86">
        <f t="shared" si="3"/>
        <v>44361</v>
      </c>
      <c r="C31" s="87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2"/>
        <v>0</v>
      </c>
    </row>
    <row r="32" spans="1:12" x14ac:dyDescent="0.2">
      <c r="A32" s="45" t="str">
        <f t="shared" si="0"/>
        <v>Mo</v>
      </c>
      <c r="B32" s="80">
        <f t="shared" si="3"/>
        <v>44362</v>
      </c>
      <c r="C32" s="81">
        <f t="shared" si="1"/>
        <v>0</v>
      </c>
      <c r="D32" s="101"/>
      <c r="E32" s="102"/>
      <c r="F32" s="102"/>
      <c r="G32" s="103"/>
      <c r="H32" s="82"/>
      <c r="I32" s="92"/>
      <c r="J32" s="93"/>
      <c r="K32" s="93"/>
      <c r="L32" s="93">
        <f t="shared" si="2"/>
        <v>0</v>
      </c>
    </row>
    <row r="33" spans="1:12" x14ac:dyDescent="0.2">
      <c r="A33" s="45" t="str">
        <f t="shared" si="0"/>
        <v>Di</v>
      </c>
      <c r="B33" s="72">
        <f t="shared" si="3"/>
        <v>44363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45" t="str">
        <f t="shared" si="0"/>
        <v>Mi</v>
      </c>
      <c r="B34" s="72">
        <f t="shared" si="3"/>
        <v>44364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5" t="str">
        <f t="shared" si="0"/>
        <v>Do</v>
      </c>
      <c r="B35" s="72">
        <f t="shared" si="3"/>
        <v>44365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Fr</v>
      </c>
      <c r="B36" s="72">
        <f t="shared" si="3"/>
        <v>44366</v>
      </c>
      <c r="C36" s="16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Sa</v>
      </c>
      <c r="B37" s="74">
        <f t="shared" si="3"/>
        <v>44367</v>
      </c>
      <c r="C37" s="76">
        <f t="shared" si="1"/>
        <v>0</v>
      </c>
      <c r="D37" s="104"/>
      <c r="E37" s="105"/>
      <c r="F37" s="105"/>
      <c r="G37" s="106"/>
      <c r="H37" s="21"/>
      <c r="I37" s="21"/>
      <c r="J37" s="21"/>
      <c r="K37" s="21"/>
      <c r="L37" s="93">
        <f t="shared" si="2"/>
        <v>0</v>
      </c>
    </row>
    <row r="38" spans="1:12" x14ac:dyDescent="0.2">
      <c r="A38" s="45" t="str">
        <f t="shared" si="0"/>
        <v>So</v>
      </c>
      <c r="B38" s="86">
        <f>B37+1</f>
        <v>44368</v>
      </c>
      <c r="C38" s="87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2"/>
        <v>0</v>
      </c>
    </row>
    <row r="39" spans="1:12" x14ac:dyDescent="0.2">
      <c r="A39" s="45" t="str">
        <f t="shared" si="0"/>
        <v>Mo</v>
      </c>
      <c r="B39" s="80">
        <f>B38+1</f>
        <v>44369</v>
      </c>
      <c r="C39" s="81">
        <f t="shared" si="1"/>
        <v>0</v>
      </c>
      <c r="D39" s="101"/>
      <c r="E39" s="102"/>
      <c r="F39" s="102"/>
      <c r="G39" s="103"/>
      <c r="H39" s="82"/>
      <c r="I39" s="92"/>
      <c r="J39" s="93"/>
      <c r="K39" s="93"/>
      <c r="L39" s="93">
        <f t="shared" si="2"/>
        <v>0</v>
      </c>
    </row>
    <row r="40" spans="1:12" x14ac:dyDescent="0.2">
      <c r="A40" s="45" t="str">
        <f t="shared" si="0"/>
        <v>Di</v>
      </c>
      <c r="B40" s="72">
        <f t="shared" si="3"/>
        <v>44370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45" t="str">
        <f t="shared" si="0"/>
        <v>Mi</v>
      </c>
      <c r="B41" s="72">
        <f t="shared" si="3"/>
        <v>44371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5" t="str">
        <f t="shared" si="0"/>
        <v>Do</v>
      </c>
      <c r="B42" s="72">
        <f t="shared" si="3"/>
        <v>44372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Fr</v>
      </c>
      <c r="B43" s="72">
        <f t="shared" si="3"/>
        <v>44373</v>
      </c>
      <c r="C43" s="16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Sa</v>
      </c>
      <c r="B44" s="74">
        <f t="shared" si="3"/>
        <v>44374</v>
      </c>
      <c r="C44" s="76">
        <f t="shared" si="1"/>
        <v>0</v>
      </c>
      <c r="D44" s="104"/>
      <c r="E44" s="105"/>
      <c r="F44" s="105"/>
      <c r="G44" s="106"/>
      <c r="H44" s="21"/>
      <c r="I44" s="21"/>
      <c r="J44" s="21"/>
      <c r="K44" s="21"/>
      <c r="L44" s="93">
        <f t="shared" si="2"/>
        <v>0</v>
      </c>
    </row>
    <row r="45" spans="1:12" x14ac:dyDescent="0.2">
      <c r="A45" s="45" t="str">
        <f t="shared" si="0"/>
        <v>So</v>
      </c>
      <c r="B45" s="86">
        <f t="shared" si="3"/>
        <v>44375</v>
      </c>
      <c r="C45" s="87">
        <f t="shared" si="1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Mo</v>
      </c>
      <c r="B46" s="80">
        <f t="shared" si="3"/>
        <v>44376</v>
      </c>
      <c r="C46" s="81">
        <f t="shared" si="1"/>
        <v>0</v>
      </c>
      <c r="D46" s="101" t="s">
        <v>108</v>
      </c>
      <c r="E46" s="102"/>
      <c r="F46" s="102"/>
      <c r="G46" s="103"/>
      <c r="H46" s="82"/>
      <c r="I46" s="90"/>
      <c r="J46" s="94"/>
      <c r="K46" s="94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21" t="s">
        <v>68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-461.1400000000001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-595.54000000000008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168</v>
      </c>
      <c r="D52" s="120" t="s">
        <v>69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52:H52"/>
    <mergeCell ref="D53:H53"/>
    <mergeCell ref="D54:H54"/>
    <mergeCell ref="D55:H55"/>
    <mergeCell ref="D56:H56"/>
    <mergeCell ref="D57:H57"/>
    <mergeCell ref="D47:H47"/>
    <mergeCell ref="D48:H48"/>
    <mergeCell ref="D49:H49"/>
    <mergeCell ref="D50:H50"/>
    <mergeCell ref="D51:H51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59"/>
  <sheetViews>
    <sheetView showRuler="0" topLeftCell="AU10" workbookViewId="0">
      <selection activeCell="D44" sqref="D44:G47"/>
    </sheetView>
  </sheetViews>
  <sheetFormatPr baseColWidth="10" defaultColWidth="11.1640625" defaultRowHeight="18" x14ac:dyDescent="0.2"/>
  <cols>
    <col min="1" max="1" width="10.1640625" style="37" customWidth="1"/>
    <col min="2" max="2" width="12.16406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Sollarbeitszeit!E17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Sollarbeitszeit!A17</f>
        <v>Juli</v>
      </c>
      <c r="C7" s="29">
        <f>Sollarbeitszeit!D17</f>
        <v>154.56000000000003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Juni!C50</f>
        <v>-595.54000000000008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Juni!C52</f>
        <v>168</v>
      </c>
      <c r="D14" s="108" t="str">
        <f>Juni!D14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44377</v>
      </c>
      <c r="C17" s="16">
        <f>L17*24</f>
        <v>0</v>
      </c>
      <c r="D17" s="101" t="s">
        <v>108</v>
      </c>
      <c r="E17" s="102"/>
      <c r="F17" s="102"/>
      <c r="G17" s="103"/>
      <c r="H17" s="19"/>
      <c r="I17" s="19"/>
      <c r="J17" s="19"/>
      <c r="K17" s="19"/>
      <c r="L17" s="93">
        <f>J17-I17-K17</f>
        <v>0</v>
      </c>
    </row>
    <row r="18" spans="1:12" x14ac:dyDescent="0.2">
      <c r="A18" s="85" t="str">
        <f t="shared" ref="A18:A47" si="0">TEXT(B18,"TTT")</f>
        <v>Mi</v>
      </c>
      <c r="B18" s="72">
        <f>B17+1</f>
        <v>44378</v>
      </c>
      <c r="C18" s="16">
        <f t="shared" ref="C18:C47" si="1">L18*24</f>
        <v>0</v>
      </c>
      <c r="D18" s="101" t="s">
        <v>108</v>
      </c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Do</v>
      </c>
      <c r="B19" s="72">
        <f t="shared" ref="B19:B47" si="3">B18+1</f>
        <v>44379</v>
      </c>
      <c r="C19" s="16">
        <f t="shared" si="1"/>
        <v>0</v>
      </c>
      <c r="D19" s="101" t="s">
        <v>108</v>
      </c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44380</v>
      </c>
      <c r="C20" s="16">
        <f t="shared" si="1"/>
        <v>0</v>
      </c>
      <c r="D20" s="101" t="s">
        <v>108</v>
      </c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44381</v>
      </c>
      <c r="C21" s="76">
        <f t="shared" si="1"/>
        <v>0</v>
      </c>
      <c r="D21" s="104"/>
      <c r="E21" s="105"/>
      <c r="F21" s="105"/>
      <c r="G21" s="106"/>
      <c r="H21" s="21"/>
      <c r="I21" s="96"/>
      <c r="J21" s="97"/>
      <c r="K21" s="97"/>
      <c r="L21" s="93">
        <f t="shared" si="2"/>
        <v>0</v>
      </c>
    </row>
    <row r="22" spans="1:12" x14ac:dyDescent="0.2">
      <c r="A22" s="85" t="str">
        <f t="shared" si="0"/>
        <v>So</v>
      </c>
      <c r="B22" s="86">
        <f t="shared" si="3"/>
        <v>44382</v>
      </c>
      <c r="C22" s="87">
        <f t="shared" si="1"/>
        <v>0</v>
      </c>
      <c r="D22" s="104"/>
      <c r="E22" s="105"/>
      <c r="F22" s="105"/>
      <c r="G22" s="106"/>
      <c r="H22" s="22"/>
      <c r="I22" s="96"/>
      <c r="J22" s="97"/>
      <c r="K22" s="97"/>
      <c r="L22" s="93">
        <f t="shared" si="2"/>
        <v>0</v>
      </c>
    </row>
    <row r="23" spans="1:12" x14ac:dyDescent="0.2">
      <c r="A23" s="85" t="str">
        <f t="shared" si="0"/>
        <v>Mo</v>
      </c>
      <c r="B23" s="80">
        <f t="shared" si="3"/>
        <v>44383</v>
      </c>
      <c r="C23" s="81">
        <f t="shared" si="1"/>
        <v>0</v>
      </c>
      <c r="D23" s="101" t="s">
        <v>108</v>
      </c>
      <c r="E23" s="102"/>
      <c r="F23" s="102"/>
      <c r="G23" s="103"/>
      <c r="H23" s="82"/>
      <c r="I23" s="82"/>
      <c r="J23" s="82"/>
      <c r="K23" s="82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44384</v>
      </c>
      <c r="C24" s="16">
        <f t="shared" si="1"/>
        <v>0</v>
      </c>
      <c r="D24" s="101" t="s">
        <v>108</v>
      </c>
      <c r="E24" s="102"/>
      <c r="F24" s="102"/>
      <c r="G24" s="103"/>
      <c r="H24" s="82"/>
      <c r="I24" s="82"/>
      <c r="J24" s="82"/>
      <c r="K24" s="82"/>
      <c r="L24" s="93">
        <f t="shared" si="2"/>
        <v>0</v>
      </c>
    </row>
    <row r="25" spans="1:12" x14ac:dyDescent="0.2">
      <c r="A25" s="85" t="str">
        <f t="shared" si="0"/>
        <v>Mi</v>
      </c>
      <c r="B25" s="72">
        <f>B24+1</f>
        <v>44385</v>
      </c>
      <c r="C25" s="16">
        <f t="shared" si="1"/>
        <v>0</v>
      </c>
      <c r="D25" s="101" t="s">
        <v>108</v>
      </c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Do</v>
      </c>
      <c r="B26" s="72">
        <f t="shared" si="3"/>
        <v>44386</v>
      </c>
      <c r="C26" s="16">
        <f t="shared" si="1"/>
        <v>0</v>
      </c>
      <c r="D26" s="101" t="s">
        <v>108</v>
      </c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Fr</v>
      </c>
      <c r="B27" s="72">
        <f t="shared" si="3"/>
        <v>44387</v>
      </c>
      <c r="C27" s="16">
        <f t="shared" si="1"/>
        <v>0</v>
      </c>
      <c r="D27" s="101" t="s">
        <v>108</v>
      </c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Sa</v>
      </c>
      <c r="B28" s="74">
        <f t="shared" si="3"/>
        <v>44388</v>
      </c>
      <c r="C28" s="76">
        <f t="shared" si="1"/>
        <v>0</v>
      </c>
      <c r="D28" s="104"/>
      <c r="E28" s="105"/>
      <c r="F28" s="105"/>
      <c r="G28" s="106"/>
      <c r="H28" s="21"/>
      <c r="I28" s="96"/>
      <c r="J28" s="97"/>
      <c r="K28" s="97"/>
      <c r="L28" s="93">
        <f t="shared" si="2"/>
        <v>0</v>
      </c>
    </row>
    <row r="29" spans="1:12" x14ac:dyDescent="0.2">
      <c r="A29" s="85" t="str">
        <f t="shared" si="0"/>
        <v>So</v>
      </c>
      <c r="B29" s="86">
        <f t="shared" si="3"/>
        <v>44389</v>
      </c>
      <c r="C29" s="87">
        <f t="shared" si="1"/>
        <v>0</v>
      </c>
      <c r="D29" s="104"/>
      <c r="E29" s="105"/>
      <c r="F29" s="105"/>
      <c r="G29" s="106"/>
      <c r="H29" s="22"/>
      <c r="I29" s="96"/>
      <c r="J29" s="97"/>
      <c r="K29" s="97"/>
      <c r="L29" s="93">
        <f t="shared" si="2"/>
        <v>0</v>
      </c>
    </row>
    <row r="30" spans="1:12" x14ac:dyDescent="0.2">
      <c r="A30" s="85" t="str">
        <f t="shared" si="0"/>
        <v>Mo</v>
      </c>
      <c r="B30" s="80">
        <f t="shared" si="3"/>
        <v>44390</v>
      </c>
      <c r="C30" s="81">
        <f t="shared" si="1"/>
        <v>0</v>
      </c>
      <c r="D30" s="101" t="s">
        <v>108</v>
      </c>
      <c r="E30" s="102"/>
      <c r="F30" s="102"/>
      <c r="G30" s="103"/>
      <c r="H30" s="82"/>
      <c r="I30" s="82"/>
      <c r="J30" s="82"/>
      <c r="K30" s="82"/>
      <c r="L30" s="93">
        <f t="shared" si="2"/>
        <v>0</v>
      </c>
    </row>
    <row r="31" spans="1:12" x14ac:dyDescent="0.2">
      <c r="A31" s="85" t="str">
        <f t="shared" si="0"/>
        <v>Di</v>
      </c>
      <c r="B31" s="72">
        <f t="shared" si="3"/>
        <v>44391</v>
      </c>
      <c r="C31" s="16">
        <f t="shared" si="1"/>
        <v>0</v>
      </c>
      <c r="D31" s="101" t="s">
        <v>108</v>
      </c>
      <c r="E31" s="102"/>
      <c r="F31" s="102"/>
      <c r="G31" s="103"/>
      <c r="H31" s="19"/>
      <c r="I31" s="19"/>
      <c r="J31" s="19"/>
      <c r="K31" s="19"/>
      <c r="L31" s="93">
        <f t="shared" si="2"/>
        <v>0</v>
      </c>
    </row>
    <row r="32" spans="1:12" x14ac:dyDescent="0.2">
      <c r="A32" s="85" t="str">
        <f t="shared" si="0"/>
        <v>Mi</v>
      </c>
      <c r="B32" s="72">
        <f t="shared" si="3"/>
        <v>44392</v>
      </c>
      <c r="C32" s="16">
        <f t="shared" si="1"/>
        <v>0</v>
      </c>
      <c r="D32" s="101" t="s">
        <v>108</v>
      </c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Do</v>
      </c>
      <c r="B33" s="72">
        <f t="shared" si="3"/>
        <v>44393</v>
      </c>
      <c r="C33" s="16">
        <f t="shared" si="1"/>
        <v>0</v>
      </c>
      <c r="D33" s="101" t="s">
        <v>108</v>
      </c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Fr</v>
      </c>
      <c r="B34" s="72">
        <f t="shared" si="3"/>
        <v>44394</v>
      </c>
      <c r="C34" s="16">
        <f t="shared" si="1"/>
        <v>0</v>
      </c>
      <c r="D34" s="101" t="s">
        <v>108</v>
      </c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Sa</v>
      </c>
      <c r="B35" s="74">
        <f t="shared" si="3"/>
        <v>44395</v>
      </c>
      <c r="C35" s="76">
        <f t="shared" si="1"/>
        <v>0</v>
      </c>
      <c r="D35" s="104"/>
      <c r="E35" s="105"/>
      <c r="F35" s="105"/>
      <c r="G35" s="106"/>
      <c r="H35" s="21"/>
      <c r="I35" s="96"/>
      <c r="J35" s="97"/>
      <c r="K35" s="97"/>
      <c r="L35" s="93">
        <f t="shared" si="2"/>
        <v>0</v>
      </c>
    </row>
    <row r="36" spans="1:12" x14ac:dyDescent="0.2">
      <c r="A36" s="85" t="str">
        <f t="shared" si="0"/>
        <v>So</v>
      </c>
      <c r="B36" s="86">
        <f t="shared" si="3"/>
        <v>44396</v>
      </c>
      <c r="C36" s="87">
        <f t="shared" si="1"/>
        <v>0</v>
      </c>
      <c r="D36" s="104"/>
      <c r="E36" s="105"/>
      <c r="F36" s="105"/>
      <c r="G36" s="106"/>
      <c r="H36" s="22"/>
      <c r="I36" s="96"/>
      <c r="J36" s="97"/>
      <c r="K36" s="97"/>
      <c r="L36" s="93">
        <f t="shared" si="2"/>
        <v>0</v>
      </c>
    </row>
    <row r="37" spans="1:12" x14ac:dyDescent="0.2">
      <c r="A37" s="85" t="str">
        <f t="shared" si="0"/>
        <v>Mo</v>
      </c>
      <c r="B37" s="80">
        <f t="shared" si="3"/>
        <v>44397</v>
      </c>
      <c r="C37" s="81">
        <f t="shared" si="1"/>
        <v>0</v>
      </c>
      <c r="D37" s="101" t="s">
        <v>108</v>
      </c>
      <c r="E37" s="102"/>
      <c r="F37" s="102"/>
      <c r="G37" s="103"/>
      <c r="H37" s="82"/>
      <c r="I37" s="82"/>
      <c r="J37" s="82"/>
      <c r="K37" s="82"/>
      <c r="L37" s="93">
        <f t="shared" si="2"/>
        <v>0</v>
      </c>
    </row>
    <row r="38" spans="1:12" x14ac:dyDescent="0.2">
      <c r="A38" s="85" t="str">
        <f t="shared" si="0"/>
        <v>Di</v>
      </c>
      <c r="B38" s="72">
        <f>B37+1</f>
        <v>44398</v>
      </c>
      <c r="C38" s="16">
        <f t="shared" si="1"/>
        <v>0</v>
      </c>
      <c r="D38" s="101" t="s">
        <v>108</v>
      </c>
      <c r="E38" s="102"/>
      <c r="F38" s="102"/>
      <c r="G38" s="103"/>
      <c r="H38" s="82"/>
      <c r="I38" s="82"/>
      <c r="J38" s="82"/>
      <c r="K38" s="82"/>
      <c r="L38" s="93">
        <f t="shared" si="2"/>
        <v>0</v>
      </c>
    </row>
    <row r="39" spans="1:12" x14ac:dyDescent="0.2">
      <c r="A39" s="85" t="str">
        <f t="shared" si="0"/>
        <v>Mi</v>
      </c>
      <c r="B39" s="72">
        <f>B38+1</f>
        <v>44399</v>
      </c>
      <c r="C39" s="16">
        <f t="shared" si="1"/>
        <v>0</v>
      </c>
      <c r="D39" s="101" t="s">
        <v>108</v>
      </c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Do</v>
      </c>
      <c r="B40" s="72">
        <f t="shared" si="3"/>
        <v>44400</v>
      </c>
      <c r="C40" s="16">
        <f t="shared" si="1"/>
        <v>0</v>
      </c>
      <c r="D40" s="101" t="s">
        <v>108</v>
      </c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Fr</v>
      </c>
      <c r="B41" s="72">
        <f t="shared" si="3"/>
        <v>44401</v>
      </c>
      <c r="C41" s="16">
        <f t="shared" si="1"/>
        <v>0</v>
      </c>
      <c r="D41" s="101" t="s">
        <v>108</v>
      </c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Sa</v>
      </c>
      <c r="B42" s="74">
        <f t="shared" si="3"/>
        <v>44402</v>
      </c>
      <c r="C42" s="76">
        <f t="shared" si="1"/>
        <v>0</v>
      </c>
      <c r="D42" s="104"/>
      <c r="E42" s="105"/>
      <c r="F42" s="105"/>
      <c r="G42" s="106"/>
      <c r="H42" s="21"/>
      <c r="I42" s="96"/>
      <c r="J42" s="97"/>
      <c r="K42" s="97"/>
      <c r="L42" s="93">
        <f t="shared" si="2"/>
        <v>0</v>
      </c>
    </row>
    <row r="43" spans="1:12" x14ac:dyDescent="0.2">
      <c r="A43" s="85" t="str">
        <f t="shared" si="0"/>
        <v>So</v>
      </c>
      <c r="B43" s="86">
        <f t="shared" si="3"/>
        <v>44403</v>
      </c>
      <c r="C43" s="87">
        <f t="shared" si="1"/>
        <v>0</v>
      </c>
      <c r="D43" s="104"/>
      <c r="E43" s="105"/>
      <c r="F43" s="105"/>
      <c r="G43" s="106"/>
      <c r="H43" s="22"/>
      <c r="I43" s="96"/>
      <c r="J43" s="97"/>
      <c r="K43" s="97"/>
      <c r="L43" s="93">
        <f t="shared" si="2"/>
        <v>0</v>
      </c>
    </row>
    <row r="44" spans="1:12" x14ac:dyDescent="0.2">
      <c r="A44" s="85" t="str">
        <f t="shared" si="0"/>
        <v>Mo</v>
      </c>
      <c r="B44" s="80">
        <f t="shared" si="3"/>
        <v>44404</v>
      </c>
      <c r="C44" s="81">
        <f t="shared" si="1"/>
        <v>0</v>
      </c>
      <c r="D44" s="101" t="s">
        <v>108</v>
      </c>
      <c r="E44" s="102"/>
      <c r="F44" s="102"/>
      <c r="G44" s="103"/>
      <c r="H44" s="82"/>
      <c r="I44" s="82"/>
      <c r="J44" s="82"/>
      <c r="K44" s="82"/>
      <c r="L44" s="93">
        <f t="shared" si="2"/>
        <v>0</v>
      </c>
    </row>
    <row r="45" spans="1:12" x14ac:dyDescent="0.2">
      <c r="A45" s="85" t="str">
        <f t="shared" si="0"/>
        <v>Di</v>
      </c>
      <c r="B45" s="72">
        <f t="shared" si="3"/>
        <v>44405</v>
      </c>
      <c r="C45" s="16">
        <f t="shared" si="1"/>
        <v>0</v>
      </c>
      <c r="D45" s="101" t="s">
        <v>108</v>
      </c>
      <c r="E45" s="102"/>
      <c r="F45" s="102"/>
      <c r="G45" s="103"/>
      <c r="H45" s="82"/>
      <c r="I45" s="82"/>
      <c r="J45" s="82"/>
      <c r="K45" s="82"/>
      <c r="L45" s="93">
        <f t="shared" si="2"/>
        <v>0</v>
      </c>
    </row>
    <row r="46" spans="1:12" x14ac:dyDescent="0.2">
      <c r="A46" s="85" t="str">
        <f t="shared" si="0"/>
        <v>Mi</v>
      </c>
      <c r="B46" s="72">
        <f t="shared" si="3"/>
        <v>44406</v>
      </c>
      <c r="C46" s="16">
        <f t="shared" si="1"/>
        <v>0</v>
      </c>
      <c r="D46" s="101" t="s">
        <v>108</v>
      </c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Do</v>
      </c>
      <c r="B47" s="72">
        <f t="shared" si="3"/>
        <v>44407</v>
      </c>
      <c r="C47" s="16">
        <f t="shared" si="1"/>
        <v>0</v>
      </c>
      <c r="D47" s="101" t="s">
        <v>108</v>
      </c>
      <c r="E47" s="102"/>
      <c r="F47" s="102"/>
      <c r="G47" s="10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70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-595.54000000000008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-750.10000000000014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71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9:H59"/>
    <mergeCell ref="D53:H53"/>
    <mergeCell ref="D54:H54"/>
    <mergeCell ref="D55:H55"/>
    <mergeCell ref="D56:H56"/>
    <mergeCell ref="D57:H57"/>
    <mergeCell ref="D58:H58"/>
    <mergeCell ref="D30:G30"/>
    <mergeCell ref="D31:G31"/>
    <mergeCell ref="D32:G32"/>
    <mergeCell ref="D33:G33"/>
    <mergeCell ref="D52:H52"/>
    <mergeCell ref="D48:H48"/>
    <mergeCell ref="D49:H49"/>
    <mergeCell ref="D50:H50"/>
    <mergeCell ref="D51:H51"/>
    <mergeCell ref="D44:G44"/>
    <mergeCell ref="D45:G45"/>
    <mergeCell ref="D46:G46"/>
    <mergeCell ref="D47:G47"/>
    <mergeCell ref="D34:G34"/>
    <mergeCell ref="D35:G35"/>
    <mergeCell ref="D36:G36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42:G42"/>
    <mergeCell ref="D43:G43"/>
    <mergeCell ref="D37:G37"/>
    <mergeCell ref="D38:G38"/>
    <mergeCell ref="D39:G39"/>
    <mergeCell ref="D40:G40"/>
    <mergeCell ref="D41:G41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59"/>
  <sheetViews>
    <sheetView showRuler="0" topLeftCell="A16" workbookViewId="0">
      <selection activeCell="D20" sqref="D20:G2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Sollarbeitszeit!E18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Sollarbeitszeit!A18</f>
        <v>August</v>
      </c>
      <c r="C7" s="29">
        <f>Sollarbeitszeit!D18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Juli!C51</f>
        <v>-750.10000000000014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Juli!C53</f>
        <v>168</v>
      </c>
      <c r="D14" s="108" t="str">
        <f>Juli!D14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Fr</v>
      </c>
      <c r="B17" s="71">
        <v>44408</v>
      </c>
      <c r="C17" s="17">
        <f>L17*24</f>
        <v>0</v>
      </c>
      <c r="D17" s="132" t="s">
        <v>43</v>
      </c>
      <c r="E17" s="133"/>
      <c r="F17" s="133"/>
      <c r="G17" s="134"/>
      <c r="H17" s="21"/>
      <c r="I17" s="21"/>
      <c r="J17" s="21"/>
      <c r="K17" s="21"/>
      <c r="L17" s="93">
        <f>J17-I17-K17</f>
        <v>0</v>
      </c>
    </row>
    <row r="18" spans="1:12" x14ac:dyDescent="0.2">
      <c r="A18" s="42" t="str">
        <f t="shared" ref="A18:A47" si="0">TEXT(B18,"TTT")</f>
        <v>Sa</v>
      </c>
      <c r="B18" s="74">
        <f>B17+1</f>
        <v>44409</v>
      </c>
      <c r="C18" s="76">
        <f t="shared" ref="C18:C47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ref="L18:L47" si="2">J18-I18-K18</f>
        <v>0</v>
      </c>
    </row>
    <row r="19" spans="1:12" x14ac:dyDescent="0.2">
      <c r="A19" s="42" t="str">
        <f t="shared" si="0"/>
        <v>So</v>
      </c>
      <c r="B19" s="74">
        <f t="shared" ref="B19:B47" si="3">B18+1</f>
        <v>44410</v>
      </c>
      <c r="C19" s="75">
        <f t="shared" si="1"/>
        <v>0</v>
      </c>
      <c r="D19" s="104"/>
      <c r="E19" s="105"/>
      <c r="F19" s="105"/>
      <c r="G19" s="106"/>
      <c r="H19" s="21"/>
      <c r="I19" s="21"/>
      <c r="J19" s="21"/>
      <c r="K19" s="21"/>
      <c r="L19" s="93">
        <f t="shared" si="2"/>
        <v>0</v>
      </c>
    </row>
    <row r="20" spans="1:12" x14ac:dyDescent="0.2">
      <c r="A20" s="42" t="str">
        <f t="shared" si="0"/>
        <v>Mo</v>
      </c>
      <c r="B20" s="72">
        <f t="shared" si="3"/>
        <v>44411</v>
      </c>
      <c r="C20" s="16">
        <f t="shared" si="1"/>
        <v>0</v>
      </c>
      <c r="D20" s="101" t="s">
        <v>108</v>
      </c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Di</v>
      </c>
      <c r="B21" s="72">
        <f t="shared" si="3"/>
        <v>44412</v>
      </c>
      <c r="C21" s="18">
        <f t="shared" si="1"/>
        <v>0</v>
      </c>
      <c r="D21" s="101" t="s">
        <v>108</v>
      </c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Mi</v>
      </c>
      <c r="B22" s="72">
        <f t="shared" si="3"/>
        <v>44413</v>
      </c>
      <c r="C22" s="18">
        <f t="shared" si="1"/>
        <v>0</v>
      </c>
      <c r="D22" s="101" t="s">
        <v>108</v>
      </c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2" t="str">
        <f t="shared" si="0"/>
        <v>Do</v>
      </c>
      <c r="B23" s="72">
        <f t="shared" si="3"/>
        <v>44414</v>
      </c>
      <c r="C23" s="18">
        <f t="shared" si="1"/>
        <v>0</v>
      </c>
      <c r="D23" s="101" t="s">
        <v>108</v>
      </c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42" t="str">
        <f t="shared" si="0"/>
        <v>Fr</v>
      </c>
      <c r="B24" s="72">
        <f>B23+1</f>
        <v>44415</v>
      </c>
      <c r="C24" s="18">
        <f t="shared" si="1"/>
        <v>0</v>
      </c>
      <c r="D24" s="101" t="s">
        <v>108</v>
      </c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Sa</v>
      </c>
      <c r="B25" s="74">
        <f>B24+1</f>
        <v>44416</v>
      </c>
      <c r="C25" s="76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42" t="str">
        <f t="shared" si="0"/>
        <v>So</v>
      </c>
      <c r="B26" s="74">
        <f t="shared" si="3"/>
        <v>44417</v>
      </c>
      <c r="C26" s="75">
        <f t="shared" si="1"/>
        <v>0</v>
      </c>
      <c r="D26" s="104"/>
      <c r="E26" s="105"/>
      <c r="F26" s="105"/>
      <c r="G26" s="106"/>
      <c r="H26" s="21"/>
      <c r="I26" s="21"/>
      <c r="J26" s="21"/>
      <c r="K26" s="21"/>
      <c r="L26" s="93">
        <f t="shared" si="2"/>
        <v>0</v>
      </c>
    </row>
    <row r="27" spans="1:12" x14ac:dyDescent="0.2">
      <c r="A27" s="42" t="str">
        <f t="shared" si="0"/>
        <v>Mo</v>
      </c>
      <c r="B27" s="72">
        <f t="shared" si="3"/>
        <v>44418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Di</v>
      </c>
      <c r="B28" s="72">
        <f t="shared" si="3"/>
        <v>44419</v>
      </c>
      <c r="C28" s="18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Mi</v>
      </c>
      <c r="B29" s="72">
        <f t="shared" si="3"/>
        <v>44420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2" t="str">
        <f t="shared" si="0"/>
        <v>Do</v>
      </c>
      <c r="B30" s="72">
        <f t="shared" si="3"/>
        <v>44421</v>
      </c>
      <c r="C30" s="18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42" t="str">
        <f t="shared" si="0"/>
        <v>Fr</v>
      </c>
      <c r="B31" s="72">
        <f t="shared" si="3"/>
        <v>44422</v>
      </c>
      <c r="C31" s="18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Sa</v>
      </c>
      <c r="B32" s="74">
        <f t="shared" si="3"/>
        <v>44423</v>
      </c>
      <c r="C32" s="76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2"/>
        <v>0</v>
      </c>
    </row>
    <row r="33" spans="1:12" x14ac:dyDescent="0.2">
      <c r="A33" s="42" t="str">
        <f t="shared" si="0"/>
        <v>So</v>
      </c>
      <c r="B33" s="74">
        <f t="shared" si="3"/>
        <v>44424</v>
      </c>
      <c r="C33" s="75">
        <f t="shared" si="1"/>
        <v>0</v>
      </c>
      <c r="D33" s="104"/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42" t="str">
        <f t="shared" si="0"/>
        <v>Mo</v>
      </c>
      <c r="B34" s="72">
        <f t="shared" si="3"/>
        <v>44425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Di</v>
      </c>
      <c r="B35" s="72">
        <f t="shared" si="3"/>
        <v>44426</v>
      </c>
      <c r="C35" s="18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Mi</v>
      </c>
      <c r="B36" s="72">
        <f t="shared" si="3"/>
        <v>44427</v>
      </c>
      <c r="C36" s="18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42" t="str">
        <f t="shared" si="0"/>
        <v>Do</v>
      </c>
      <c r="B37" s="72">
        <f t="shared" si="3"/>
        <v>44428</v>
      </c>
      <c r="C37" s="18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42" t="str">
        <f t="shared" si="0"/>
        <v>Fr</v>
      </c>
      <c r="B38" s="72">
        <f>B37+1</f>
        <v>44429</v>
      </c>
      <c r="C38" s="18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Sa</v>
      </c>
      <c r="B39" s="74">
        <f>B38+1</f>
        <v>44430</v>
      </c>
      <c r="C39" s="76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2"/>
        <v>0</v>
      </c>
    </row>
    <row r="40" spans="1:12" x14ac:dyDescent="0.2">
      <c r="A40" s="42" t="str">
        <f t="shared" si="0"/>
        <v>So</v>
      </c>
      <c r="B40" s="74">
        <f t="shared" si="3"/>
        <v>44431</v>
      </c>
      <c r="C40" s="75">
        <f t="shared" si="1"/>
        <v>0</v>
      </c>
      <c r="D40" s="104"/>
      <c r="E40" s="105"/>
      <c r="F40" s="105"/>
      <c r="G40" s="106"/>
      <c r="H40" s="21"/>
      <c r="I40" s="21"/>
      <c r="J40" s="21"/>
      <c r="K40" s="21"/>
      <c r="L40" s="93">
        <f t="shared" si="2"/>
        <v>0</v>
      </c>
    </row>
    <row r="41" spans="1:12" x14ac:dyDescent="0.2">
      <c r="A41" s="42" t="str">
        <f t="shared" si="0"/>
        <v>Mo</v>
      </c>
      <c r="B41" s="72">
        <f t="shared" si="3"/>
        <v>44432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Di</v>
      </c>
      <c r="B42" s="72">
        <f t="shared" si="3"/>
        <v>44433</v>
      </c>
      <c r="C42" s="18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Mi</v>
      </c>
      <c r="B43" s="72">
        <f t="shared" si="3"/>
        <v>44434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2" t="str">
        <f t="shared" si="0"/>
        <v>Do</v>
      </c>
      <c r="B44" s="72">
        <f t="shared" si="3"/>
        <v>44435</v>
      </c>
      <c r="C44" s="18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42" t="str">
        <f t="shared" si="0"/>
        <v>Fr</v>
      </c>
      <c r="B45" s="72">
        <f t="shared" si="3"/>
        <v>44436</v>
      </c>
      <c r="C45" s="18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Sa</v>
      </c>
      <c r="B46" s="74">
        <f t="shared" si="3"/>
        <v>44437</v>
      </c>
      <c r="C46" s="76">
        <f t="shared" si="1"/>
        <v>0</v>
      </c>
      <c r="D46" s="104"/>
      <c r="E46" s="105"/>
      <c r="F46" s="105"/>
      <c r="G46" s="106"/>
      <c r="H46" s="21"/>
      <c r="I46" s="21"/>
      <c r="J46" s="21"/>
      <c r="K46" s="21"/>
      <c r="L46" s="93">
        <f t="shared" si="2"/>
        <v>0</v>
      </c>
    </row>
    <row r="47" spans="1:12" x14ac:dyDescent="0.2">
      <c r="A47" s="42" t="str">
        <f t="shared" si="0"/>
        <v>So</v>
      </c>
      <c r="B47" s="74">
        <f t="shared" si="3"/>
        <v>44438</v>
      </c>
      <c r="C47" s="75">
        <f t="shared" si="1"/>
        <v>0</v>
      </c>
      <c r="D47" s="104"/>
      <c r="E47" s="105"/>
      <c r="F47" s="105"/>
      <c r="G47" s="106"/>
      <c r="H47" s="21"/>
      <c r="I47" s="21"/>
      <c r="J47" s="21"/>
      <c r="K47" s="21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-750.10000000000014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-884.50000000000011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73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Sollarbeitszeit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Übersicht Sollarbeitszeit</vt:lpstr>
      <vt:lpstr>Edierte Briefe</vt:lpstr>
      <vt:lpstr>Zu edierende Briefe </vt:lpstr>
    </vt:vector>
  </TitlesOfParts>
  <Company>SAGW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Annemarie Hofer Weyeneth</dc:creator>
  <cp:lastModifiedBy>Sulamith Gehr</cp:lastModifiedBy>
  <cp:lastPrinted>2019-11-06T12:39:37Z</cp:lastPrinted>
  <dcterms:created xsi:type="dcterms:W3CDTF">2003-01-06T10:39:57Z</dcterms:created>
  <dcterms:modified xsi:type="dcterms:W3CDTF">2025-02-13T23:30:28Z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3a2e6fb6-c09e-4304-b5f6-0b7041a14c35</vt:lpwstr>
  </property>
</Properties>
</file>