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-gehsul00/Documents/GitHub_Sulamith/Neuer Ordner/"/>
    </mc:Choice>
  </mc:AlternateContent>
  <xr:revisionPtr revIDLastSave="0" documentId="8_{77860869-492F-054A-84AB-129A5E2E7457}" xr6:coauthVersionLast="47" xr6:coauthVersionMax="47" xr10:uidLastSave="{00000000-0000-0000-0000-000000000000}"/>
  <bookViews>
    <workbookView xWindow="0" yWindow="500" windowWidth="29040" windowHeight="15840" tabRatio="810" firstSheet="15" activeTab="25" xr2:uid="{00000000-000D-0000-FFFF-FFFF00000000}"/>
  </bookViews>
  <sheets>
    <sheet name="Overview" sheetId="1" r:id="rId1"/>
    <sheet name="September 2018" sheetId="11" r:id="rId2"/>
    <sheet name="Oktober 2018" sheetId="12" r:id="rId3"/>
    <sheet name="November 2018" sheetId="15" r:id="rId4"/>
    <sheet name="Dezember 2018" sheetId="18" r:id="rId5"/>
    <sheet name="Januar 2019" sheetId="19" r:id="rId6"/>
    <sheet name="Februar 2019" sheetId="20" r:id="rId7"/>
    <sheet name="März 2019" sheetId="21" r:id="rId8"/>
    <sheet name="April 2019" sheetId="22" r:id="rId9"/>
    <sheet name="Mai 2019" sheetId="23" r:id="rId10"/>
    <sheet name="Juni 2019" sheetId="24" r:id="rId11"/>
    <sheet name="Juli 2019" sheetId="25" r:id="rId12"/>
    <sheet name="August 2019" sheetId="26" r:id="rId13"/>
    <sheet name="September 2019" sheetId="27" r:id="rId14"/>
    <sheet name="Oktober 2019" sheetId="28" r:id="rId15"/>
    <sheet name="November 2019" sheetId="29" r:id="rId16"/>
    <sheet name="Dezember 2019" sheetId="30" r:id="rId17"/>
    <sheet name="Januar 2020" sheetId="31" r:id="rId18"/>
    <sheet name="Februar 2020" sheetId="32" r:id="rId19"/>
    <sheet name="März 2020" sheetId="33" r:id="rId20"/>
    <sheet name="April 2020" sheetId="34" r:id="rId21"/>
    <sheet name="Mai 2020" sheetId="35" r:id="rId22"/>
    <sheet name="Juni 2020" sheetId="36" r:id="rId23"/>
    <sheet name="Juli 2020" sheetId="37" r:id="rId24"/>
    <sheet name="August 2020" sheetId="38" r:id="rId25"/>
    <sheet name="September 2020" sheetId="39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0" i="39" l="1"/>
  <c r="G49" i="39"/>
  <c r="G48" i="39"/>
  <c r="G47" i="39"/>
  <c r="G46" i="39"/>
  <c r="G45" i="39"/>
  <c r="G44" i="39"/>
  <c r="G43" i="39"/>
  <c r="G42" i="39"/>
  <c r="G41" i="39"/>
  <c r="G40" i="39"/>
  <c r="G39" i="39"/>
  <c r="G38" i="39"/>
  <c r="G37" i="39"/>
  <c r="G36" i="39"/>
  <c r="G35" i="39"/>
  <c r="G34" i="39"/>
  <c r="G33" i="39"/>
  <c r="G32" i="39"/>
  <c r="G31" i="39"/>
  <c r="G30" i="39"/>
  <c r="G29" i="39"/>
  <c r="G28" i="39"/>
  <c r="G27" i="39"/>
  <c r="G26" i="39"/>
  <c r="G25" i="3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J7" i="39" l="1"/>
  <c r="K8" i="39" s="1"/>
  <c r="G50" i="38"/>
  <c r="G49" i="38"/>
  <c r="G48" i="38"/>
  <c r="G47" i="38"/>
  <c r="G46" i="38"/>
  <c r="G45" i="38"/>
  <c r="G44" i="38"/>
  <c r="G43" i="38"/>
  <c r="G42" i="38"/>
  <c r="G41" i="38"/>
  <c r="G40" i="38"/>
  <c r="G39" i="38"/>
  <c r="G38" i="38"/>
  <c r="G37" i="38"/>
  <c r="G36" i="38"/>
  <c r="G35" i="38"/>
  <c r="G34" i="38"/>
  <c r="G33" i="38"/>
  <c r="G32" i="38"/>
  <c r="G31" i="38"/>
  <c r="G30" i="38"/>
  <c r="G29" i="38"/>
  <c r="G28" i="38"/>
  <c r="G27" i="38"/>
  <c r="G26" i="38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50" i="37"/>
  <c r="G49" i="37"/>
  <c r="G48" i="37"/>
  <c r="G47" i="37"/>
  <c r="G46" i="37"/>
  <c r="G45" i="37"/>
  <c r="G44" i="37"/>
  <c r="G43" i="37"/>
  <c r="G42" i="37"/>
  <c r="G41" i="37"/>
  <c r="G40" i="37"/>
  <c r="G39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J7" i="38" l="1"/>
  <c r="J7" i="37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G28" i="36"/>
  <c r="G27" i="36"/>
  <c r="G26" i="36"/>
  <c r="G25" i="36"/>
  <c r="G24" i="36"/>
  <c r="G2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J7" i="36" l="1"/>
  <c r="G50" i="35"/>
  <c r="G49" i="35"/>
  <c r="G48" i="35"/>
  <c r="G47" i="35"/>
  <c r="G46" i="35"/>
  <c r="G45" i="35"/>
  <c r="G44" i="35"/>
  <c r="G43" i="35"/>
  <c r="G42" i="35"/>
  <c r="G41" i="35"/>
  <c r="G40" i="35"/>
  <c r="G39" i="35"/>
  <c r="G38" i="35"/>
  <c r="G37" i="35"/>
  <c r="G36" i="35"/>
  <c r="G35" i="35"/>
  <c r="G34" i="35"/>
  <c r="G33" i="35"/>
  <c r="G32" i="35"/>
  <c r="G31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G4" i="35"/>
  <c r="J7" i="35" l="1"/>
  <c r="G50" i="34"/>
  <c r="G49" i="34"/>
  <c r="G48" i="34"/>
  <c r="G47" i="34"/>
  <c r="G46" i="34"/>
  <c r="G45" i="34"/>
  <c r="G44" i="34"/>
  <c r="G43" i="34"/>
  <c r="G42" i="34"/>
  <c r="G41" i="34"/>
  <c r="G40" i="34"/>
  <c r="G39" i="34"/>
  <c r="G38" i="34"/>
  <c r="G37" i="34"/>
  <c r="G36" i="34"/>
  <c r="G35" i="34"/>
  <c r="G34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4" i="34"/>
  <c r="G5" i="34"/>
  <c r="G6" i="34"/>
  <c r="G7" i="34"/>
  <c r="G8" i="34"/>
  <c r="C29" i="1"/>
  <c r="B32" i="1" s="1"/>
  <c r="C33" i="1" s="1"/>
  <c r="C16" i="1"/>
  <c r="B19" i="1" s="1"/>
  <c r="C20" i="1" s="1"/>
  <c r="C5" i="1"/>
  <c r="B8" i="1" s="1"/>
  <c r="C9" i="1" s="1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4" i="33"/>
  <c r="G5" i="33"/>
  <c r="G6" i="33"/>
  <c r="G7" i="33"/>
  <c r="G8" i="33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J7" i="29" l="1"/>
  <c r="I7" i="25"/>
  <c r="I7" i="21"/>
  <c r="J6" i="11"/>
  <c r="I7" i="15"/>
  <c r="J7" i="27"/>
  <c r="I7" i="22"/>
  <c r="J7" i="31"/>
  <c r="I7" i="26"/>
  <c r="J7" i="32"/>
  <c r="J7" i="33"/>
  <c r="J7" i="28"/>
  <c r="K8" i="28" s="1"/>
  <c r="I7" i="23"/>
  <c r="I7" i="18"/>
  <c r="J4" i="38"/>
  <c r="J4" i="37"/>
  <c r="J4" i="36"/>
  <c r="J4" i="35"/>
  <c r="K8" i="35" s="1"/>
  <c r="I6" i="12"/>
  <c r="J7" i="30"/>
  <c r="I7" i="24"/>
  <c r="I7" i="20"/>
  <c r="I7" i="19"/>
  <c r="J7" i="34"/>
  <c r="J4" i="30"/>
  <c r="J4" i="28"/>
  <c r="J4" i="27"/>
  <c r="K8" i="27" s="1"/>
  <c r="J4" i="33"/>
  <c r="J4" i="34"/>
  <c r="J4" i="29"/>
  <c r="J4" i="32"/>
  <c r="K8" i="32" s="1"/>
  <c r="J4" i="31"/>
  <c r="I4" i="15"/>
  <c r="J4" i="11"/>
  <c r="I4" i="19"/>
  <c r="I4" i="18"/>
  <c r="I4" i="25"/>
  <c r="I4" i="21"/>
  <c r="I4" i="22"/>
  <c r="I4" i="24"/>
  <c r="I4" i="20"/>
  <c r="I4" i="23"/>
  <c r="J8" i="23" s="1"/>
  <c r="I4" i="26"/>
  <c r="K8" i="30" l="1"/>
  <c r="J7" i="11"/>
  <c r="I3" i="12" s="1"/>
  <c r="I4" i="12" s="1"/>
  <c r="I7" i="12" s="1"/>
  <c r="I3" i="15" s="1"/>
  <c r="K8" i="33"/>
  <c r="K8" i="34"/>
  <c r="K8" i="36"/>
  <c r="K8" i="37"/>
  <c r="K8" i="38"/>
  <c r="K8" i="29"/>
  <c r="J8" i="25"/>
  <c r="K8" i="31"/>
  <c r="J8" i="24"/>
  <c r="J8" i="26"/>
  <c r="I8" i="15"/>
  <c r="I3" i="18" s="1"/>
  <c r="I5" i="18" s="1"/>
  <c r="I8" i="18" s="1"/>
  <c r="I3" i="19" s="1"/>
  <c r="I5" i="19" s="1"/>
  <c r="I8" i="19" s="1"/>
  <c r="I3" i="20" s="1"/>
  <c r="I5" i="20" s="1"/>
  <c r="I8" i="20" s="1"/>
  <c r="I3" i="21" s="1"/>
  <c r="I5" i="21" s="1"/>
  <c r="I8" i="21" s="1"/>
  <c r="I3" i="22" s="1"/>
  <c r="I5" i="22" s="1"/>
  <c r="I8" i="22" s="1"/>
  <c r="I3" i="23" s="1"/>
  <c r="I5" i="15"/>
  <c r="J3" i="23" l="1"/>
  <c r="K8" i="23"/>
  <c r="I5" i="23"/>
  <c r="I8" i="23" s="1"/>
  <c r="I3" i="24" s="1"/>
  <c r="J3" i="24" l="1"/>
  <c r="K8" i="24"/>
  <c r="I5" i="24"/>
  <c r="I8" i="24" s="1"/>
  <c r="I3" i="25" s="1"/>
  <c r="J3" i="25" l="1"/>
  <c r="K8" i="25"/>
  <c r="I5" i="25"/>
  <c r="I8" i="25" s="1"/>
  <c r="I3" i="26" s="1"/>
  <c r="J3" i="26" l="1"/>
  <c r="K8" i="26"/>
  <c r="I5" i="26"/>
  <c r="I8" i="26" s="1"/>
  <c r="J3" i="27" s="1"/>
  <c r="K3" i="27" l="1"/>
  <c r="L8" i="27"/>
  <c r="J5" i="27"/>
  <c r="J8" i="27" s="1"/>
  <c r="J3" i="28" s="1"/>
  <c r="K3" i="28" l="1"/>
  <c r="L8" i="28"/>
  <c r="J5" i="28"/>
  <c r="J8" i="28" s="1"/>
  <c r="J3" i="29" s="1"/>
  <c r="K3" i="29" l="1"/>
  <c r="L8" i="29"/>
  <c r="J5" i="29"/>
  <c r="J8" i="29" s="1"/>
  <c r="J3" i="30" s="1"/>
  <c r="K3" i="30" l="1"/>
  <c r="L8" i="30"/>
  <c r="J5" i="30"/>
  <c r="J8" i="30" s="1"/>
  <c r="J3" i="31" s="1"/>
  <c r="K3" i="31" l="1"/>
  <c r="L8" i="31"/>
  <c r="J5" i="31"/>
  <c r="J8" i="31" s="1"/>
  <c r="J3" i="32" s="1"/>
  <c r="K3" i="32" l="1"/>
  <c r="L8" i="32"/>
  <c r="J5" i="32"/>
  <c r="J8" i="32" s="1"/>
  <c r="J3" i="33" s="1"/>
  <c r="K3" i="33" l="1"/>
  <c r="L8" i="33"/>
  <c r="J5" i="33"/>
  <c r="J8" i="33" s="1"/>
  <c r="J3" i="34" s="1"/>
  <c r="K3" i="34" l="1"/>
  <c r="L8" i="34"/>
  <c r="J5" i="34"/>
  <c r="J8" i="34" s="1"/>
  <c r="J3" i="35" s="1"/>
  <c r="K3" i="35" l="1"/>
  <c r="L8" i="35"/>
  <c r="J5" i="35"/>
  <c r="J8" i="35" s="1"/>
  <c r="J3" i="36" s="1"/>
  <c r="K3" i="36" l="1"/>
  <c r="L8" i="36"/>
  <c r="J5" i="36"/>
  <c r="J8" i="36" s="1"/>
  <c r="J3" i="37" s="1"/>
  <c r="K3" i="37" l="1"/>
  <c r="L8" i="37"/>
  <c r="J5" i="37"/>
  <c r="J8" i="37" s="1"/>
  <c r="J3" i="38" s="1"/>
  <c r="K3" i="38" l="1"/>
  <c r="L8" i="38"/>
  <c r="J5" i="38"/>
  <c r="J8" i="38" s="1"/>
  <c r="J3" i="39" s="1"/>
  <c r="K3" i="39" l="1"/>
  <c r="J5" i="39"/>
  <c r="J8" i="39" s="1"/>
  <c r="L8" i="39"/>
</calcChain>
</file>

<file path=xl/sharedStrings.xml><?xml version="1.0" encoding="utf-8"?>
<sst xmlns="http://schemas.openxmlformats.org/spreadsheetml/2006/main" count="382" uniqueCount="112">
  <si>
    <t>9 Gesetzliche Feiertage</t>
  </si>
  <si>
    <t>Wochenstunden:</t>
  </si>
  <si>
    <t>&gt; Tagesstunden</t>
  </si>
  <si>
    <t>Jahresarbeitszeit:</t>
  </si>
  <si>
    <t>52 Wochen, 9 Feiertage</t>
  </si>
  <si>
    <t>&gt; Monatsstunden</t>
  </si>
  <si>
    <t>inkl. 5 Wochen Ferienzeit</t>
  </si>
  <si>
    <t>Soll</t>
  </si>
  <si>
    <t>Tag</t>
  </si>
  <si>
    <t>Stunden</t>
  </si>
  <si>
    <t>Gearbeitet</t>
  </si>
  <si>
    <t>Übrig</t>
  </si>
  <si>
    <t>Morgen In</t>
  </si>
  <si>
    <t>Morgen Out</t>
  </si>
  <si>
    <t>Nachmittag In</t>
  </si>
  <si>
    <t>Nachmittag Out</t>
  </si>
  <si>
    <t>Übertrag August</t>
  </si>
  <si>
    <t>Übertrag September</t>
  </si>
  <si>
    <t>Übertrag Oktober</t>
  </si>
  <si>
    <t>In</t>
  </si>
  <si>
    <t>Out</t>
  </si>
  <si>
    <t>Soll + Übertrag</t>
  </si>
  <si>
    <t>Ab Sommer 2018</t>
  </si>
  <si>
    <t>Ab 01. Februar 2019</t>
  </si>
  <si>
    <t>Übertrag November</t>
  </si>
  <si>
    <t>Übertrag Dezember</t>
  </si>
  <si>
    <t>Übertrag</t>
  </si>
  <si>
    <t>Besprechungen Sulamith, Martin</t>
  </si>
  <si>
    <t>Mails</t>
  </si>
  <si>
    <t>Jahrestreffen NIE-INE</t>
  </si>
  <si>
    <t>Personenerfassung Martin</t>
  </si>
  <si>
    <t>Werkverzeichnisse anschauen mit Martin</t>
  </si>
  <si>
    <t>Werkverzeichnisse</t>
  </si>
  <si>
    <t>Treffen Sulamith &amp; Lauer</t>
  </si>
  <si>
    <t>Besprechung Sulamith, Alephmarcreader</t>
  </si>
  <si>
    <t>Sichten Meditationes</t>
  </si>
  <si>
    <t>Ab 01. September 2019</t>
  </si>
  <si>
    <t>Besprechung BEBB</t>
  </si>
  <si>
    <t>Besprechung Sulamith</t>
  </si>
  <si>
    <t>AlephMarcReader</t>
  </si>
  <si>
    <t>sichten Import</t>
  </si>
  <si>
    <t>Knora sichten</t>
  </si>
  <si>
    <t>Besprechung Lukas wegen Import</t>
  </si>
  <si>
    <t>Besprechung Lukas</t>
  </si>
  <si>
    <t>Alephmarcreader</t>
  </si>
  <si>
    <t>Div. Koordination, Mails</t>
  </si>
  <si>
    <t>Mails Hanspeter</t>
  </si>
  <si>
    <t>Besprechung Hanspeter</t>
  </si>
  <si>
    <t>Besprechung NIE-INE</t>
  </si>
  <si>
    <t>Gegenlesen Antrag SNF</t>
  </si>
  <si>
    <t>Mails Hanspeter, Sulamith</t>
  </si>
  <si>
    <t>TEI Workshop</t>
  </si>
  <si>
    <t>Vorbereiten Treffen NIE-INE</t>
  </si>
  <si>
    <t>Besprechung NIE</t>
  </si>
  <si>
    <t>Nachbereitung Besprechung</t>
  </si>
  <si>
    <t>Testen Exist-DB</t>
  </si>
  <si>
    <t>Sichten BEBB für Transformation</t>
  </si>
  <si>
    <t>Bewerbungsunterlagen etc. anschauen</t>
  </si>
  <si>
    <t>Besprechungen etc.</t>
  </si>
  <si>
    <t>div. Mails</t>
  </si>
  <si>
    <t>Mails Sulamith</t>
  </si>
  <si>
    <t>Mails, Exist-tests</t>
  </si>
  <si>
    <t>Mails etc.</t>
  </si>
  <si>
    <t>Planung Besprechungen</t>
  </si>
  <si>
    <t>Besprechungen</t>
  </si>
  <si>
    <t>Vorbereitung, Besprechung</t>
  </si>
  <si>
    <t>Besprechung etc.</t>
  </si>
  <si>
    <t>Besprehcung Cyrill</t>
  </si>
  <si>
    <t>Besprechung mit UB</t>
  </si>
  <si>
    <t>Besprechung Margareth</t>
  </si>
  <si>
    <t>Wochensitzung</t>
  </si>
  <si>
    <t>Besprechung &amp; vorbereitung Sitzung</t>
  </si>
  <si>
    <t>Mails und Teamsitzung</t>
  </si>
  <si>
    <t>Teamsitzung</t>
  </si>
  <si>
    <t>Programmieren XSLT mit Margareth</t>
  </si>
  <si>
    <t>Git-Einführung</t>
  </si>
  <si>
    <t>XSLT</t>
  </si>
  <si>
    <t>Schulung TEI Publisher</t>
  </si>
  <si>
    <t>Besprechung Systemnummern</t>
  </si>
  <si>
    <t>Besprechung Cyrill</t>
  </si>
  <si>
    <t>Besprechung DaSCH &amp; Nachbesprechung</t>
  </si>
  <si>
    <t>TEI Publisher</t>
  </si>
  <si>
    <t>Transformation und Teamsitzung</t>
  </si>
  <si>
    <t>Durchgehen Entities</t>
  </si>
  <si>
    <t>Transformation mit Margareth</t>
  </si>
  <si>
    <t>Schema</t>
  </si>
  <si>
    <t>Wiki-Dump</t>
  </si>
  <si>
    <t>Besprechung Rosenthaler</t>
  </si>
  <si>
    <t>Besprechung Entities</t>
  </si>
  <si>
    <t>Div. Mails</t>
  </si>
  <si>
    <t>Mails bzgl. Lukas etc.</t>
  </si>
  <si>
    <t>Vorbesprechung SAGW</t>
  </si>
  <si>
    <t>Arbeiten Margareth</t>
  </si>
  <si>
    <t>Besprechung UB</t>
  </si>
  <si>
    <t>Teamsitzung und Arbeiten ODD</t>
  </si>
  <si>
    <t>Aufbereitung Scripts Sepideh</t>
  </si>
  <si>
    <t>Aufbereitung Testdaten</t>
  </si>
  <si>
    <t>Teamsitzung und Nachbereitung</t>
  </si>
  <si>
    <t>MathJax sichten</t>
  </si>
  <si>
    <t>Vorbeireitung Besprechungen</t>
  </si>
  <si>
    <t>Besprechung Sepideh</t>
  </si>
  <si>
    <t>Besprehcung Ivan, arbeiten Margareth</t>
  </si>
  <si>
    <t>Besprechung Sulamith und Margareth</t>
  </si>
  <si>
    <t>Knora in TEI Publisher einbinden</t>
  </si>
  <si>
    <t>Vorbereitung Bern SAGW</t>
  </si>
  <si>
    <t>Besprechung Bern SAGW/SNF</t>
  </si>
  <si>
    <t>ODD</t>
  </si>
  <si>
    <t>Besprechung Wolfgang, Andreas</t>
  </si>
  <si>
    <t>Dokumentation Ressourcen-Import</t>
  </si>
  <si>
    <t>Überzeit</t>
  </si>
  <si>
    <t>Dokumentation und Besprechung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</si>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</sst>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;@"/>
    <numFmt numFmtId="165" formatCode="[h]:mm"/>
    <numFmt numFmtId="166" formatCode="0.0%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7" fontId="0" fillId="0" borderId="0" xfId="0" applyNumberFormat="1"/>
    <xf numFmtId="0" fontId="3" fillId="0" borderId="0" xfId="0" applyFont="1"/>
    <xf numFmtId="4" fontId="3" fillId="0" borderId="0" xfId="0" applyNumberFormat="1" applyFont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4" fontId="0" fillId="0" borderId="0" xfId="0" applyNumberFormat="1" applyProtection="1">
      <protection hidden="1"/>
    </xf>
    <xf numFmtId="10" fontId="0" fillId="2" borderId="0" xfId="0" applyNumberFormat="1" applyFill="1"/>
    <xf numFmtId="14" fontId="0" fillId="0" borderId="0" xfId="0" applyNumberFormat="1" applyProtection="1">
      <protection locked="0"/>
    </xf>
    <xf numFmtId="4" fontId="0" fillId="0" borderId="0" xfId="0" applyNumberFormat="1" applyProtection="1">
      <protection locked="0"/>
    </xf>
    <xf numFmtId="0" fontId="4" fillId="0" borderId="0" xfId="0" applyFont="1"/>
    <xf numFmtId="4" fontId="4" fillId="0" borderId="0" xfId="0" applyNumberFormat="1" applyFont="1"/>
    <xf numFmtId="0" fontId="5" fillId="0" borderId="0" xfId="0" applyFont="1"/>
    <xf numFmtId="20" fontId="4" fillId="0" borderId="0" xfId="0" applyNumberFormat="1" applyFont="1"/>
    <xf numFmtId="21" fontId="0" fillId="0" borderId="0" xfId="0" applyNumberFormat="1"/>
    <xf numFmtId="46" fontId="0" fillId="0" borderId="0" xfId="0" applyNumberFormat="1"/>
    <xf numFmtId="45" fontId="0" fillId="0" borderId="0" xfId="0" applyNumberFormat="1"/>
    <xf numFmtId="20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165" fontId="4" fillId="0" borderId="0" xfId="0" applyNumberFormat="1" applyFont="1"/>
    <xf numFmtId="14" fontId="0" fillId="0" borderId="0" xfId="0" applyNumberFormat="1"/>
    <xf numFmtId="166" fontId="0" fillId="0" borderId="0" xfId="0" applyNumberFormat="1"/>
  </cellXfs>
  <cellStyles count="37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Standard" xfId="0" builtinId="0"/>
  </cellStyles>
  <dxfs count="4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3"/>
  <sheetViews>
    <sheetView topLeftCell="A6" workbookViewId="0">
      <selection activeCell="C20" sqref="C20"/>
    </sheetView>
  </sheetViews>
  <sheetFormatPr baseColWidth="10" defaultColWidth="11" defaultRowHeight="16" x14ac:dyDescent="0.2"/>
  <cols>
    <col min="2" max="2" width="15" customWidth="1"/>
  </cols>
  <sheetData>
    <row r="2" spans="2:6" x14ac:dyDescent="0.2">
      <c r="B2" s="12" t="s">
        <v>22</v>
      </c>
    </row>
    <row r="4" spans="2:6" x14ac:dyDescent="0.2">
      <c r="B4" t="s">
        <v>1</v>
      </c>
      <c r="C4">
        <v>4</v>
      </c>
      <c r="D4" s="7">
        <v>0.28570000000000001</v>
      </c>
      <c r="F4" t="s">
        <v>0</v>
      </c>
    </row>
    <row r="5" spans="2:6" x14ac:dyDescent="0.2">
      <c r="B5" t="s">
        <v>2</v>
      </c>
      <c r="C5">
        <f>C4/5</f>
        <v>0.8</v>
      </c>
    </row>
    <row r="7" spans="2:6" x14ac:dyDescent="0.2">
      <c r="B7" t="s">
        <v>3</v>
      </c>
      <c r="C7" t="s">
        <v>4</v>
      </c>
    </row>
    <row r="8" spans="2:6" x14ac:dyDescent="0.2">
      <c r="B8">
        <f>C4*(52-5)-9*C5</f>
        <v>180.8</v>
      </c>
      <c r="E8" t="s">
        <v>6</v>
      </c>
    </row>
    <row r="9" spans="2:6" x14ac:dyDescent="0.2">
      <c r="B9" t="s">
        <v>5</v>
      </c>
      <c r="C9">
        <f>B8/12</f>
        <v>15.066666666666668</v>
      </c>
    </row>
    <row r="13" spans="2:6" x14ac:dyDescent="0.2">
      <c r="B13" s="12" t="s">
        <v>23</v>
      </c>
    </row>
    <row r="15" spans="2:6" x14ac:dyDescent="0.2">
      <c r="B15" t="s">
        <v>1</v>
      </c>
      <c r="C15">
        <v>8</v>
      </c>
      <c r="D15" s="7">
        <v>0.28570000000000001</v>
      </c>
      <c r="F15" t="s">
        <v>0</v>
      </c>
    </row>
    <row r="16" spans="2:6" x14ac:dyDescent="0.2">
      <c r="B16" t="s">
        <v>2</v>
      </c>
      <c r="C16">
        <f>C15/5</f>
        <v>1.6</v>
      </c>
    </row>
    <row r="18" spans="2:6" x14ac:dyDescent="0.2">
      <c r="B18" t="s">
        <v>3</v>
      </c>
      <c r="C18" t="s">
        <v>4</v>
      </c>
    </row>
    <row r="19" spans="2:6" x14ac:dyDescent="0.2">
      <c r="B19">
        <f>C15*(52-5)-9*C16</f>
        <v>361.6</v>
      </c>
      <c r="E19" t="s">
        <v>6</v>
      </c>
    </row>
    <row r="20" spans="2:6" x14ac:dyDescent="0.2">
      <c r="B20" t="s">
        <v>5</v>
      </c>
      <c r="C20">
        <f>B19/12</f>
        <v>30.133333333333336</v>
      </c>
    </row>
    <row r="26" spans="2:6" x14ac:dyDescent="0.2">
      <c r="B26" s="12" t="s">
        <v>36</v>
      </c>
    </row>
    <row r="28" spans="2:6" x14ac:dyDescent="0.2">
      <c r="B28" t="s">
        <v>1</v>
      </c>
      <c r="C28">
        <v>4</v>
      </c>
      <c r="D28" s="7">
        <v>0.28570000000000001</v>
      </c>
      <c r="F28" t="s">
        <v>0</v>
      </c>
    </row>
    <row r="29" spans="2:6" x14ac:dyDescent="0.2">
      <c r="B29" t="s">
        <v>2</v>
      </c>
      <c r="C29">
        <f>C28/5</f>
        <v>0.8</v>
      </c>
    </row>
    <row r="31" spans="2:6" x14ac:dyDescent="0.2">
      <c r="B31" t="s">
        <v>3</v>
      </c>
      <c r="C31" t="s">
        <v>4</v>
      </c>
    </row>
    <row r="32" spans="2:6" x14ac:dyDescent="0.2">
      <c r="B32">
        <f>C28*(52-5)-9*C29</f>
        <v>180.8</v>
      </c>
      <c r="E32" t="s">
        <v>6</v>
      </c>
    </row>
    <row r="33" spans="2:3" x14ac:dyDescent="0.2">
      <c r="B33" t="s">
        <v>5</v>
      </c>
      <c r="C33">
        <f>B32/12</f>
        <v>15.066666666666668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EBBC1-48C4-47F6-8FB4-68D250A4D647}">
  <dimension ref="B2:N50"/>
  <sheetViews>
    <sheetView workbookViewId="0">
      <selection activeCell="B31" sqref="B31:E31"/>
    </sheetView>
  </sheetViews>
  <sheetFormatPr baseColWidth="10" defaultColWidth="11" defaultRowHeight="16" x14ac:dyDescent="0.2"/>
  <cols>
    <col min="4" max="4" width="13.5" customWidth="1"/>
    <col min="5" max="5" width="14.83203125" customWidth="1"/>
    <col min="8" max="8" width="17.5" customWidth="1"/>
  </cols>
  <sheetData>
    <row r="2" spans="2:14" x14ac:dyDescent="0.2">
      <c r="B2" s="1">
        <v>42124</v>
      </c>
    </row>
    <row r="3" spans="2:14" x14ac:dyDescent="0.2">
      <c r="B3" t="s">
        <v>8</v>
      </c>
      <c r="D3" t="s">
        <v>19</v>
      </c>
      <c r="E3" t="s">
        <v>20</v>
      </c>
      <c r="F3" t="s">
        <v>9</v>
      </c>
      <c r="H3" t="s">
        <v>26</v>
      </c>
      <c r="I3" s="17">
        <f>'April 2019'!I8</f>
        <v>-0.69791666666666607</v>
      </c>
      <c r="J3" s="21">
        <f>(-1*I3)/I4</f>
        <v>0.55586283185840657</v>
      </c>
    </row>
    <row r="4" spans="2:14" x14ac:dyDescent="0.2">
      <c r="B4" s="8">
        <v>42125</v>
      </c>
      <c r="C4" s="5"/>
      <c r="D4" s="5">
        <v>0.41666666666666669</v>
      </c>
      <c r="E4" s="5">
        <v>0.47569444444444442</v>
      </c>
      <c r="F4" s="17">
        <f t="shared" ref="F4:F50" si="0">MAX((E4-D4), 0)</f>
        <v>5.9027777777777735E-2</v>
      </c>
      <c r="G4" s="2"/>
      <c r="H4" s="2" t="s">
        <v>7</v>
      </c>
      <c r="I4" s="18">
        <f>Overview!C20/24</f>
        <v>1.2555555555555558</v>
      </c>
    </row>
    <row r="5" spans="2:14" x14ac:dyDescent="0.2">
      <c r="B5" s="8">
        <v>42126</v>
      </c>
      <c r="C5" s="5"/>
      <c r="D5" s="5">
        <v>0.4236111111111111</v>
      </c>
      <c r="E5" s="5">
        <v>0.45833333333333331</v>
      </c>
      <c r="F5" s="17">
        <f t="shared" si="0"/>
        <v>3.472222222222221E-2</v>
      </c>
      <c r="G5" s="2"/>
      <c r="H5" s="10" t="s">
        <v>21</v>
      </c>
      <c r="I5" s="18">
        <f>I4+I3</f>
        <v>0.55763888888888968</v>
      </c>
    </row>
    <row r="6" spans="2:14" x14ac:dyDescent="0.2">
      <c r="B6" s="8">
        <v>42126</v>
      </c>
      <c r="C6" s="5"/>
      <c r="D6" s="5">
        <v>0.5625</v>
      </c>
      <c r="E6" s="5">
        <v>0.75416666666666676</v>
      </c>
      <c r="F6" s="17">
        <f t="shared" si="0"/>
        <v>0.19166666666666676</v>
      </c>
      <c r="G6" s="2"/>
    </row>
    <row r="7" spans="2:14" x14ac:dyDescent="0.2">
      <c r="B7" s="8">
        <v>42129</v>
      </c>
      <c r="C7" s="5"/>
      <c r="D7" s="5">
        <v>0.45833333333333331</v>
      </c>
      <c r="E7" s="5">
        <v>0.49444444444444446</v>
      </c>
      <c r="F7" s="17">
        <f t="shared" si="0"/>
        <v>3.6111111111111149E-2</v>
      </c>
      <c r="G7" s="2"/>
      <c r="H7" s="2" t="s">
        <v>10</v>
      </c>
      <c r="I7" s="18">
        <f>SUM(F4:F50)</f>
        <v>2.1229166666666668</v>
      </c>
    </row>
    <row r="8" spans="2:14" x14ac:dyDescent="0.2">
      <c r="B8" s="8">
        <v>42130</v>
      </c>
      <c r="C8" s="5"/>
      <c r="D8" s="5">
        <v>0.45694444444444443</v>
      </c>
      <c r="E8" s="5">
        <v>0.48958333333333331</v>
      </c>
      <c r="F8" s="17">
        <f t="shared" si="0"/>
        <v>3.2638888888888884E-2</v>
      </c>
      <c r="G8" s="2"/>
      <c r="H8" s="10" t="s">
        <v>11</v>
      </c>
      <c r="I8" s="19">
        <f>I5-I7</f>
        <v>-1.5652777777777771</v>
      </c>
      <c r="J8" s="21">
        <f>(I7)/I4</f>
        <v>1.6908185840707963</v>
      </c>
      <c r="K8" s="21">
        <f>(I7-I3)/I4</f>
        <v>2.2466814159292028</v>
      </c>
    </row>
    <row r="9" spans="2:14" x14ac:dyDescent="0.2">
      <c r="B9" s="8">
        <v>42131</v>
      </c>
      <c r="C9" s="5"/>
      <c r="D9" s="5">
        <v>0.54861111111111105</v>
      </c>
      <c r="E9" s="5">
        <v>0.76597222222222217</v>
      </c>
      <c r="F9" s="17">
        <f t="shared" si="0"/>
        <v>0.21736111111111112</v>
      </c>
      <c r="G9" s="2"/>
      <c r="H9" s="2"/>
      <c r="I9" s="2"/>
    </row>
    <row r="10" spans="2:14" x14ac:dyDescent="0.2">
      <c r="B10" s="8">
        <v>42131</v>
      </c>
      <c r="C10" s="5"/>
      <c r="D10" s="5">
        <v>0.92499999999999993</v>
      </c>
      <c r="E10" s="5">
        <v>0.97638888888888886</v>
      </c>
      <c r="F10" s="17">
        <f t="shared" si="0"/>
        <v>5.1388888888888928E-2</v>
      </c>
      <c r="G10" s="2"/>
      <c r="H10" s="2"/>
      <c r="I10" s="2"/>
    </row>
    <row r="11" spans="2:14" x14ac:dyDescent="0.2">
      <c r="B11" s="8">
        <v>42133</v>
      </c>
      <c r="C11" s="5"/>
      <c r="D11" s="5">
        <v>0.34583333333333338</v>
      </c>
      <c r="E11" s="5">
        <v>0.36180555555555555</v>
      </c>
      <c r="F11" s="17">
        <f t="shared" si="0"/>
        <v>1.5972222222222165E-2</v>
      </c>
      <c r="G11" s="2"/>
      <c r="H11" s="2"/>
      <c r="I11" s="2"/>
    </row>
    <row r="12" spans="2:14" x14ac:dyDescent="0.2">
      <c r="B12" s="8">
        <v>42133</v>
      </c>
      <c r="C12" s="5"/>
      <c r="D12" s="5">
        <v>0.70138888888888884</v>
      </c>
      <c r="E12" s="5">
        <v>0.77569444444444446</v>
      </c>
      <c r="F12" s="17">
        <f t="shared" si="0"/>
        <v>7.4305555555555625E-2</v>
      </c>
      <c r="G12" s="2"/>
      <c r="H12" s="2"/>
      <c r="I12" s="2"/>
      <c r="L12" s="14"/>
      <c r="N12" s="16"/>
    </row>
    <row r="13" spans="2:14" x14ac:dyDescent="0.2">
      <c r="B13" s="8">
        <v>42135</v>
      </c>
      <c r="C13" s="5"/>
      <c r="D13" s="5">
        <v>0.68263888888888891</v>
      </c>
      <c r="E13" s="5">
        <v>0.77083333333333337</v>
      </c>
      <c r="F13" s="17">
        <f t="shared" si="0"/>
        <v>8.8194444444444464E-2</v>
      </c>
      <c r="G13" s="2"/>
      <c r="H13" s="2"/>
      <c r="I13" s="2"/>
      <c r="L13" s="14"/>
    </row>
    <row r="14" spans="2:14" x14ac:dyDescent="0.2">
      <c r="B14" s="8">
        <v>42136</v>
      </c>
      <c r="C14" s="5"/>
      <c r="D14" s="5">
        <v>0.58333333333333337</v>
      </c>
      <c r="E14" s="5">
        <v>0.64166666666666672</v>
      </c>
      <c r="F14" s="17">
        <f t="shared" si="0"/>
        <v>5.8333333333333348E-2</v>
      </c>
      <c r="G14" s="2"/>
      <c r="H14" s="2"/>
      <c r="I14" s="2"/>
      <c r="L14" s="15"/>
    </row>
    <row r="15" spans="2:14" x14ac:dyDescent="0.2">
      <c r="B15" s="8">
        <v>42137</v>
      </c>
      <c r="C15" s="5"/>
      <c r="D15" s="5">
        <v>0.57986111111111105</v>
      </c>
      <c r="E15" s="5">
        <v>0.6743055555555556</v>
      </c>
      <c r="F15" s="17">
        <f t="shared" si="0"/>
        <v>9.4444444444444553E-2</v>
      </c>
      <c r="G15" s="2"/>
      <c r="H15" s="2"/>
      <c r="I15" s="2"/>
    </row>
    <row r="16" spans="2:14" x14ac:dyDescent="0.2">
      <c r="B16" s="8">
        <v>42138</v>
      </c>
      <c r="C16" s="5"/>
      <c r="D16" s="5">
        <v>0.56874999999999998</v>
      </c>
      <c r="E16" s="5">
        <v>0.7284722222222223</v>
      </c>
      <c r="F16" s="17">
        <f t="shared" si="0"/>
        <v>0.15972222222222232</v>
      </c>
      <c r="G16" s="2"/>
      <c r="H16" s="2"/>
      <c r="I16" s="2"/>
    </row>
    <row r="17" spans="2:9" x14ac:dyDescent="0.2">
      <c r="B17" s="8">
        <v>42138</v>
      </c>
      <c r="C17" s="5"/>
      <c r="D17" s="5">
        <v>0.96111111111111114</v>
      </c>
      <c r="E17" s="5">
        <v>0.99930555555555556</v>
      </c>
      <c r="F17" s="17">
        <f t="shared" si="0"/>
        <v>3.819444444444442E-2</v>
      </c>
      <c r="G17" s="2"/>
      <c r="H17" s="2"/>
      <c r="I17" s="2"/>
    </row>
    <row r="18" spans="2:9" x14ac:dyDescent="0.2">
      <c r="B18" s="8">
        <v>42139</v>
      </c>
      <c r="C18" s="5"/>
      <c r="D18" s="5">
        <v>0.41666666666666669</v>
      </c>
      <c r="E18" s="5">
        <v>0.5083333333333333</v>
      </c>
      <c r="F18" s="17">
        <f t="shared" si="0"/>
        <v>9.1666666666666619E-2</v>
      </c>
      <c r="G18" s="2"/>
      <c r="H18" s="2"/>
      <c r="I18" s="2"/>
    </row>
    <row r="19" spans="2:9" x14ac:dyDescent="0.2">
      <c r="B19" s="8">
        <v>42139</v>
      </c>
      <c r="C19" s="5"/>
      <c r="D19" s="5">
        <v>0.86111111111111116</v>
      </c>
      <c r="E19" s="5">
        <v>0.92847222222222225</v>
      </c>
      <c r="F19" s="17">
        <f t="shared" si="0"/>
        <v>6.7361111111111094E-2</v>
      </c>
      <c r="G19" s="2"/>
      <c r="H19" s="2"/>
      <c r="I19" s="2"/>
    </row>
    <row r="20" spans="2:9" x14ac:dyDescent="0.2">
      <c r="B20" s="8">
        <v>42140</v>
      </c>
      <c r="C20" s="5"/>
      <c r="D20" s="5">
        <v>0.66666666666666663</v>
      </c>
      <c r="E20" s="5">
        <v>0.7715277777777777</v>
      </c>
      <c r="F20" s="17">
        <f t="shared" si="0"/>
        <v>0.10486111111111107</v>
      </c>
      <c r="G20" s="2"/>
      <c r="H20" s="2"/>
      <c r="I20" s="2"/>
    </row>
    <row r="21" spans="2:9" x14ac:dyDescent="0.2">
      <c r="B21" s="20">
        <v>42143</v>
      </c>
      <c r="C21" s="5"/>
      <c r="D21" s="5">
        <v>0.4375</v>
      </c>
      <c r="E21" s="5">
        <v>0.45833333333333331</v>
      </c>
      <c r="F21" s="17">
        <f t="shared" si="0"/>
        <v>2.0833333333333315E-2</v>
      </c>
    </row>
    <row r="22" spans="2:9" x14ac:dyDescent="0.2">
      <c r="B22" s="20">
        <v>42143</v>
      </c>
      <c r="C22" s="5"/>
      <c r="D22" s="5">
        <v>0.57291666666666663</v>
      </c>
      <c r="E22" s="5">
        <v>0.63611111111111118</v>
      </c>
      <c r="F22" s="17">
        <f t="shared" si="0"/>
        <v>6.3194444444444553E-2</v>
      </c>
    </row>
    <row r="23" spans="2:9" x14ac:dyDescent="0.2">
      <c r="B23" s="20">
        <v>42144</v>
      </c>
      <c r="C23" s="5"/>
      <c r="D23" s="5">
        <v>0.55555555555555558</v>
      </c>
      <c r="E23" s="5">
        <v>0.66319444444444442</v>
      </c>
      <c r="F23" s="17">
        <f t="shared" si="0"/>
        <v>0.10763888888888884</v>
      </c>
    </row>
    <row r="24" spans="2:9" x14ac:dyDescent="0.2">
      <c r="B24" s="20">
        <v>42146</v>
      </c>
      <c r="C24" s="5"/>
      <c r="D24" s="5">
        <v>0.39513888888888887</v>
      </c>
      <c r="E24" s="5">
        <v>0.50694444444444442</v>
      </c>
      <c r="F24" s="17">
        <f t="shared" si="0"/>
        <v>0.11180555555555555</v>
      </c>
    </row>
    <row r="25" spans="2:9" x14ac:dyDescent="0.2">
      <c r="B25" s="20">
        <v>42146</v>
      </c>
      <c r="C25" s="5"/>
      <c r="D25" s="5">
        <v>0.54513888888888895</v>
      </c>
      <c r="E25" s="5">
        <v>0.57013888888888886</v>
      </c>
      <c r="F25" s="17">
        <f t="shared" si="0"/>
        <v>2.4999999999999911E-2</v>
      </c>
    </row>
    <row r="26" spans="2:9" x14ac:dyDescent="0.2">
      <c r="B26" s="20">
        <v>42146</v>
      </c>
      <c r="C26" s="5"/>
      <c r="D26" s="5">
        <v>0.625</v>
      </c>
      <c r="E26" s="5">
        <v>0.71944444444444444</v>
      </c>
      <c r="F26" s="17">
        <f t="shared" si="0"/>
        <v>9.4444444444444442E-2</v>
      </c>
    </row>
    <row r="27" spans="2:9" x14ac:dyDescent="0.2">
      <c r="B27" s="20">
        <v>42146</v>
      </c>
      <c r="C27" s="5"/>
      <c r="D27" s="5">
        <v>0.72916666666666663</v>
      </c>
      <c r="E27" s="5">
        <v>0.77083333333333337</v>
      </c>
      <c r="F27" s="17">
        <f t="shared" si="0"/>
        <v>4.1666666666666741E-2</v>
      </c>
    </row>
    <row r="28" spans="2:9" x14ac:dyDescent="0.2">
      <c r="B28" s="20">
        <v>42147</v>
      </c>
      <c r="C28" s="5"/>
      <c r="D28" s="5">
        <v>0.60416666666666663</v>
      </c>
      <c r="E28" s="5">
        <v>0.72152777777777777</v>
      </c>
      <c r="F28" s="17">
        <f t="shared" si="0"/>
        <v>0.11736111111111114</v>
      </c>
    </row>
    <row r="29" spans="2:9" x14ac:dyDescent="0.2">
      <c r="B29" s="20">
        <v>42153</v>
      </c>
      <c r="C29" s="5"/>
      <c r="D29" s="5">
        <v>0.5708333333333333</v>
      </c>
      <c r="E29" s="5">
        <v>0.6333333333333333</v>
      </c>
      <c r="F29" s="17">
        <f t="shared" si="0"/>
        <v>6.25E-2</v>
      </c>
    </row>
    <row r="30" spans="2:9" x14ac:dyDescent="0.2">
      <c r="B30" s="20">
        <v>42154</v>
      </c>
      <c r="C30" s="5"/>
      <c r="D30" s="5">
        <v>0.65972222222222221</v>
      </c>
      <c r="E30" s="5">
        <v>0.72222222222222221</v>
      </c>
      <c r="F30" s="17">
        <f t="shared" si="0"/>
        <v>6.25E-2</v>
      </c>
    </row>
    <row r="31" spans="2:9" x14ac:dyDescent="0.2">
      <c r="B31" s="20"/>
      <c r="C31" s="5"/>
      <c r="D31" s="5"/>
      <c r="E31" s="5"/>
      <c r="F31" s="17">
        <f t="shared" si="0"/>
        <v>0</v>
      </c>
    </row>
    <row r="32" spans="2:9" x14ac:dyDescent="0.2">
      <c r="C32" s="5"/>
      <c r="D32" s="5"/>
      <c r="E32" s="5"/>
      <c r="F32" s="17">
        <f t="shared" si="0"/>
        <v>0</v>
      </c>
    </row>
    <row r="33" spans="3:6" x14ac:dyDescent="0.2">
      <c r="C33" s="5"/>
      <c r="D33" s="5"/>
      <c r="E33" s="5"/>
      <c r="F33" s="17">
        <f t="shared" si="0"/>
        <v>0</v>
      </c>
    </row>
    <row r="34" spans="3:6" x14ac:dyDescent="0.2">
      <c r="C34" s="5"/>
      <c r="D34" s="5"/>
      <c r="E34" s="5"/>
      <c r="F34" s="17">
        <f t="shared" si="0"/>
        <v>0</v>
      </c>
    </row>
    <row r="35" spans="3:6" x14ac:dyDescent="0.2">
      <c r="C35" s="5"/>
      <c r="D35" s="5"/>
      <c r="E35" s="5"/>
      <c r="F35" s="17">
        <f t="shared" si="0"/>
        <v>0</v>
      </c>
    </row>
    <row r="36" spans="3:6" x14ac:dyDescent="0.2">
      <c r="C36" s="5"/>
      <c r="D36" s="5"/>
      <c r="E36" s="5"/>
      <c r="F36" s="17">
        <f t="shared" si="0"/>
        <v>0</v>
      </c>
    </row>
    <row r="37" spans="3:6" x14ac:dyDescent="0.2">
      <c r="C37" s="5"/>
      <c r="D37" s="5"/>
      <c r="E37" s="5"/>
      <c r="F37" s="17">
        <f t="shared" si="0"/>
        <v>0</v>
      </c>
    </row>
    <row r="38" spans="3:6" x14ac:dyDescent="0.2">
      <c r="C38" s="5"/>
      <c r="D38" s="5"/>
      <c r="E38" s="5"/>
      <c r="F38" s="17">
        <f t="shared" si="0"/>
        <v>0</v>
      </c>
    </row>
    <row r="39" spans="3:6" x14ac:dyDescent="0.2">
      <c r="C39" s="5"/>
      <c r="D39" s="5"/>
      <c r="E39" s="5"/>
      <c r="F39" s="17">
        <f t="shared" si="0"/>
        <v>0</v>
      </c>
    </row>
    <row r="40" spans="3:6" x14ac:dyDescent="0.2">
      <c r="C40" s="5"/>
      <c r="D40" s="5"/>
      <c r="E40" s="5"/>
      <c r="F40" s="17">
        <f t="shared" si="0"/>
        <v>0</v>
      </c>
    </row>
    <row r="41" spans="3:6" x14ac:dyDescent="0.2">
      <c r="C41" s="5"/>
      <c r="D41" s="5"/>
      <c r="E41" s="5"/>
      <c r="F41" s="17">
        <f t="shared" si="0"/>
        <v>0</v>
      </c>
    </row>
    <row r="42" spans="3:6" x14ac:dyDescent="0.2">
      <c r="C42" s="5"/>
      <c r="D42" s="5"/>
      <c r="E42" s="5"/>
      <c r="F42" s="17">
        <f t="shared" si="0"/>
        <v>0</v>
      </c>
    </row>
    <row r="43" spans="3:6" x14ac:dyDescent="0.2">
      <c r="C43" s="5"/>
      <c r="D43" s="5"/>
      <c r="E43" s="5"/>
      <c r="F43" s="17">
        <f t="shared" si="0"/>
        <v>0</v>
      </c>
    </row>
    <row r="44" spans="3:6" x14ac:dyDescent="0.2">
      <c r="C44" s="5"/>
      <c r="D44" s="5"/>
      <c r="E44" s="5"/>
      <c r="F44" s="17">
        <f t="shared" si="0"/>
        <v>0</v>
      </c>
    </row>
    <row r="45" spans="3:6" x14ac:dyDescent="0.2">
      <c r="C45" s="5"/>
      <c r="D45" s="5"/>
      <c r="E45" s="5"/>
      <c r="F45" s="17">
        <f t="shared" si="0"/>
        <v>0</v>
      </c>
    </row>
    <row r="46" spans="3:6" x14ac:dyDescent="0.2">
      <c r="C46" s="5"/>
      <c r="F46" s="17">
        <f t="shared" si="0"/>
        <v>0</v>
      </c>
    </row>
    <row r="47" spans="3:6" x14ac:dyDescent="0.2">
      <c r="C47" s="5"/>
      <c r="F47" s="17">
        <f t="shared" si="0"/>
        <v>0</v>
      </c>
    </row>
    <row r="48" spans="3:6" x14ac:dyDescent="0.2">
      <c r="C48" s="5"/>
      <c r="F48" s="17">
        <f t="shared" si="0"/>
        <v>0</v>
      </c>
    </row>
    <row r="49" spans="3:6" x14ac:dyDescent="0.2">
      <c r="C49" s="5"/>
      <c r="F49" s="17">
        <f t="shared" si="0"/>
        <v>0</v>
      </c>
    </row>
    <row r="50" spans="3:6" x14ac:dyDescent="0.2">
      <c r="C50" s="5"/>
      <c r="F50" s="17">
        <f t="shared" si="0"/>
        <v>0</v>
      </c>
    </row>
  </sheetData>
  <conditionalFormatting sqref="I8">
    <cfRule type="cellIs" dxfId="33" priority="1" operator="greaterThan">
      <formula>0</formula>
    </cfRule>
    <cfRule type="cellIs" dxfId="32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CC0A-64A0-4B9F-9FFC-717789FCE31F}">
  <dimension ref="B2:N50"/>
  <sheetViews>
    <sheetView workbookViewId="0">
      <selection activeCell="E15" sqref="E15"/>
    </sheetView>
  </sheetViews>
  <sheetFormatPr baseColWidth="10" defaultColWidth="11" defaultRowHeight="16" x14ac:dyDescent="0.2"/>
  <cols>
    <col min="4" max="4" width="13.5" customWidth="1"/>
    <col min="5" max="5" width="14.83203125" customWidth="1"/>
    <col min="8" max="8" width="17.5" customWidth="1"/>
  </cols>
  <sheetData>
    <row r="2" spans="2:14" x14ac:dyDescent="0.2">
      <c r="B2" s="1">
        <v>42155</v>
      </c>
    </row>
    <row r="3" spans="2:14" x14ac:dyDescent="0.2">
      <c r="B3" t="s">
        <v>8</v>
      </c>
      <c r="D3" t="s">
        <v>19</v>
      </c>
      <c r="E3" t="s">
        <v>20</v>
      </c>
      <c r="F3" t="s">
        <v>9</v>
      </c>
      <c r="H3" t="s">
        <v>26</v>
      </c>
      <c r="I3" s="18">
        <f>'Mai 2019'!I8</f>
        <v>-1.5652777777777771</v>
      </c>
      <c r="J3" s="21">
        <f>(-1*I3)/I4</f>
        <v>1.2466814159292028</v>
      </c>
    </row>
    <row r="4" spans="2:14" x14ac:dyDescent="0.2">
      <c r="B4" s="8">
        <v>42159</v>
      </c>
      <c r="C4" s="5"/>
      <c r="D4" s="5">
        <v>0.47916666666666669</v>
      </c>
      <c r="E4" s="5">
        <v>0.54236111111111118</v>
      </c>
      <c r="F4" s="17">
        <f>MAX((E4-D4), 0)</f>
        <v>6.3194444444444497E-2</v>
      </c>
      <c r="G4" s="2"/>
      <c r="H4" s="2" t="s">
        <v>7</v>
      </c>
      <c r="I4" s="18">
        <f>Overview!C20/24</f>
        <v>1.2555555555555558</v>
      </c>
    </row>
    <row r="5" spans="2:14" x14ac:dyDescent="0.2">
      <c r="B5" s="8">
        <v>42160</v>
      </c>
      <c r="C5" s="5"/>
      <c r="D5" s="5">
        <v>0.5625</v>
      </c>
      <c r="E5" s="5">
        <v>0.61527777777777781</v>
      </c>
      <c r="F5" s="17">
        <f t="shared" ref="F5:F50" si="0">MAX((E5-D5), 0)</f>
        <v>5.2777777777777812E-2</v>
      </c>
      <c r="G5" s="2"/>
      <c r="H5" s="10" t="s">
        <v>21</v>
      </c>
      <c r="I5" s="18">
        <f>I4+I3</f>
        <v>-0.30972222222222134</v>
      </c>
    </row>
    <row r="6" spans="2:14" x14ac:dyDescent="0.2">
      <c r="B6" s="8">
        <v>42160</v>
      </c>
      <c r="C6" s="5"/>
      <c r="D6" s="5">
        <v>0.95138888888888884</v>
      </c>
      <c r="E6" s="5">
        <v>0.99930555555555556</v>
      </c>
      <c r="F6" s="17">
        <f t="shared" si="0"/>
        <v>4.7916666666666718E-2</v>
      </c>
      <c r="G6" s="2"/>
    </row>
    <row r="7" spans="2:14" x14ac:dyDescent="0.2">
      <c r="B7" s="8">
        <v>42165</v>
      </c>
      <c r="C7" s="5"/>
      <c r="D7" s="5">
        <v>0.60902777777777783</v>
      </c>
      <c r="E7" s="5">
        <v>0.69374999999999998</v>
      </c>
      <c r="F7" s="17">
        <f t="shared" si="0"/>
        <v>8.4722222222222143E-2</v>
      </c>
      <c r="G7" s="2"/>
      <c r="H7" s="2" t="s">
        <v>10</v>
      </c>
      <c r="I7" s="18">
        <f>SUM(F4:F50)</f>
        <v>0.6499999999999998</v>
      </c>
    </row>
    <row r="8" spans="2:14" x14ac:dyDescent="0.2">
      <c r="B8" s="8">
        <v>42166</v>
      </c>
      <c r="C8" s="5"/>
      <c r="D8" s="5">
        <v>0.47222222222222227</v>
      </c>
      <c r="E8" s="5">
        <v>0.51874999999999993</v>
      </c>
      <c r="F8" s="17">
        <f t="shared" si="0"/>
        <v>4.6527777777777668E-2</v>
      </c>
      <c r="G8" s="2"/>
      <c r="H8" s="10" t="s">
        <v>11</v>
      </c>
      <c r="I8" s="19">
        <f>I5-I7</f>
        <v>-0.95972222222222114</v>
      </c>
      <c r="J8" s="21">
        <f>(I7)/I4</f>
        <v>0.51769911504424759</v>
      </c>
      <c r="K8" s="21">
        <f>(I7-I3)/I4</f>
        <v>1.7643805309734502</v>
      </c>
    </row>
    <row r="9" spans="2:14" x14ac:dyDescent="0.2">
      <c r="B9" s="8">
        <v>42166</v>
      </c>
      <c r="C9" s="5"/>
      <c r="D9" s="5">
        <v>0.64583333333333337</v>
      </c>
      <c r="E9" s="5">
        <v>0.6875</v>
      </c>
      <c r="F9" s="17">
        <f t="shared" si="0"/>
        <v>4.166666666666663E-2</v>
      </c>
      <c r="G9" s="2"/>
      <c r="H9" s="2"/>
      <c r="I9" s="2"/>
    </row>
    <row r="10" spans="2:14" x14ac:dyDescent="0.2">
      <c r="B10" s="8">
        <v>42167</v>
      </c>
      <c r="C10" s="5"/>
      <c r="D10" s="5">
        <v>0.66666666666666663</v>
      </c>
      <c r="E10" s="5">
        <v>0.76944444444444438</v>
      </c>
      <c r="F10" s="17">
        <f>MAX((E10-D10), 0)</f>
        <v>0.10277777777777775</v>
      </c>
      <c r="G10" s="2"/>
      <c r="H10" s="2"/>
      <c r="I10" s="2"/>
    </row>
    <row r="11" spans="2:14" x14ac:dyDescent="0.2">
      <c r="B11" s="8">
        <v>42168</v>
      </c>
      <c r="C11" s="5"/>
      <c r="D11" s="5">
        <v>0.7583333333333333</v>
      </c>
      <c r="E11" s="5">
        <v>0.85416666666666663</v>
      </c>
      <c r="F11" s="17">
        <f>MAX((E11-D11), 0)</f>
        <v>9.5833333333333326E-2</v>
      </c>
      <c r="G11" s="2"/>
      <c r="H11" s="2"/>
      <c r="I11" s="2"/>
    </row>
    <row r="12" spans="2:14" x14ac:dyDescent="0.2">
      <c r="B12" s="8">
        <v>42171</v>
      </c>
      <c r="C12" s="5"/>
      <c r="D12" s="5">
        <v>0.49305555555555558</v>
      </c>
      <c r="E12" s="5">
        <v>0.52986111111111112</v>
      </c>
      <c r="F12" s="17">
        <f t="shared" si="0"/>
        <v>3.6805555555555536E-2</v>
      </c>
      <c r="G12" s="2"/>
      <c r="H12" s="2"/>
      <c r="I12" s="2"/>
      <c r="L12" s="14"/>
      <c r="N12" s="16"/>
    </row>
    <row r="13" spans="2:14" x14ac:dyDescent="0.2">
      <c r="B13" s="8">
        <v>42171</v>
      </c>
      <c r="C13" s="5"/>
      <c r="D13" s="5">
        <v>0.58472222222222225</v>
      </c>
      <c r="E13" s="5">
        <v>0.62847222222222221</v>
      </c>
      <c r="F13" s="17">
        <f t="shared" si="0"/>
        <v>4.3749999999999956E-2</v>
      </c>
      <c r="G13" s="2"/>
      <c r="H13" s="2"/>
      <c r="I13" s="2"/>
      <c r="L13" s="14"/>
    </row>
    <row r="14" spans="2:14" x14ac:dyDescent="0.2">
      <c r="B14" s="8">
        <v>42171</v>
      </c>
      <c r="C14" s="5"/>
      <c r="D14" s="5">
        <v>0.6791666666666667</v>
      </c>
      <c r="E14" s="5">
        <v>0.71319444444444446</v>
      </c>
      <c r="F14" s="17">
        <f t="shared" si="0"/>
        <v>3.4027777777777768E-2</v>
      </c>
      <c r="G14" s="2"/>
      <c r="H14" s="2"/>
      <c r="I14" s="2"/>
      <c r="L14" s="15"/>
    </row>
    <row r="15" spans="2:14" x14ac:dyDescent="0.2">
      <c r="B15" s="8"/>
      <c r="C15" s="5"/>
      <c r="D15" s="5"/>
      <c r="E15" s="5"/>
      <c r="F15" s="17">
        <f t="shared" si="0"/>
        <v>0</v>
      </c>
      <c r="G15" s="2"/>
      <c r="H15" s="2"/>
      <c r="I15" s="2"/>
    </row>
    <row r="16" spans="2:14" x14ac:dyDescent="0.2">
      <c r="B16" s="8"/>
      <c r="C16" s="5"/>
      <c r="D16" s="5"/>
      <c r="E16" s="5"/>
      <c r="F16" s="17">
        <f t="shared" si="0"/>
        <v>0</v>
      </c>
      <c r="G16" s="2"/>
      <c r="H16" s="2"/>
      <c r="I16" s="2"/>
    </row>
    <row r="17" spans="2:9" x14ac:dyDescent="0.2">
      <c r="B17" s="8"/>
      <c r="C17" s="5"/>
      <c r="D17" s="5"/>
      <c r="E17" s="5"/>
      <c r="F17" s="17">
        <f t="shared" si="0"/>
        <v>0</v>
      </c>
      <c r="G17" s="2"/>
      <c r="H17" s="2"/>
      <c r="I17" s="2"/>
    </row>
    <row r="18" spans="2:9" x14ac:dyDescent="0.2">
      <c r="B18" s="8"/>
      <c r="C18" s="5"/>
      <c r="D18" s="5"/>
      <c r="E18" s="5"/>
      <c r="F18" s="17">
        <f t="shared" si="0"/>
        <v>0</v>
      </c>
      <c r="G18" s="2"/>
      <c r="H18" s="2"/>
      <c r="I18" s="2"/>
    </row>
    <row r="19" spans="2:9" x14ac:dyDescent="0.2">
      <c r="B19" s="8"/>
      <c r="C19" s="5"/>
      <c r="D19" s="5"/>
      <c r="E19" s="5"/>
      <c r="F19" s="17">
        <f t="shared" si="0"/>
        <v>0</v>
      </c>
      <c r="G19" s="2"/>
      <c r="H19" s="2"/>
      <c r="I19" s="2"/>
    </row>
    <row r="20" spans="2:9" x14ac:dyDescent="0.2">
      <c r="B20" s="8"/>
      <c r="C20" s="5"/>
      <c r="D20" s="5"/>
      <c r="E20" s="5"/>
      <c r="F20" s="17">
        <f t="shared" si="0"/>
        <v>0</v>
      </c>
      <c r="G20" s="2"/>
      <c r="H20" s="2"/>
      <c r="I20" s="2"/>
    </row>
    <row r="21" spans="2:9" x14ac:dyDescent="0.2">
      <c r="B21" s="20"/>
      <c r="C21" s="5"/>
      <c r="D21" s="5"/>
      <c r="E21" s="5"/>
      <c r="F21" s="17">
        <f t="shared" si="0"/>
        <v>0</v>
      </c>
    </row>
    <row r="22" spans="2:9" x14ac:dyDescent="0.2">
      <c r="C22" s="5"/>
      <c r="D22" s="5"/>
      <c r="E22" s="5"/>
      <c r="F22" s="17">
        <f t="shared" si="0"/>
        <v>0</v>
      </c>
    </row>
    <row r="23" spans="2:9" x14ac:dyDescent="0.2">
      <c r="C23" s="5"/>
      <c r="D23" s="5"/>
      <c r="E23" s="5"/>
      <c r="F23" s="17">
        <f t="shared" si="0"/>
        <v>0</v>
      </c>
    </row>
    <row r="24" spans="2:9" x14ac:dyDescent="0.2">
      <c r="C24" s="5"/>
      <c r="D24" s="5"/>
      <c r="E24" s="5"/>
      <c r="F24" s="17">
        <f t="shared" si="0"/>
        <v>0</v>
      </c>
    </row>
    <row r="25" spans="2:9" x14ac:dyDescent="0.2">
      <c r="C25" s="5"/>
      <c r="D25" s="5"/>
      <c r="E25" s="5"/>
      <c r="F25" s="17">
        <f t="shared" si="0"/>
        <v>0</v>
      </c>
    </row>
    <row r="26" spans="2:9" x14ac:dyDescent="0.2">
      <c r="C26" s="5"/>
      <c r="D26" s="5"/>
      <c r="E26" s="5"/>
      <c r="F26" s="17">
        <f t="shared" si="0"/>
        <v>0</v>
      </c>
    </row>
    <row r="27" spans="2:9" x14ac:dyDescent="0.2">
      <c r="C27" s="5"/>
      <c r="D27" s="5"/>
      <c r="E27" s="5"/>
      <c r="F27" s="17">
        <f t="shared" si="0"/>
        <v>0</v>
      </c>
    </row>
    <row r="28" spans="2:9" x14ac:dyDescent="0.2">
      <c r="C28" s="5"/>
      <c r="D28" s="5"/>
      <c r="E28" s="5"/>
      <c r="F28" s="17">
        <f t="shared" si="0"/>
        <v>0</v>
      </c>
    </row>
    <row r="29" spans="2:9" x14ac:dyDescent="0.2">
      <c r="C29" s="5"/>
      <c r="D29" s="5"/>
      <c r="E29" s="5"/>
      <c r="F29" s="17">
        <f t="shared" si="0"/>
        <v>0</v>
      </c>
    </row>
    <row r="30" spans="2:9" x14ac:dyDescent="0.2">
      <c r="C30" s="5"/>
      <c r="D30" s="5"/>
      <c r="E30" s="5"/>
      <c r="F30" s="17">
        <f t="shared" si="0"/>
        <v>0</v>
      </c>
    </row>
    <row r="31" spans="2:9" x14ac:dyDescent="0.2">
      <c r="C31" s="5"/>
      <c r="D31" s="5"/>
      <c r="E31" s="5"/>
      <c r="F31" s="17">
        <f t="shared" si="0"/>
        <v>0</v>
      </c>
    </row>
    <row r="32" spans="2:9" x14ac:dyDescent="0.2">
      <c r="C32" s="5"/>
      <c r="D32" s="5"/>
      <c r="E32" s="5"/>
      <c r="F32" s="17">
        <f t="shared" si="0"/>
        <v>0</v>
      </c>
    </row>
    <row r="33" spans="3:6" x14ac:dyDescent="0.2">
      <c r="C33" s="5"/>
      <c r="D33" s="5"/>
      <c r="E33" s="5"/>
      <c r="F33" s="17">
        <f t="shared" si="0"/>
        <v>0</v>
      </c>
    </row>
    <row r="34" spans="3:6" x14ac:dyDescent="0.2">
      <c r="C34" s="5"/>
      <c r="D34" s="5"/>
      <c r="E34" s="5"/>
      <c r="F34" s="17">
        <f t="shared" si="0"/>
        <v>0</v>
      </c>
    </row>
    <row r="35" spans="3:6" x14ac:dyDescent="0.2">
      <c r="C35" s="5"/>
      <c r="D35" s="5"/>
      <c r="E35" s="5"/>
      <c r="F35" s="17">
        <f t="shared" si="0"/>
        <v>0</v>
      </c>
    </row>
    <row r="36" spans="3:6" x14ac:dyDescent="0.2">
      <c r="C36" s="5"/>
      <c r="D36" s="5"/>
      <c r="E36" s="5"/>
      <c r="F36" s="17">
        <f t="shared" si="0"/>
        <v>0</v>
      </c>
    </row>
    <row r="37" spans="3:6" x14ac:dyDescent="0.2">
      <c r="C37" s="5"/>
      <c r="D37" s="5"/>
      <c r="E37" s="5"/>
      <c r="F37" s="17">
        <f t="shared" si="0"/>
        <v>0</v>
      </c>
    </row>
    <row r="38" spans="3:6" x14ac:dyDescent="0.2">
      <c r="C38" s="5"/>
      <c r="D38" s="5"/>
      <c r="E38" s="5"/>
      <c r="F38" s="17">
        <f t="shared" si="0"/>
        <v>0</v>
      </c>
    </row>
    <row r="39" spans="3:6" x14ac:dyDescent="0.2">
      <c r="C39" s="5"/>
      <c r="D39" s="5"/>
      <c r="E39" s="5"/>
      <c r="F39" s="17">
        <f t="shared" si="0"/>
        <v>0</v>
      </c>
    </row>
    <row r="40" spans="3:6" x14ac:dyDescent="0.2">
      <c r="C40" s="5"/>
      <c r="D40" s="5"/>
      <c r="E40" s="5"/>
      <c r="F40" s="17">
        <f t="shared" si="0"/>
        <v>0</v>
      </c>
    </row>
    <row r="41" spans="3:6" x14ac:dyDescent="0.2">
      <c r="C41" s="5"/>
      <c r="D41" s="5"/>
      <c r="E41" s="5"/>
      <c r="F41" s="17">
        <f t="shared" si="0"/>
        <v>0</v>
      </c>
    </row>
    <row r="42" spans="3:6" x14ac:dyDescent="0.2">
      <c r="C42" s="5"/>
      <c r="D42" s="5"/>
      <c r="E42" s="5"/>
      <c r="F42" s="17">
        <f t="shared" si="0"/>
        <v>0</v>
      </c>
    </row>
    <row r="43" spans="3:6" x14ac:dyDescent="0.2">
      <c r="C43" s="5"/>
      <c r="D43" s="5"/>
      <c r="E43" s="5"/>
      <c r="F43" s="17">
        <f t="shared" si="0"/>
        <v>0</v>
      </c>
    </row>
    <row r="44" spans="3:6" x14ac:dyDescent="0.2">
      <c r="C44" s="5"/>
      <c r="D44" s="5"/>
      <c r="E44" s="5"/>
      <c r="F44" s="17">
        <f t="shared" si="0"/>
        <v>0</v>
      </c>
    </row>
    <row r="45" spans="3:6" x14ac:dyDescent="0.2">
      <c r="C45" s="5"/>
      <c r="D45" s="5"/>
      <c r="E45" s="5"/>
      <c r="F45" s="17">
        <f t="shared" si="0"/>
        <v>0</v>
      </c>
    </row>
    <row r="46" spans="3:6" x14ac:dyDescent="0.2">
      <c r="C46" s="5"/>
      <c r="F46" s="17">
        <f t="shared" si="0"/>
        <v>0</v>
      </c>
    </row>
    <row r="47" spans="3:6" x14ac:dyDescent="0.2">
      <c r="C47" s="5"/>
      <c r="F47" s="17">
        <f t="shared" si="0"/>
        <v>0</v>
      </c>
    </row>
    <row r="48" spans="3:6" x14ac:dyDescent="0.2">
      <c r="C48" s="5"/>
      <c r="F48" s="17">
        <f t="shared" si="0"/>
        <v>0</v>
      </c>
    </row>
    <row r="49" spans="3:6" x14ac:dyDescent="0.2">
      <c r="C49" s="5"/>
      <c r="F49" s="17">
        <f t="shared" si="0"/>
        <v>0</v>
      </c>
    </row>
    <row r="50" spans="3:6" x14ac:dyDescent="0.2">
      <c r="C50" s="5"/>
      <c r="F50" s="17">
        <f t="shared" si="0"/>
        <v>0</v>
      </c>
    </row>
  </sheetData>
  <conditionalFormatting sqref="I8">
    <cfRule type="cellIs" dxfId="31" priority="1" operator="greaterThan">
      <formula>0</formula>
    </cfRule>
    <cfRule type="cellIs" dxfId="30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A5BF-2691-4C8E-8BB9-419B11707021}">
  <dimension ref="B2:N50"/>
  <sheetViews>
    <sheetView workbookViewId="0">
      <selection activeCell="E10" sqref="E10"/>
    </sheetView>
  </sheetViews>
  <sheetFormatPr baseColWidth="10" defaultColWidth="11" defaultRowHeight="16" x14ac:dyDescent="0.2"/>
  <cols>
    <col min="4" max="4" width="13.5" customWidth="1"/>
    <col min="5" max="5" width="14.83203125" customWidth="1"/>
    <col min="8" max="8" width="17.5" customWidth="1"/>
  </cols>
  <sheetData>
    <row r="2" spans="2:14" x14ac:dyDescent="0.2">
      <c r="B2" s="1">
        <v>42185</v>
      </c>
    </row>
    <row r="3" spans="2:14" x14ac:dyDescent="0.2">
      <c r="B3" t="s">
        <v>8</v>
      </c>
      <c r="D3" t="s">
        <v>19</v>
      </c>
      <c r="E3" t="s">
        <v>20</v>
      </c>
      <c r="F3" t="s">
        <v>9</v>
      </c>
      <c r="H3" t="s">
        <v>26</v>
      </c>
      <c r="I3" s="18">
        <f>'Juni 2019'!I8</f>
        <v>-0.95972222222222114</v>
      </c>
      <c r="J3" s="21">
        <f>(-1*I3)/I4</f>
        <v>0.76438053097345038</v>
      </c>
    </row>
    <row r="4" spans="2:14" x14ac:dyDescent="0.2">
      <c r="B4" s="8">
        <v>42193</v>
      </c>
      <c r="C4" s="5"/>
      <c r="D4" s="5">
        <v>0.67708333333333337</v>
      </c>
      <c r="E4" s="5">
        <v>0.74236111111111114</v>
      </c>
      <c r="F4" s="17">
        <f>MAX((E4-D4), 0)</f>
        <v>6.5277777777777768E-2</v>
      </c>
      <c r="G4" s="2"/>
      <c r="H4" s="2" t="s">
        <v>7</v>
      </c>
      <c r="I4" s="18">
        <f>Overview!C20/24</f>
        <v>1.2555555555555558</v>
      </c>
    </row>
    <row r="5" spans="2:14" x14ac:dyDescent="0.2">
      <c r="B5" s="8">
        <v>42207</v>
      </c>
      <c r="C5" s="5"/>
      <c r="D5" s="5">
        <v>0.5</v>
      </c>
      <c r="E5" s="5">
        <v>0.85833333333333339</v>
      </c>
      <c r="F5" s="17">
        <f t="shared" ref="F5:F50" si="0">MAX((E5-D5), 0)</f>
        <v>0.35833333333333339</v>
      </c>
      <c r="G5" s="2"/>
      <c r="H5" s="10" t="s">
        <v>21</v>
      </c>
      <c r="I5" s="18">
        <f>I4+I3</f>
        <v>0.29583333333333461</v>
      </c>
    </row>
    <row r="6" spans="2:14" x14ac:dyDescent="0.2">
      <c r="B6" s="8">
        <v>42208</v>
      </c>
      <c r="C6" s="5"/>
      <c r="D6" s="5">
        <v>0.6020833333333333</v>
      </c>
      <c r="E6" s="5">
        <v>0.64027777777777783</v>
      </c>
      <c r="F6" s="17">
        <f t="shared" si="0"/>
        <v>3.8194444444444531E-2</v>
      </c>
      <c r="G6" s="2"/>
    </row>
    <row r="7" spans="2:14" x14ac:dyDescent="0.2">
      <c r="B7" s="8">
        <v>42208</v>
      </c>
      <c r="C7" s="5"/>
      <c r="D7" s="5">
        <v>0.82291666666666663</v>
      </c>
      <c r="E7" s="5">
        <v>0.85</v>
      </c>
      <c r="F7" s="17">
        <f t="shared" si="0"/>
        <v>2.7083333333333348E-2</v>
      </c>
      <c r="G7" s="2"/>
      <c r="H7" s="2" t="s">
        <v>10</v>
      </c>
      <c r="I7" s="18">
        <f>SUM(F4:F50)</f>
        <v>0.69930555555555551</v>
      </c>
    </row>
    <row r="8" spans="2:14" x14ac:dyDescent="0.2">
      <c r="B8" s="8">
        <v>42209</v>
      </c>
      <c r="C8" s="5"/>
      <c r="D8" s="5">
        <v>0.4777777777777778</v>
      </c>
      <c r="E8" s="5">
        <v>0.63541666666666663</v>
      </c>
      <c r="F8" s="17">
        <f t="shared" si="0"/>
        <v>0.15763888888888883</v>
      </c>
      <c r="G8" s="2"/>
      <c r="H8" s="10" t="s">
        <v>11</v>
      </c>
      <c r="I8" s="19">
        <f>I5-I7</f>
        <v>-0.4034722222222209</v>
      </c>
      <c r="J8" s="21">
        <f>(I7)/I4</f>
        <v>0.55696902654867242</v>
      </c>
      <c r="K8" s="21">
        <f>(I7-I3)/I4</f>
        <v>1.3213495575221228</v>
      </c>
    </row>
    <row r="9" spans="2:14" x14ac:dyDescent="0.2">
      <c r="B9" s="8">
        <v>42209</v>
      </c>
      <c r="C9" s="5"/>
      <c r="D9" s="5">
        <v>0.6972222222222223</v>
      </c>
      <c r="E9" s="5">
        <v>0.75</v>
      </c>
      <c r="F9" s="17">
        <f t="shared" si="0"/>
        <v>5.2777777777777701E-2</v>
      </c>
      <c r="G9" s="2"/>
      <c r="H9" s="2"/>
      <c r="I9" s="2"/>
    </row>
    <row r="10" spans="2:14" x14ac:dyDescent="0.2">
      <c r="B10" s="8"/>
      <c r="C10" s="5"/>
      <c r="D10" s="5"/>
      <c r="E10" s="5"/>
      <c r="F10" s="17">
        <f>MAX((E10-D10), 0)</f>
        <v>0</v>
      </c>
      <c r="G10" s="2"/>
      <c r="H10" s="2"/>
      <c r="I10" s="2"/>
    </row>
    <row r="11" spans="2:14" x14ac:dyDescent="0.2">
      <c r="B11" s="8"/>
      <c r="C11" s="5"/>
      <c r="D11" s="5"/>
      <c r="E11" s="5"/>
      <c r="F11" s="17">
        <f>MAX((E11-D11), 0)</f>
        <v>0</v>
      </c>
      <c r="G11" s="2"/>
      <c r="H11" s="2"/>
      <c r="I11" s="2"/>
    </row>
    <row r="12" spans="2:14" x14ac:dyDescent="0.2">
      <c r="B12" s="8"/>
      <c r="C12" s="5"/>
      <c r="D12" s="5"/>
      <c r="E12" s="5"/>
      <c r="F12" s="17">
        <f t="shared" si="0"/>
        <v>0</v>
      </c>
      <c r="G12" s="2"/>
      <c r="H12" s="2"/>
      <c r="I12" s="2"/>
      <c r="L12" s="14"/>
      <c r="N12" s="16"/>
    </row>
    <row r="13" spans="2:14" x14ac:dyDescent="0.2">
      <c r="B13" s="8"/>
      <c r="C13" s="5"/>
      <c r="D13" s="5"/>
      <c r="E13" s="5"/>
      <c r="F13" s="17">
        <f t="shared" si="0"/>
        <v>0</v>
      </c>
      <c r="G13" s="2"/>
      <c r="H13" s="2"/>
      <c r="I13" s="2"/>
      <c r="L13" s="14"/>
    </row>
    <row r="14" spans="2:14" x14ac:dyDescent="0.2">
      <c r="B14" s="8"/>
      <c r="C14" s="5"/>
      <c r="D14" s="5"/>
      <c r="E14" s="5"/>
      <c r="F14" s="17">
        <f t="shared" si="0"/>
        <v>0</v>
      </c>
      <c r="G14" s="2"/>
      <c r="H14" s="2"/>
      <c r="I14" s="2"/>
      <c r="L14" s="15"/>
    </row>
    <row r="15" spans="2:14" x14ac:dyDescent="0.2">
      <c r="B15" s="8"/>
      <c r="C15" s="5"/>
      <c r="D15" s="5"/>
      <c r="E15" s="5"/>
      <c r="F15" s="17">
        <f t="shared" si="0"/>
        <v>0</v>
      </c>
      <c r="G15" s="2"/>
      <c r="H15" s="2"/>
      <c r="I15" s="2"/>
    </row>
    <row r="16" spans="2:14" x14ac:dyDescent="0.2">
      <c r="B16" s="8"/>
      <c r="C16" s="5"/>
      <c r="D16" s="5"/>
      <c r="E16" s="5"/>
      <c r="F16" s="17">
        <f t="shared" si="0"/>
        <v>0</v>
      </c>
      <c r="G16" s="2"/>
      <c r="H16" s="2"/>
      <c r="I16" s="2"/>
    </row>
    <row r="17" spans="2:9" x14ac:dyDescent="0.2">
      <c r="B17" s="8"/>
      <c r="C17" s="5"/>
      <c r="D17" s="5"/>
      <c r="E17" s="5"/>
      <c r="F17" s="17">
        <f t="shared" si="0"/>
        <v>0</v>
      </c>
      <c r="G17" s="2"/>
      <c r="H17" s="2"/>
      <c r="I17" s="2"/>
    </row>
    <row r="18" spans="2:9" x14ac:dyDescent="0.2">
      <c r="B18" s="8"/>
      <c r="C18" s="5"/>
      <c r="D18" s="5"/>
      <c r="E18" s="5"/>
      <c r="F18" s="17">
        <f t="shared" si="0"/>
        <v>0</v>
      </c>
      <c r="G18" s="2"/>
      <c r="H18" s="2"/>
      <c r="I18" s="2"/>
    </row>
    <row r="19" spans="2:9" x14ac:dyDescent="0.2">
      <c r="B19" s="8"/>
      <c r="C19" s="5"/>
      <c r="D19" s="5"/>
      <c r="E19" s="5"/>
      <c r="F19" s="17">
        <f t="shared" si="0"/>
        <v>0</v>
      </c>
      <c r="G19" s="2"/>
      <c r="H19" s="2"/>
      <c r="I19" s="2"/>
    </row>
    <row r="20" spans="2:9" x14ac:dyDescent="0.2">
      <c r="B20" s="8"/>
      <c r="C20" s="5"/>
      <c r="D20" s="5"/>
      <c r="E20" s="5"/>
      <c r="F20" s="17">
        <f t="shared" si="0"/>
        <v>0</v>
      </c>
      <c r="G20" s="2"/>
      <c r="H20" s="2"/>
      <c r="I20" s="2"/>
    </row>
    <row r="21" spans="2:9" x14ac:dyDescent="0.2">
      <c r="B21" s="20"/>
      <c r="C21" s="5"/>
      <c r="D21" s="5"/>
      <c r="E21" s="5"/>
      <c r="F21" s="17">
        <f t="shared" si="0"/>
        <v>0</v>
      </c>
    </row>
    <row r="22" spans="2:9" x14ac:dyDescent="0.2">
      <c r="C22" s="5"/>
      <c r="D22" s="5"/>
      <c r="E22" s="5"/>
      <c r="F22" s="17">
        <f t="shared" si="0"/>
        <v>0</v>
      </c>
    </row>
    <row r="23" spans="2:9" x14ac:dyDescent="0.2">
      <c r="C23" s="5"/>
      <c r="D23" s="5"/>
      <c r="E23" s="5"/>
      <c r="F23" s="17">
        <f t="shared" si="0"/>
        <v>0</v>
      </c>
    </row>
    <row r="24" spans="2:9" x14ac:dyDescent="0.2">
      <c r="C24" s="5"/>
      <c r="D24" s="5"/>
      <c r="E24" s="5"/>
      <c r="F24" s="17">
        <f t="shared" si="0"/>
        <v>0</v>
      </c>
    </row>
    <row r="25" spans="2:9" x14ac:dyDescent="0.2">
      <c r="C25" s="5"/>
      <c r="D25" s="5"/>
      <c r="E25" s="5"/>
      <c r="F25" s="17">
        <f t="shared" si="0"/>
        <v>0</v>
      </c>
    </row>
    <row r="26" spans="2:9" x14ac:dyDescent="0.2">
      <c r="C26" s="5"/>
      <c r="D26" s="5"/>
      <c r="E26" s="5"/>
      <c r="F26" s="17">
        <f t="shared" si="0"/>
        <v>0</v>
      </c>
    </row>
    <row r="27" spans="2:9" x14ac:dyDescent="0.2">
      <c r="C27" s="5"/>
      <c r="D27" s="5"/>
      <c r="E27" s="5"/>
      <c r="F27" s="17">
        <f t="shared" si="0"/>
        <v>0</v>
      </c>
    </row>
    <row r="28" spans="2:9" x14ac:dyDescent="0.2">
      <c r="C28" s="5"/>
      <c r="D28" s="5"/>
      <c r="E28" s="5"/>
      <c r="F28" s="17">
        <f t="shared" si="0"/>
        <v>0</v>
      </c>
    </row>
    <row r="29" spans="2:9" x14ac:dyDescent="0.2">
      <c r="C29" s="5"/>
      <c r="D29" s="5"/>
      <c r="E29" s="5"/>
      <c r="F29" s="17">
        <f t="shared" si="0"/>
        <v>0</v>
      </c>
    </row>
    <row r="30" spans="2:9" x14ac:dyDescent="0.2">
      <c r="C30" s="5"/>
      <c r="D30" s="5"/>
      <c r="E30" s="5"/>
      <c r="F30" s="17">
        <f t="shared" si="0"/>
        <v>0</v>
      </c>
    </row>
    <row r="31" spans="2:9" x14ac:dyDescent="0.2">
      <c r="C31" s="5"/>
      <c r="D31" s="5"/>
      <c r="E31" s="5"/>
      <c r="F31" s="17">
        <f t="shared" si="0"/>
        <v>0</v>
      </c>
    </row>
    <row r="32" spans="2:9" x14ac:dyDescent="0.2">
      <c r="C32" s="5"/>
      <c r="D32" s="5"/>
      <c r="E32" s="5"/>
      <c r="F32" s="17">
        <f t="shared" si="0"/>
        <v>0</v>
      </c>
    </row>
    <row r="33" spans="3:6" x14ac:dyDescent="0.2">
      <c r="C33" s="5"/>
      <c r="D33" s="5"/>
      <c r="E33" s="5"/>
      <c r="F33" s="17">
        <f t="shared" si="0"/>
        <v>0</v>
      </c>
    </row>
    <row r="34" spans="3:6" x14ac:dyDescent="0.2">
      <c r="C34" s="5"/>
      <c r="D34" s="5"/>
      <c r="E34" s="5"/>
      <c r="F34" s="17">
        <f t="shared" si="0"/>
        <v>0</v>
      </c>
    </row>
    <row r="35" spans="3:6" x14ac:dyDescent="0.2">
      <c r="C35" s="5"/>
      <c r="D35" s="5"/>
      <c r="E35" s="5"/>
      <c r="F35" s="17">
        <f t="shared" si="0"/>
        <v>0</v>
      </c>
    </row>
    <row r="36" spans="3:6" x14ac:dyDescent="0.2">
      <c r="C36" s="5"/>
      <c r="D36" s="5"/>
      <c r="E36" s="5"/>
      <c r="F36" s="17">
        <f t="shared" si="0"/>
        <v>0</v>
      </c>
    </row>
    <row r="37" spans="3:6" x14ac:dyDescent="0.2">
      <c r="C37" s="5"/>
      <c r="D37" s="5"/>
      <c r="E37" s="5"/>
      <c r="F37" s="17">
        <f t="shared" si="0"/>
        <v>0</v>
      </c>
    </row>
    <row r="38" spans="3:6" x14ac:dyDescent="0.2">
      <c r="C38" s="5"/>
      <c r="D38" s="5"/>
      <c r="E38" s="5"/>
      <c r="F38" s="17">
        <f t="shared" si="0"/>
        <v>0</v>
      </c>
    </row>
    <row r="39" spans="3:6" x14ac:dyDescent="0.2">
      <c r="C39" s="5"/>
      <c r="D39" s="5"/>
      <c r="E39" s="5"/>
      <c r="F39" s="17">
        <f t="shared" si="0"/>
        <v>0</v>
      </c>
    </row>
    <row r="40" spans="3:6" x14ac:dyDescent="0.2">
      <c r="C40" s="5"/>
      <c r="D40" s="5"/>
      <c r="E40" s="5"/>
      <c r="F40" s="17">
        <f t="shared" si="0"/>
        <v>0</v>
      </c>
    </row>
    <row r="41" spans="3:6" x14ac:dyDescent="0.2">
      <c r="C41" s="5"/>
      <c r="D41" s="5"/>
      <c r="E41" s="5"/>
      <c r="F41" s="17">
        <f t="shared" si="0"/>
        <v>0</v>
      </c>
    </row>
    <row r="42" spans="3:6" x14ac:dyDescent="0.2">
      <c r="C42" s="5"/>
      <c r="D42" s="5"/>
      <c r="E42" s="5"/>
      <c r="F42" s="17">
        <f t="shared" si="0"/>
        <v>0</v>
      </c>
    </row>
    <row r="43" spans="3:6" x14ac:dyDescent="0.2">
      <c r="C43" s="5"/>
      <c r="D43" s="5"/>
      <c r="E43" s="5"/>
      <c r="F43" s="17">
        <f t="shared" si="0"/>
        <v>0</v>
      </c>
    </row>
    <row r="44" spans="3:6" x14ac:dyDescent="0.2">
      <c r="C44" s="5"/>
      <c r="D44" s="5"/>
      <c r="E44" s="5"/>
      <c r="F44" s="17">
        <f t="shared" si="0"/>
        <v>0</v>
      </c>
    </row>
    <row r="45" spans="3:6" x14ac:dyDescent="0.2">
      <c r="C45" s="5"/>
      <c r="D45" s="5"/>
      <c r="E45" s="5"/>
      <c r="F45" s="17">
        <f t="shared" si="0"/>
        <v>0</v>
      </c>
    </row>
    <row r="46" spans="3:6" x14ac:dyDescent="0.2">
      <c r="C46" s="5"/>
      <c r="F46" s="17">
        <f t="shared" si="0"/>
        <v>0</v>
      </c>
    </row>
    <row r="47" spans="3:6" x14ac:dyDescent="0.2">
      <c r="C47" s="5"/>
      <c r="F47" s="17">
        <f t="shared" si="0"/>
        <v>0</v>
      </c>
    </row>
    <row r="48" spans="3:6" x14ac:dyDescent="0.2">
      <c r="C48" s="5"/>
      <c r="F48" s="17">
        <f t="shared" si="0"/>
        <v>0</v>
      </c>
    </row>
    <row r="49" spans="3:6" x14ac:dyDescent="0.2">
      <c r="C49" s="5"/>
      <c r="F49" s="17">
        <f t="shared" si="0"/>
        <v>0</v>
      </c>
    </row>
    <row r="50" spans="3:6" x14ac:dyDescent="0.2">
      <c r="C50" s="5"/>
      <c r="F50" s="17">
        <f t="shared" si="0"/>
        <v>0</v>
      </c>
    </row>
  </sheetData>
  <conditionalFormatting sqref="I8">
    <cfRule type="cellIs" dxfId="29" priority="1" operator="greaterThan">
      <formula>0</formula>
    </cfRule>
    <cfRule type="cellIs" dxfId="28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6476-E81E-4399-8A29-308D0C403A6D}">
  <dimension ref="B2:N50"/>
  <sheetViews>
    <sheetView workbookViewId="0">
      <selection activeCell="I4" sqref="I4"/>
    </sheetView>
  </sheetViews>
  <sheetFormatPr baseColWidth="10" defaultColWidth="11" defaultRowHeight="16" x14ac:dyDescent="0.2"/>
  <cols>
    <col min="4" max="4" width="13.5" customWidth="1"/>
    <col min="5" max="5" width="14.83203125" customWidth="1"/>
    <col min="8" max="8" width="17.5" customWidth="1"/>
  </cols>
  <sheetData>
    <row r="2" spans="2:14" x14ac:dyDescent="0.2">
      <c r="B2" s="1">
        <v>42216</v>
      </c>
    </row>
    <row r="3" spans="2:14" x14ac:dyDescent="0.2">
      <c r="B3" t="s">
        <v>8</v>
      </c>
      <c r="D3" t="s">
        <v>19</v>
      </c>
      <c r="E3" t="s">
        <v>20</v>
      </c>
      <c r="F3" t="s">
        <v>9</v>
      </c>
      <c r="H3" t="s">
        <v>26</v>
      </c>
      <c r="I3" s="18">
        <f>'Juli 2019'!I8</f>
        <v>-0.4034722222222209</v>
      </c>
      <c r="J3" s="21">
        <f>(-1*I3)/I4</f>
        <v>0.3213495575221228</v>
      </c>
    </row>
    <row r="4" spans="2:14" x14ac:dyDescent="0.2">
      <c r="B4" s="8">
        <v>42221</v>
      </c>
      <c r="C4" s="5"/>
      <c r="D4" s="5">
        <v>0.3888888888888889</v>
      </c>
      <c r="E4" s="5">
        <v>0.39583333333333331</v>
      </c>
      <c r="F4" s="17">
        <f>MAX((E4-D4), 0)</f>
        <v>6.9444444444444198E-3</v>
      </c>
      <c r="G4" s="2"/>
      <c r="H4" s="2" t="s">
        <v>7</v>
      </c>
      <c r="I4" s="18">
        <f>Overview!C20/24</f>
        <v>1.2555555555555558</v>
      </c>
    </row>
    <row r="5" spans="2:14" x14ac:dyDescent="0.2">
      <c r="B5" s="8">
        <v>42229</v>
      </c>
      <c r="C5" s="5"/>
      <c r="D5" s="5">
        <v>0.80833333333333324</v>
      </c>
      <c r="E5" s="5">
        <v>0.89444444444444438</v>
      </c>
      <c r="F5" s="17">
        <f t="shared" ref="F5:F50" si="0">MAX((E5-D5), 0)</f>
        <v>8.6111111111111138E-2</v>
      </c>
      <c r="G5" s="2"/>
      <c r="H5" s="10" t="s">
        <v>21</v>
      </c>
      <c r="I5" s="18">
        <f>I4+I3</f>
        <v>0.85208333333333486</v>
      </c>
    </row>
    <row r="6" spans="2:14" x14ac:dyDescent="0.2">
      <c r="B6" s="8">
        <v>42230</v>
      </c>
      <c r="C6" s="5"/>
      <c r="D6" s="5">
        <v>0.72916666666666663</v>
      </c>
      <c r="E6" s="5">
        <v>0.76180555555555562</v>
      </c>
      <c r="F6" s="17">
        <f t="shared" si="0"/>
        <v>3.2638888888888995E-2</v>
      </c>
      <c r="G6" s="2"/>
    </row>
    <row r="7" spans="2:14" x14ac:dyDescent="0.2">
      <c r="B7" s="8"/>
      <c r="C7" s="5"/>
      <c r="D7" s="5"/>
      <c r="E7" s="5"/>
      <c r="F7" s="17">
        <f t="shared" si="0"/>
        <v>0</v>
      </c>
      <c r="G7" s="2"/>
      <c r="H7" s="2" t="s">
        <v>10</v>
      </c>
      <c r="I7" s="18">
        <f>SUM(F4:F50)</f>
        <v>0.12569444444444455</v>
      </c>
    </row>
    <row r="8" spans="2:14" x14ac:dyDescent="0.2">
      <c r="B8" s="8"/>
      <c r="C8" s="5"/>
      <c r="D8" s="5"/>
      <c r="E8" s="5"/>
      <c r="F8" s="17">
        <f t="shared" si="0"/>
        <v>0</v>
      </c>
      <c r="G8" s="2"/>
      <c r="H8" s="10" t="s">
        <v>11</v>
      </c>
      <c r="I8" s="19">
        <f>I5-I7</f>
        <v>0.72638888888889031</v>
      </c>
      <c r="J8" s="21">
        <f>(I7)/I4</f>
        <v>0.10011061946902662</v>
      </c>
      <c r="K8" s="21">
        <f>(I7-I3)/I4</f>
        <v>0.4214601769911494</v>
      </c>
    </row>
    <row r="9" spans="2:14" x14ac:dyDescent="0.2">
      <c r="B9" s="8"/>
      <c r="C9" s="5"/>
      <c r="D9" s="5"/>
      <c r="E9" s="5"/>
      <c r="F9" s="17">
        <f t="shared" si="0"/>
        <v>0</v>
      </c>
      <c r="G9" s="2"/>
      <c r="H9" s="2"/>
      <c r="I9" s="2"/>
    </row>
    <row r="10" spans="2:14" x14ac:dyDescent="0.2">
      <c r="B10" s="8"/>
      <c r="C10" s="5"/>
      <c r="D10" s="5"/>
      <c r="E10" s="5"/>
      <c r="F10" s="17">
        <f>MAX((E10-D10), 0)</f>
        <v>0</v>
      </c>
      <c r="G10" s="2"/>
      <c r="H10" s="2"/>
      <c r="I10" s="2"/>
    </row>
    <row r="11" spans="2:14" x14ac:dyDescent="0.2">
      <c r="B11" s="8"/>
      <c r="C11" s="5"/>
      <c r="D11" s="5"/>
      <c r="E11" s="5"/>
      <c r="F11" s="17">
        <f>MAX((E11-D11), 0)</f>
        <v>0</v>
      </c>
      <c r="G11" s="2"/>
      <c r="H11" s="2"/>
      <c r="I11" s="2"/>
    </row>
    <row r="12" spans="2:14" x14ac:dyDescent="0.2">
      <c r="B12" s="8"/>
      <c r="C12" s="5"/>
      <c r="D12" s="5"/>
      <c r="E12" s="5"/>
      <c r="F12" s="17">
        <f t="shared" si="0"/>
        <v>0</v>
      </c>
      <c r="G12" s="2"/>
      <c r="H12" s="2"/>
      <c r="I12" s="2"/>
      <c r="L12" s="14"/>
      <c r="N12" s="16"/>
    </row>
    <row r="13" spans="2:14" x14ac:dyDescent="0.2">
      <c r="B13" s="8"/>
      <c r="C13" s="5"/>
      <c r="D13" s="5"/>
      <c r="E13" s="5"/>
      <c r="F13" s="17">
        <f t="shared" si="0"/>
        <v>0</v>
      </c>
      <c r="G13" s="2"/>
      <c r="H13" s="2"/>
      <c r="I13" s="2"/>
      <c r="L13" s="14"/>
    </row>
    <row r="14" spans="2:14" x14ac:dyDescent="0.2">
      <c r="B14" s="8"/>
      <c r="C14" s="5"/>
      <c r="D14" s="5"/>
      <c r="E14" s="5"/>
      <c r="F14" s="17">
        <f t="shared" si="0"/>
        <v>0</v>
      </c>
      <c r="G14" s="2"/>
      <c r="H14" s="2"/>
      <c r="I14" s="2"/>
      <c r="L14" s="15"/>
    </row>
    <row r="15" spans="2:14" x14ac:dyDescent="0.2">
      <c r="B15" s="8"/>
      <c r="C15" s="5"/>
      <c r="D15" s="5"/>
      <c r="E15" s="5"/>
      <c r="F15" s="17">
        <f t="shared" si="0"/>
        <v>0</v>
      </c>
      <c r="G15" s="2"/>
      <c r="H15" s="2"/>
      <c r="I15" s="2"/>
    </row>
    <row r="16" spans="2:14" x14ac:dyDescent="0.2">
      <c r="B16" s="8"/>
      <c r="C16" s="5"/>
      <c r="D16" s="5"/>
      <c r="E16" s="5"/>
      <c r="F16" s="17">
        <f t="shared" si="0"/>
        <v>0</v>
      </c>
      <c r="G16" s="2"/>
      <c r="H16" s="2"/>
      <c r="I16" s="2"/>
    </row>
    <row r="17" spans="2:9" x14ac:dyDescent="0.2">
      <c r="B17" s="8"/>
      <c r="C17" s="5"/>
      <c r="D17" s="5"/>
      <c r="E17" s="5"/>
      <c r="F17" s="17">
        <f t="shared" si="0"/>
        <v>0</v>
      </c>
      <c r="G17" s="2"/>
      <c r="H17" s="2"/>
      <c r="I17" s="2"/>
    </row>
    <row r="18" spans="2:9" x14ac:dyDescent="0.2">
      <c r="B18" s="8"/>
      <c r="C18" s="5"/>
      <c r="D18" s="5"/>
      <c r="E18" s="5"/>
      <c r="F18" s="17">
        <f t="shared" si="0"/>
        <v>0</v>
      </c>
      <c r="G18" s="2"/>
      <c r="H18" s="2"/>
      <c r="I18" s="2"/>
    </row>
    <row r="19" spans="2:9" x14ac:dyDescent="0.2">
      <c r="B19" s="8"/>
      <c r="C19" s="5"/>
      <c r="D19" s="5"/>
      <c r="E19" s="5"/>
      <c r="F19" s="17">
        <f t="shared" si="0"/>
        <v>0</v>
      </c>
      <c r="G19" s="2"/>
      <c r="H19" s="2"/>
      <c r="I19" s="2"/>
    </row>
    <row r="20" spans="2:9" x14ac:dyDescent="0.2">
      <c r="B20" s="8"/>
      <c r="C20" s="5"/>
      <c r="D20" s="5"/>
      <c r="E20" s="5"/>
      <c r="F20" s="17">
        <f t="shared" si="0"/>
        <v>0</v>
      </c>
      <c r="G20" s="2"/>
      <c r="H20" s="2"/>
      <c r="I20" s="2"/>
    </row>
    <row r="21" spans="2:9" x14ac:dyDescent="0.2">
      <c r="B21" s="20"/>
      <c r="C21" s="5"/>
      <c r="D21" s="5"/>
      <c r="E21" s="5"/>
      <c r="F21" s="17">
        <f t="shared" si="0"/>
        <v>0</v>
      </c>
    </row>
    <row r="22" spans="2:9" x14ac:dyDescent="0.2">
      <c r="C22" s="5"/>
      <c r="D22" s="5"/>
      <c r="E22" s="5"/>
      <c r="F22" s="17">
        <f t="shared" si="0"/>
        <v>0</v>
      </c>
    </row>
    <row r="23" spans="2:9" x14ac:dyDescent="0.2">
      <c r="C23" s="5"/>
      <c r="D23" s="5"/>
      <c r="E23" s="5"/>
      <c r="F23" s="17">
        <f t="shared" si="0"/>
        <v>0</v>
      </c>
    </row>
    <row r="24" spans="2:9" x14ac:dyDescent="0.2">
      <c r="C24" s="5"/>
      <c r="D24" s="5"/>
      <c r="E24" s="5"/>
      <c r="F24" s="17">
        <f t="shared" si="0"/>
        <v>0</v>
      </c>
    </row>
    <row r="25" spans="2:9" x14ac:dyDescent="0.2">
      <c r="C25" s="5"/>
      <c r="D25" s="5"/>
      <c r="E25" s="5"/>
      <c r="F25" s="17">
        <f t="shared" si="0"/>
        <v>0</v>
      </c>
    </row>
    <row r="26" spans="2:9" x14ac:dyDescent="0.2">
      <c r="C26" s="5"/>
      <c r="D26" s="5"/>
      <c r="E26" s="5"/>
      <c r="F26" s="17">
        <f t="shared" si="0"/>
        <v>0</v>
      </c>
    </row>
    <row r="27" spans="2:9" x14ac:dyDescent="0.2">
      <c r="C27" s="5"/>
      <c r="D27" s="5"/>
      <c r="E27" s="5"/>
      <c r="F27" s="17">
        <f t="shared" si="0"/>
        <v>0</v>
      </c>
    </row>
    <row r="28" spans="2:9" x14ac:dyDescent="0.2">
      <c r="C28" s="5"/>
      <c r="D28" s="5"/>
      <c r="E28" s="5"/>
      <c r="F28" s="17">
        <f t="shared" si="0"/>
        <v>0</v>
      </c>
    </row>
    <row r="29" spans="2:9" x14ac:dyDescent="0.2">
      <c r="C29" s="5"/>
      <c r="D29" s="5"/>
      <c r="E29" s="5"/>
      <c r="F29" s="17">
        <f t="shared" si="0"/>
        <v>0</v>
      </c>
    </row>
    <row r="30" spans="2:9" x14ac:dyDescent="0.2">
      <c r="C30" s="5"/>
      <c r="D30" s="5"/>
      <c r="E30" s="5"/>
      <c r="F30" s="17">
        <f t="shared" si="0"/>
        <v>0</v>
      </c>
    </row>
    <row r="31" spans="2:9" x14ac:dyDescent="0.2">
      <c r="C31" s="5"/>
      <c r="D31" s="5"/>
      <c r="E31" s="5"/>
      <c r="F31" s="17">
        <f t="shared" si="0"/>
        <v>0</v>
      </c>
    </row>
    <row r="32" spans="2:9" x14ac:dyDescent="0.2">
      <c r="C32" s="5"/>
      <c r="D32" s="5"/>
      <c r="E32" s="5"/>
      <c r="F32" s="17">
        <f t="shared" si="0"/>
        <v>0</v>
      </c>
    </row>
    <row r="33" spans="3:6" x14ac:dyDescent="0.2">
      <c r="C33" s="5"/>
      <c r="D33" s="5"/>
      <c r="E33" s="5"/>
      <c r="F33" s="17">
        <f t="shared" si="0"/>
        <v>0</v>
      </c>
    </row>
    <row r="34" spans="3:6" x14ac:dyDescent="0.2">
      <c r="C34" s="5"/>
      <c r="D34" s="5"/>
      <c r="E34" s="5"/>
      <c r="F34" s="17">
        <f t="shared" si="0"/>
        <v>0</v>
      </c>
    </row>
    <row r="35" spans="3:6" x14ac:dyDescent="0.2">
      <c r="C35" s="5"/>
      <c r="D35" s="5"/>
      <c r="E35" s="5"/>
      <c r="F35" s="17">
        <f t="shared" si="0"/>
        <v>0</v>
      </c>
    </row>
    <row r="36" spans="3:6" x14ac:dyDescent="0.2">
      <c r="C36" s="5"/>
      <c r="D36" s="5"/>
      <c r="E36" s="5"/>
      <c r="F36" s="17">
        <f t="shared" si="0"/>
        <v>0</v>
      </c>
    </row>
    <row r="37" spans="3:6" x14ac:dyDescent="0.2">
      <c r="C37" s="5"/>
      <c r="D37" s="5"/>
      <c r="E37" s="5"/>
      <c r="F37" s="17">
        <f t="shared" si="0"/>
        <v>0</v>
      </c>
    </row>
    <row r="38" spans="3:6" x14ac:dyDescent="0.2">
      <c r="C38" s="5"/>
      <c r="D38" s="5"/>
      <c r="E38" s="5"/>
      <c r="F38" s="17">
        <f t="shared" si="0"/>
        <v>0</v>
      </c>
    </row>
    <row r="39" spans="3:6" x14ac:dyDescent="0.2">
      <c r="C39" s="5"/>
      <c r="D39" s="5"/>
      <c r="E39" s="5"/>
      <c r="F39" s="17">
        <f t="shared" si="0"/>
        <v>0</v>
      </c>
    </row>
    <row r="40" spans="3:6" x14ac:dyDescent="0.2">
      <c r="C40" s="5"/>
      <c r="D40" s="5"/>
      <c r="E40" s="5"/>
      <c r="F40" s="17">
        <f t="shared" si="0"/>
        <v>0</v>
      </c>
    </row>
    <row r="41" spans="3:6" x14ac:dyDescent="0.2">
      <c r="C41" s="5"/>
      <c r="D41" s="5"/>
      <c r="E41" s="5"/>
      <c r="F41" s="17">
        <f t="shared" si="0"/>
        <v>0</v>
      </c>
    </row>
    <row r="42" spans="3:6" x14ac:dyDescent="0.2">
      <c r="C42" s="5"/>
      <c r="D42" s="5"/>
      <c r="E42" s="5"/>
      <c r="F42" s="17">
        <f t="shared" si="0"/>
        <v>0</v>
      </c>
    </row>
    <row r="43" spans="3:6" x14ac:dyDescent="0.2">
      <c r="C43" s="5"/>
      <c r="D43" s="5"/>
      <c r="E43" s="5"/>
      <c r="F43" s="17">
        <f t="shared" si="0"/>
        <v>0</v>
      </c>
    </row>
    <row r="44" spans="3:6" x14ac:dyDescent="0.2">
      <c r="C44" s="5"/>
      <c r="D44" s="5"/>
      <c r="E44" s="5"/>
      <c r="F44" s="17">
        <f t="shared" si="0"/>
        <v>0</v>
      </c>
    </row>
    <row r="45" spans="3:6" x14ac:dyDescent="0.2">
      <c r="C45" s="5"/>
      <c r="D45" s="5"/>
      <c r="E45" s="5"/>
      <c r="F45" s="17">
        <f t="shared" si="0"/>
        <v>0</v>
      </c>
    </row>
    <row r="46" spans="3:6" x14ac:dyDescent="0.2">
      <c r="C46" s="5"/>
      <c r="F46" s="17">
        <f t="shared" si="0"/>
        <v>0</v>
      </c>
    </row>
    <row r="47" spans="3:6" x14ac:dyDescent="0.2">
      <c r="C47" s="5"/>
      <c r="F47" s="17">
        <f t="shared" si="0"/>
        <v>0</v>
      </c>
    </row>
    <row r="48" spans="3:6" x14ac:dyDescent="0.2">
      <c r="C48" s="5"/>
      <c r="F48" s="17">
        <f t="shared" si="0"/>
        <v>0</v>
      </c>
    </row>
    <row r="49" spans="3:6" x14ac:dyDescent="0.2">
      <c r="C49" s="5"/>
      <c r="F49" s="17">
        <f t="shared" si="0"/>
        <v>0</v>
      </c>
    </row>
    <row r="50" spans="3:6" x14ac:dyDescent="0.2">
      <c r="C50" s="5"/>
      <c r="F50" s="17">
        <f t="shared" si="0"/>
        <v>0</v>
      </c>
    </row>
  </sheetData>
  <conditionalFormatting sqref="I8">
    <cfRule type="cellIs" dxfId="27" priority="1" operator="greaterThan">
      <formula>0</formula>
    </cfRule>
    <cfRule type="cellIs" dxfId="26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6072-4833-4B1F-8C9C-93C518CA5CD6}">
  <dimension ref="B2:O50"/>
  <sheetViews>
    <sheetView workbookViewId="0">
      <selection activeCell="J5" sqref="J5"/>
    </sheetView>
  </sheetViews>
  <sheetFormatPr baseColWidth="10" defaultColWidth="11" defaultRowHeight="16" x14ac:dyDescent="0.2"/>
  <cols>
    <col min="3" max="3" width="36.33203125" customWidth="1"/>
    <col min="4" max="4" width="4.1640625" customWidth="1"/>
    <col min="5" max="5" width="13.5" customWidth="1"/>
    <col min="6" max="6" width="14.83203125" customWidth="1"/>
    <col min="9" max="9" width="17.5" customWidth="1"/>
  </cols>
  <sheetData>
    <row r="2" spans="2:15" x14ac:dyDescent="0.2">
      <c r="B2" s="1">
        <v>42247</v>
      </c>
      <c r="C2" s="1"/>
    </row>
    <row r="3" spans="2:15" x14ac:dyDescent="0.2">
      <c r="B3" t="s">
        <v>8</v>
      </c>
      <c r="E3" t="s">
        <v>19</v>
      </c>
      <c r="F3" t="s">
        <v>20</v>
      </c>
      <c r="G3" t="s">
        <v>9</v>
      </c>
      <c r="I3" t="s">
        <v>26</v>
      </c>
      <c r="J3" s="18">
        <f>'August 2019'!I8</f>
        <v>0.72638888888889031</v>
      </c>
      <c r="K3" s="21">
        <f>(-1*J3)/J4</f>
        <v>-1.1570796460177011</v>
      </c>
    </row>
    <row r="4" spans="2:15" x14ac:dyDescent="0.2">
      <c r="B4" s="8">
        <v>42248</v>
      </c>
      <c r="C4" s="8"/>
      <c r="D4" s="5"/>
      <c r="E4" s="5">
        <v>0.47916666666666669</v>
      </c>
      <c r="F4" s="5">
        <v>0.51388888888888895</v>
      </c>
      <c r="G4" s="17">
        <f>MAX((F4-E4), 0)</f>
        <v>3.4722222222222265E-2</v>
      </c>
      <c r="H4" s="2"/>
      <c r="I4" s="2" t="s">
        <v>7</v>
      </c>
      <c r="J4" s="18">
        <f>Overview!C33/24</f>
        <v>0.62777777777777788</v>
      </c>
    </row>
    <row r="5" spans="2:15" x14ac:dyDescent="0.2">
      <c r="B5" s="8">
        <v>42250</v>
      </c>
      <c r="C5" s="8"/>
      <c r="D5" s="5"/>
      <c r="E5" s="5">
        <v>0.44444444444444442</v>
      </c>
      <c r="F5" s="5">
        <v>0.56805555555555554</v>
      </c>
      <c r="G5" s="17">
        <f t="shared" ref="G5:G50" si="0">MAX((F5-E5), 0)</f>
        <v>0.12361111111111112</v>
      </c>
      <c r="H5" s="2"/>
      <c r="I5" s="10" t="s">
        <v>21</v>
      </c>
      <c r="J5" s="18">
        <f>J4+J3</f>
        <v>1.3541666666666683</v>
      </c>
    </row>
    <row r="6" spans="2:15" x14ac:dyDescent="0.2">
      <c r="B6" s="8">
        <v>42251</v>
      </c>
      <c r="C6" s="8" t="s">
        <v>27</v>
      </c>
      <c r="D6" s="5"/>
      <c r="E6" s="5">
        <v>0.54166666666666663</v>
      </c>
      <c r="F6" s="5">
        <v>0.6875</v>
      </c>
      <c r="G6" s="17">
        <f t="shared" si="0"/>
        <v>0.14583333333333337</v>
      </c>
      <c r="H6" s="2"/>
    </row>
    <row r="7" spans="2:15" x14ac:dyDescent="0.2">
      <c r="B7" s="8">
        <v>42253</v>
      </c>
      <c r="C7" s="8" t="s">
        <v>28</v>
      </c>
      <c r="D7" s="5"/>
      <c r="E7" s="5">
        <v>0.64097222222222217</v>
      </c>
      <c r="F7" s="5">
        <v>0.68194444444444446</v>
      </c>
      <c r="G7" s="17">
        <f t="shared" si="0"/>
        <v>4.0972222222222299E-2</v>
      </c>
      <c r="H7" s="2"/>
      <c r="I7" s="2" t="s">
        <v>10</v>
      </c>
      <c r="J7" s="18">
        <f>SUM(G4:G50)</f>
        <v>1.0375000000000003</v>
      </c>
    </row>
    <row r="8" spans="2:15" x14ac:dyDescent="0.2">
      <c r="B8" s="8">
        <v>42255</v>
      </c>
      <c r="C8" s="8" t="s">
        <v>29</v>
      </c>
      <c r="D8" s="5"/>
      <c r="E8" s="5">
        <v>0.375</v>
      </c>
      <c r="F8" s="5">
        <v>0.625</v>
      </c>
      <c r="G8" s="17">
        <f t="shared" si="0"/>
        <v>0.25</v>
      </c>
      <c r="H8" s="2"/>
      <c r="I8" s="10" t="s">
        <v>11</v>
      </c>
      <c r="J8" s="19">
        <f>J5-J7</f>
        <v>0.31666666666666798</v>
      </c>
      <c r="K8" s="21">
        <f>(J7)/J4</f>
        <v>1.6526548672566375</v>
      </c>
      <c r="L8" s="21">
        <f>(J7-J3)/J4</f>
        <v>0.49557522123893621</v>
      </c>
    </row>
    <row r="9" spans="2:15" x14ac:dyDescent="0.2">
      <c r="B9" s="8">
        <v>42255</v>
      </c>
      <c r="C9" s="8" t="s">
        <v>30</v>
      </c>
      <c r="D9" s="5"/>
      <c r="E9" s="5">
        <v>0.625</v>
      </c>
      <c r="F9" s="5">
        <v>0.67708333333333337</v>
      </c>
      <c r="G9" s="17">
        <f t="shared" si="0"/>
        <v>5.208333333333337E-2</v>
      </c>
      <c r="H9" s="2"/>
      <c r="I9" s="2"/>
      <c r="J9" s="2"/>
    </row>
    <row r="10" spans="2:15" x14ac:dyDescent="0.2">
      <c r="B10" s="8">
        <v>42256</v>
      </c>
      <c r="C10" s="8" t="s">
        <v>28</v>
      </c>
      <c r="D10" s="5"/>
      <c r="E10" s="5">
        <v>0.71527777777777779</v>
      </c>
      <c r="F10" s="5">
        <v>0.74722222222222223</v>
      </c>
      <c r="G10" s="17">
        <f>MAX((F10-E10), 0)</f>
        <v>3.1944444444444442E-2</v>
      </c>
      <c r="H10" s="2"/>
      <c r="I10" s="2"/>
      <c r="J10" s="2"/>
    </row>
    <row r="11" spans="2:15" x14ac:dyDescent="0.2">
      <c r="B11" s="8">
        <v>42269</v>
      </c>
      <c r="C11" s="8" t="s">
        <v>31</v>
      </c>
      <c r="D11" s="5"/>
      <c r="E11" s="5">
        <v>0.625</v>
      </c>
      <c r="F11" s="5">
        <v>0.65625</v>
      </c>
      <c r="G11" s="17">
        <f>MAX((F11-E11), 0)</f>
        <v>3.125E-2</v>
      </c>
      <c r="H11" s="2"/>
      <c r="I11" s="2"/>
      <c r="J11" s="2"/>
    </row>
    <row r="12" spans="2:15" x14ac:dyDescent="0.2">
      <c r="B12" s="8">
        <v>42272</v>
      </c>
      <c r="C12" s="8" t="s">
        <v>32</v>
      </c>
      <c r="D12" s="5"/>
      <c r="E12" s="5">
        <v>0.63888888888888895</v>
      </c>
      <c r="F12" s="5">
        <v>0.6743055555555556</v>
      </c>
      <c r="G12" s="17">
        <f t="shared" si="0"/>
        <v>3.5416666666666652E-2</v>
      </c>
      <c r="H12" s="2"/>
      <c r="I12" s="2"/>
      <c r="J12" s="2"/>
      <c r="M12" s="14"/>
      <c r="O12" s="16"/>
    </row>
    <row r="13" spans="2:15" x14ac:dyDescent="0.2">
      <c r="B13" s="8">
        <v>42276</v>
      </c>
      <c r="C13" s="8" t="s">
        <v>32</v>
      </c>
      <c r="D13" s="5"/>
      <c r="E13" s="5">
        <v>0.39583333333333331</v>
      </c>
      <c r="F13" s="5">
        <v>0.6875</v>
      </c>
      <c r="G13" s="17">
        <f t="shared" si="0"/>
        <v>0.29166666666666669</v>
      </c>
      <c r="H13" s="2"/>
      <c r="I13" s="2"/>
      <c r="J13" s="2"/>
      <c r="M13" s="14"/>
    </row>
    <row r="14" spans="2:15" x14ac:dyDescent="0.2">
      <c r="B14" s="8"/>
      <c r="C14" s="8"/>
      <c r="D14" s="5"/>
      <c r="E14" s="5"/>
      <c r="F14" s="5"/>
      <c r="G14" s="17">
        <f t="shared" si="0"/>
        <v>0</v>
      </c>
      <c r="H14" s="2"/>
      <c r="I14" s="2"/>
      <c r="J14" s="2"/>
      <c r="M14" s="15"/>
    </row>
    <row r="15" spans="2:15" x14ac:dyDescent="0.2">
      <c r="B15" s="8"/>
      <c r="C15" s="8"/>
      <c r="D15" s="5"/>
      <c r="E15" s="5"/>
      <c r="F15" s="5"/>
      <c r="G15" s="17">
        <f t="shared" si="0"/>
        <v>0</v>
      </c>
      <c r="H15" s="2"/>
      <c r="I15" s="2"/>
      <c r="J15" s="2"/>
    </row>
    <row r="16" spans="2:15" x14ac:dyDescent="0.2">
      <c r="B16" s="8"/>
      <c r="C16" s="8"/>
      <c r="D16" s="5"/>
      <c r="E16" s="5"/>
      <c r="F16" s="5"/>
      <c r="G16" s="17">
        <f t="shared" si="0"/>
        <v>0</v>
      </c>
      <c r="H16" s="2"/>
      <c r="I16" s="2"/>
      <c r="J16" s="2"/>
    </row>
    <row r="17" spans="2:10" x14ac:dyDescent="0.2">
      <c r="B17" s="8"/>
      <c r="C17" s="8"/>
      <c r="D17" s="5"/>
      <c r="E17" s="5"/>
      <c r="F17" s="5"/>
      <c r="G17" s="17">
        <f t="shared" si="0"/>
        <v>0</v>
      </c>
      <c r="H17" s="2"/>
      <c r="I17" s="2"/>
      <c r="J17" s="2"/>
    </row>
    <row r="18" spans="2:10" x14ac:dyDescent="0.2">
      <c r="B18" s="8"/>
      <c r="C18" s="8"/>
      <c r="D18" s="5"/>
      <c r="E18" s="5"/>
      <c r="F18" s="5"/>
      <c r="G18" s="17">
        <f t="shared" si="0"/>
        <v>0</v>
      </c>
      <c r="H18" s="2"/>
      <c r="I18" s="2"/>
      <c r="J18" s="2"/>
    </row>
    <row r="19" spans="2:10" x14ac:dyDescent="0.2">
      <c r="B19" s="8"/>
      <c r="C19" s="8"/>
      <c r="D19" s="5"/>
      <c r="E19" s="5"/>
      <c r="F19" s="5"/>
      <c r="G19" s="17">
        <f t="shared" si="0"/>
        <v>0</v>
      </c>
      <c r="H19" s="2"/>
      <c r="I19" s="2"/>
      <c r="J19" s="2"/>
    </row>
    <row r="20" spans="2:10" x14ac:dyDescent="0.2">
      <c r="B20" s="8"/>
      <c r="C20" s="8"/>
      <c r="D20" s="5"/>
      <c r="E20" s="5"/>
      <c r="F20" s="5"/>
      <c r="G20" s="17">
        <f t="shared" si="0"/>
        <v>0</v>
      </c>
      <c r="H20" s="2"/>
      <c r="I20" s="2"/>
      <c r="J20" s="2"/>
    </row>
    <row r="21" spans="2:10" x14ac:dyDescent="0.2">
      <c r="B21" s="20"/>
      <c r="C21" s="20"/>
      <c r="D21" s="5"/>
      <c r="E21" s="5"/>
      <c r="F21" s="5"/>
      <c r="G21" s="17">
        <f t="shared" si="0"/>
        <v>0</v>
      </c>
    </row>
    <row r="22" spans="2:10" x14ac:dyDescent="0.2">
      <c r="D22" s="5"/>
      <c r="E22" s="5"/>
      <c r="F22" s="5"/>
      <c r="G22" s="17">
        <f t="shared" si="0"/>
        <v>0</v>
      </c>
    </row>
    <row r="23" spans="2:10" x14ac:dyDescent="0.2">
      <c r="D23" s="5"/>
      <c r="E23" s="5"/>
      <c r="F23" s="5"/>
      <c r="G23" s="17">
        <f t="shared" si="0"/>
        <v>0</v>
      </c>
    </row>
    <row r="24" spans="2:10" x14ac:dyDescent="0.2">
      <c r="D24" s="5"/>
      <c r="E24" s="5"/>
      <c r="F24" s="5"/>
      <c r="G24" s="17">
        <f t="shared" si="0"/>
        <v>0</v>
      </c>
    </row>
    <row r="25" spans="2:10" x14ac:dyDescent="0.2">
      <c r="D25" s="5"/>
      <c r="E25" s="5"/>
      <c r="F25" s="5"/>
      <c r="G25" s="17">
        <f t="shared" si="0"/>
        <v>0</v>
      </c>
    </row>
    <row r="26" spans="2:10" x14ac:dyDescent="0.2">
      <c r="D26" s="5"/>
      <c r="E26" s="5"/>
      <c r="F26" s="5"/>
      <c r="G26" s="17">
        <f t="shared" si="0"/>
        <v>0</v>
      </c>
    </row>
    <row r="27" spans="2:10" x14ac:dyDescent="0.2">
      <c r="D27" s="5"/>
      <c r="E27" s="5"/>
      <c r="F27" s="5"/>
      <c r="G27" s="17">
        <f t="shared" si="0"/>
        <v>0</v>
      </c>
    </row>
    <row r="28" spans="2:10" x14ac:dyDescent="0.2">
      <c r="D28" s="5"/>
      <c r="E28" s="5"/>
      <c r="F28" s="5"/>
      <c r="G28" s="17">
        <f t="shared" si="0"/>
        <v>0</v>
      </c>
    </row>
    <row r="29" spans="2:10" x14ac:dyDescent="0.2">
      <c r="D29" s="5"/>
      <c r="E29" s="5"/>
      <c r="F29" s="5"/>
      <c r="G29" s="17">
        <f t="shared" si="0"/>
        <v>0</v>
      </c>
    </row>
    <row r="30" spans="2:10" x14ac:dyDescent="0.2">
      <c r="D30" s="5"/>
      <c r="E30" s="5"/>
      <c r="F30" s="5"/>
      <c r="G30" s="17">
        <f t="shared" si="0"/>
        <v>0</v>
      </c>
    </row>
    <row r="31" spans="2:10" x14ac:dyDescent="0.2">
      <c r="D31" s="5"/>
      <c r="E31" s="5"/>
      <c r="F31" s="5"/>
      <c r="G31" s="17">
        <f t="shared" si="0"/>
        <v>0</v>
      </c>
    </row>
    <row r="32" spans="2:10" x14ac:dyDescent="0.2">
      <c r="D32" s="5"/>
      <c r="E32" s="5"/>
      <c r="F32" s="5"/>
      <c r="G32" s="17">
        <f t="shared" si="0"/>
        <v>0</v>
      </c>
    </row>
    <row r="33" spans="4:7" x14ac:dyDescent="0.2">
      <c r="D33" s="5"/>
      <c r="E33" s="5"/>
      <c r="F33" s="5"/>
      <c r="G33" s="17">
        <f t="shared" si="0"/>
        <v>0</v>
      </c>
    </row>
    <row r="34" spans="4:7" x14ac:dyDescent="0.2">
      <c r="D34" s="5"/>
      <c r="E34" s="5"/>
      <c r="F34" s="5"/>
      <c r="G34" s="17">
        <f t="shared" si="0"/>
        <v>0</v>
      </c>
    </row>
    <row r="35" spans="4:7" x14ac:dyDescent="0.2">
      <c r="D35" s="5"/>
      <c r="E35" s="5"/>
      <c r="F35" s="5"/>
      <c r="G35" s="17">
        <f t="shared" si="0"/>
        <v>0</v>
      </c>
    </row>
    <row r="36" spans="4:7" x14ac:dyDescent="0.2">
      <c r="D36" s="5"/>
      <c r="E36" s="5"/>
      <c r="F36" s="5"/>
      <c r="G36" s="17">
        <f t="shared" si="0"/>
        <v>0</v>
      </c>
    </row>
    <row r="37" spans="4:7" x14ac:dyDescent="0.2">
      <c r="D37" s="5"/>
      <c r="E37" s="5"/>
      <c r="F37" s="5"/>
      <c r="G37" s="17">
        <f t="shared" si="0"/>
        <v>0</v>
      </c>
    </row>
    <row r="38" spans="4:7" x14ac:dyDescent="0.2">
      <c r="D38" s="5"/>
      <c r="E38" s="5"/>
      <c r="F38" s="5"/>
      <c r="G38" s="17">
        <f t="shared" si="0"/>
        <v>0</v>
      </c>
    </row>
    <row r="39" spans="4:7" x14ac:dyDescent="0.2">
      <c r="D39" s="5"/>
      <c r="E39" s="5"/>
      <c r="F39" s="5"/>
      <c r="G39" s="17">
        <f t="shared" si="0"/>
        <v>0</v>
      </c>
    </row>
    <row r="40" spans="4:7" x14ac:dyDescent="0.2">
      <c r="D40" s="5"/>
      <c r="E40" s="5"/>
      <c r="F40" s="5"/>
      <c r="G40" s="17">
        <f t="shared" si="0"/>
        <v>0</v>
      </c>
    </row>
    <row r="41" spans="4:7" x14ac:dyDescent="0.2">
      <c r="D41" s="5"/>
      <c r="E41" s="5"/>
      <c r="F41" s="5"/>
      <c r="G41" s="17">
        <f t="shared" si="0"/>
        <v>0</v>
      </c>
    </row>
    <row r="42" spans="4:7" x14ac:dyDescent="0.2">
      <c r="D42" s="5"/>
      <c r="E42" s="5"/>
      <c r="F42" s="5"/>
      <c r="G42" s="17">
        <f t="shared" si="0"/>
        <v>0</v>
      </c>
    </row>
    <row r="43" spans="4:7" x14ac:dyDescent="0.2">
      <c r="D43" s="5"/>
      <c r="E43" s="5"/>
      <c r="F43" s="5"/>
      <c r="G43" s="17">
        <f t="shared" si="0"/>
        <v>0</v>
      </c>
    </row>
    <row r="44" spans="4:7" x14ac:dyDescent="0.2">
      <c r="D44" s="5"/>
      <c r="E44" s="5"/>
      <c r="F44" s="5"/>
      <c r="G44" s="17">
        <f t="shared" si="0"/>
        <v>0</v>
      </c>
    </row>
    <row r="45" spans="4:7" x14ac:dyDescent="0.2">
      <c r="D45" s="5"/>
      <c r="E45" s="5"/>
      <c r="F45" s="5"/>
      <c r="G45" s="17">
        <f t="shared" si="0"/>
        <v>0</v>
      </c>
    </row>
    <row r="46" spans="4:7" x14ac:dyDescent="0.2">
      <c r="D46" s="5"/>
      <c r="G46" s="17">
        <f t="shared" si="0"/>
        <v>0</v>
      </c>
    </row>
    <row r="47" spans="4:7" x14ac:dyDescent="0.2">
      <c r="D47" s="5"/>
      <c r="G47" s="17">
        <f t="shared" si="0"/>
        <v>0</v>
      </c>
    </row>
    <row r="48" spans="4:7" x14ac:dyDescent="0.2">
      <c r="D48" s="5"/>
      <c r="G48" s="17">
        <f t="shared" si="0"/>
        <v>0</v>
      </c>
    </row>
    <row r="49" spans="4:7" x14ac:dyDescent="0.2">
      <c r="D49" s="5"/>
      <c r="G49" s="17">
        <f t="shared" si="0"/>
        <v>0</v>
      </c>
    </row>
    <row r="50" spans="4:7" x14ac:dyDescent="0.2">
      <c r="D50" s="5"/>
      <c r="G50" s="17">
        <f t="shared" si="0"/>
        <v>0</v>
      </c>
    </row>
  </sheetData>
  <conditionalFormatting sqref="J8">
    <cfRule type="cellIs" dxfId="25" priority="1" operator="greaterThan">
      <formula>0</formula>
    </cfRule>
    <cfRule type="cellIs" dxfId="24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8B71-1695-4A2B-8843-F39069410D6F}">
  <dimension ref="B2:O50"/>
  <sheetViews>
    <sheetView workbookViewId="0">
      <selection activeCell="J5" sqref="J5"/>
    </sheetView>
  </sheetViews>
  <sheetFormatPr baseColWidth="10" defaultColWidth="11" defaultRowHeight="16" x14ac:dyDescent="0.2"/>
  <cols>
    <col min="3" max="3" width="36.33203125" customWidth="1"/>
    <col min="4" max="4" width="4.1640625" customWidth="1"/>
    <col min="5" max="5" width="13.5" customWidth="1"/>
    <col min="6" max="6" width="14.83203125" customWidth="1"/>
    <col min="9" max="9" width="17.5" customWidth="1"/>
  </cols>
  <sheetData>
    <row r="2" spans="2:15" x14ac:dyDescent="0.2">
      <c r="B2" s="1">
        <v>42277</v>
      </c>
      <c r="C2" s="1"/>
    </row>
    <row r="3" spans="2:15" x14ac:dyDescent="0.2">
      <c r="B3" t="s">
        <v>8</v>
      </c>
      <c r="E3" t="s">
        <v>19</v>
      </c>
      <c r="F3" t="s">
        <v>20</v>
      </c>
      <c r="G3" t="s">
        <v>9</v>
      </c>
      <c r="I3" t="s">
        <v>26</v>
      </c>
      <c r="J3" s="18">
        <f>'September 2019'!J8</f>
        <v>0.31666666666666798</v>
      </c>
      <c r="K3" s="21">
        <f>(-1*J3)/J4</f>
        <v>-0.50442477876106395</v>
      </c>
    </row>
    <row r="4" spans="2:15" x14ac:dyDescent="0.2">
      <c r="B4" s="8">
        <v>42279</v>
      </c>
      <c r="C4" s="8" t="s">
        <v>32</v>
      </c>
      <c r="D4" s="5"/>
      <c r="E4" s="5">
        <v>0.84027777777777779</v>
      </c>
      <c r="F4" s="5">
        <v>0.99583333333333324</v>
      </c>
      <c r="G4" s="17">
        <f>MAX((F4-E4), 0)</f>
        <v>0.15555555555555545</v>
      </c>
      <c r="H4" s="2"/>
      <c r="I4" s="2" t="s">
        <v>7</v>
      </c>
      <c r="J4" s="18">
        <f>Overview!C33/24</f>
        <v>0.62777777777777788</v>
      </c>
    </row>
    <row r="5" spans="2:15" x14ac:dyDescent="0.2">
      <c r="B5" s="8">
        <v>42280</v>
      </c>
      <c r="C5" s="8" t="s">
        <v>32</v>
      </c>
      <c r="D5" s="5"/>
      <c r="E5" s="5">
        <v>0.68055555555555547</v>
      </c>
      <c r="F5" s="5">
        <v>0.79166666666666663</v>
      </c>
      <c r="G5" s="17">
        <f t="shared" ref="G5:G50" si="0">MAX((F5-E5), 0)</f>
        <v>0.11111111111111116</v>
      </c>
      <c r="H5" s="2"/>
      <c r="I5" s="10" t="s">
        <v>21</v>
      </c>
      <c r="J5" s="18">
        <f>J4+J3</f>
        <v>0.94444444444444586</v>
      </c>
    </row>
    <row r="6" spans="2:15" x14ac:dyDescent="0.2">
      <c r="B6" s="8">
        <v>42287</v>
      </c>
      <c r="C6" s="8" t="s">
        <v>32</v>
      </c>
      <c r="D6" s="5"/>
      <c r="E6" s="5">
        <v>0.625</v>
      </c>
      <c r="F6" s="5">
        <v>0.79166666666666663</v>
      </c>
      <c r="G6" s="17">
        <f t="shared" si="0"/>
        <v>0.16666666666666663</v>
      </c>
      <c r="H6" s="2"/>
    </row>
    <row r="7" spans="2:15" x14ac:dyDescent="0.2">
      <c r="B7" s="8">
        <v>42287</v>
      </c>
      <c r="C7" s="8" t="s">
        <v>32</v>
      </c>
      <c r="D7" s="5"/>
      <c r="E7" s="5">
        <v>0.83333333333333337</v>
      </c>
      <c r="F7" s="5">
        <v>1.0104166666666667</v>
      </c>
      <c r="G7" s="17">
        <f t="shared" si="0"/>
        <v>0.17708333333333337</v>
      </c>
      <c r="H7" s="2"/>
      <c r="I7" s="2" t="s">
        <v>10</v>
      </c>
      <c r="J7" s="18">
        <f>SUM(G4:G50)</f>
        <v>0.88749999999999973</v>
      </c>
    </row>
    <row r="8" spans="2:15" x14ac:dyDescent="0.2">
      <c r="B8" s="8">
        <v>42289</v>
      </c>
      <c r="C8" s="8" t="s">
        <v>32</v>
      </c>
      <c r="D8" s="5"/>
      <c r="E8" s="5">
        <v>0.40972222222222227</v>
      </c>
      <c r="F8" s="5">
        <v>0.42986111111111108</v>
      </c>
      <c r="G8" s="17">
        <f t="shared" si="0"/>
        <v>2.0138888888888817E-2</v>
      </c>
      <c r="H8" s="2"/>
      <c r="I8" s="10" t="s">
        <v>11</v>
      </c>
      <c r="J8" s="19">
        <f>J5-J7</f>
        <v>5.694444444444613E-2</v>
      </c>
      <c r="K8" s="21">
        <f>(J7)/J4</f>
        <v>1.4137168141592913</v>
      </c>
      <c r="L8" s="21">
        <f>(J7-J3)/J4</f>
        <v>0.90929203539822745</v>
      </c>
    </row>
    <row r="9" spans="2:15" x14ac:dyDescent="0.2">
      <c r="B9" s="8">
        <v>42290</v>
      </c>
      <c r="C9" s="8" t="s">
        <v>28</v>
      </c>
      <c r="D9" s="5"/>
      <c r="E9" s="5">
        <v>0.58333333333333337</v>
      </c>
      <c r="F9" s="5">
        <v>0.60416666666666663</v>
      </c>
      <c r="G9" s="17">
        <f t="shared" si="0"/>
        <v>2.0833333333333259E-2</v>
      </c>
      <c r="H9" s="2"/>
      <c r="I9" s="2"/>
      <c r="J9" s="2"/>
    </row>
    <row r="10" spans="2:15" x14ac:dyDescent="0.2">
      <c r="B10" s="8">
        <v>42291</v>
      </c>
      <c r="C10" s="8" t="s">
        <v>33</v>
      </c>
      <c r="D10" s="5"/>
      <c r="E10" s="5">
        <v>0.375</v>
      </c>
      <c r="F10" s="5">
        <v>0.40277777777777773</v>
      </c>
      <c r="G10" s="17">
        <f>MAX((F10-E10), 0)</f>
        <v>2.7777777777777735E-2</v>
      </c>
      <c r="H10" s="2"/>
      <c r="I10" s="2"/>
      <c r="J10" s="2"/>
    </row>
    <row r="11" spans="2:15" x14ac:dyDescent="0.2">
      <c r="B11" s="8">
        <v>42299</v>
      </c>
      <c r="C11" s="8" t="s">
        <v>34</v>
      </c>
      <c r="D11" s="5"/>
      <c r="E11" s="5">
        <v>0.58333333333333337</v>
      </c>
      <c r="F11" s="5">
        <v>0.75</v>
      </c>
      <c r="G11" s="17">
        <f>MAX((F11-E11), 0)</f>
        <v>0.16666666666666663</v>
      </c>
      <c r="H11" s="2"/>
      <c r="I11" s="2"/>
      <c r="J11" s="2"/>
    </row>
    <row r="12" spans="2:15" x14ac:dyDescent="0.2">
      <c r="B12" s="8">
        <v>42304</v>
      </c>
      <c r="C12" s="8" t="s">
        <v>35</v>
      </c>
      <c r="D12" s="5"/>
      <c r="E12" s="5">
        <v>0.33333333333333331</v>
      </c>
      <c r="F12" s="5">
        <v>0.375</v>
      </c>
      <c r="G12" s="17">
        <f t="shared" si="0"/>
        <v>4.1666666666666685E-2</v>
      </c>
      <c r="H12" s="2"/>
      <c r="I12" s="2"/>
      <c r="J12" s="2"/>
      <c r="M12" s="14"/>
      <c r="O12" s="16"/>
    </row>
    <row r="13" spans="2:15" x14ac:dyDescent="0.2">
      <c r="B13" s="8"/>
      <c r="C13" s="8"/>
      <c r="D13" s="5"/>
      <c r="E13" s="5"/>
      <c r="F13" s="5"/>
      <c r="G13" s="17">
        <f t="shared" si="0"/>
        <v>0</v>
      </c>
      <c r="H13" s="2"/>
      <c r="I13" s="2"/>
      <c r="J13" s="2"/>
      <c r="M13" s="14"/>
    </row>
    <row r="14" spans="2:15" x14ac:dyDescent="0.2">
      <c r="B14" s="8"/>
      <c r="C14" s="8"/>
      <c r="D14" s="5"/>
      <c r="E14" s="5"/>
      <c r="F14" s="5"/>
      <c r="G14" s="17">
        <f t="shared" si="0"/>
        <v>0</v>
      </c>
      <c r="H14" s="2"/>
      <c r="I14" s="2"/>
      <c r="J14" s="2"/>
      <c r="M14" s="15"/>
    </row>
    <row r="15" spans="2:15" x14ac:dyDescent="0.2">
      <c r="B15" s="8"/>
      <c r="C15" s="8"/>
      <c r="D15" s="5"/>
      <c r="E15" s="5"/>
      <c r="F15" s="5"/>
      <c r="G15" s="17">
        <f t="shared" si="0"/>
        <v>0</v>
      </c>
      <c r="H15" s="2"/>
      <c r="I15" s="2"/>
      <c r="J15" s="2"/>
    </row>
    <row r="16" spans="2:15" x14ac:dyDescent="0.2">
      <c r="B16" s="8"/>
      <c r="C16" s="8"/>
      <c r="D16" s="5"/>
      <c r="E16" s="5"/>
      <c r="F16" s="5"/>
      <c r="G16" s="17">
        <f t="shared" si="0"/>
        <v>0</v>
      </c>
      <c r="H16" s="2"/>
      <c r="I16" s="2"/>
      <c r="J16" s="2"/>
    </row>
    <row r="17" spans="2:10" x14ac:dyDescent="0.2">
      <c r="B17" s="8"/>
      <c r="C17" s="8"/>
      <c r="D17" s="5"/>
      <c r="E17" s="5"/>
      <c r="F17" s="5"/>
      <c r="G17" s="17">
        <f t="shared" si="0"/>
        <v>0</v>
      </c>
      <c r="H17" s="2"/>
      <c r="I17" s="2"/>
      <c r="J17" s="2"/>
    </row>
    <row r="18" spans="2:10" x14ac:dyDescent="0.2">
      <c r="B18" s="8"/>
      <c r="C18" s="8"/>
      <c r="D18" s="5"/>
      <c r="E18" s="5"/>
      <c r="F18" s="5"/>
      <c r="G18" s="17">
        <f t="shared" si="0"/>
        <v>0</v>
      </c>
      <c r="H18" s="2"/>
      <c r="I18" s="2"/>
      <c r="J18" s="2"/>
    </row>
    <row r="19" spans="2:10" x14ac:dyDescent="0.2">
      <c r="B19" s="8"/>
      <c r="C19" s="8"/>
      <c r="D19" s="5"/>
      <c r="E19" s="5"/>
      <c r="F19" s="5"/>
      <c r="G19" s="17">
        <f t="shared" si="0"/>
        <v>0</v>
      </c>
      <c r="H19" s="2"/>
      <c r="I19" s="2"/>
      <c r="J19" s="2"/>
    </row>
    <row r="20" spans="2:10" x14ac:dyDescent="0.2">
      <c r="B20" s="8"/>
      <c r="C20" s="8"/>
      <c r="D20" s="5"/>
      <c r="E20" s="5"/>
      <c r="F20" s="5"/>
      <c r="G20" s="17">
        <f t="shared" si="0"/>
        <v>0</v>
      </c>
      <c r="H20" s="2"/>
      <c r="I20" s="2"/>
      <c r="J20" s="2"/>
    </row>
    <row r="21" spans="2:10" x14ac:dyDescent="0.2">
      <c r="B21" s="20"/>
      <c r="C21" s="20"/>
      <c r="D21" s="5"/>
      <c r="E21" s="5"/>
      <c r="F21" s="5"/>
      <c r="G21" s="17">
        <f t="shared" si="0"/>
        <v>0</v>
      </c>
    </row>
    <row r="22" spans="2:10" x14ac:dyDescent="0.2">
      <c r="D22" s="5"/>
      <c r="E22" s="5"/>
      <c r="F22" s="5"/>
      <c r="G22" s="17">
        <f t="shared" si="0"/>
        <v>0</v>
      </c>
    </row>
    <row r="23" spans="2:10" x14ac:dyDescent="0.2">
      <c r="D23" s="5"/>
      <c r="E23" s="5"/>
      <c r="F23" s="5"/>
      <c r="G23" s="17">
        <f t="shared" si="0"/>
        <v>0</v>
      </c>
    </row>
    <row r="24" spans="2:10" x14ac:dyDescent="0.2">
      <c r="D24" s="5"/>
      <c r="E24" s="5"/>
      <c r="F24" s="5"/>
      <c r="G24" s="17">
        <f t="shared" si="0"/>
        <v>0</v>
      </c>
    </row>
    <row r="25" spans="2:10" x14ac:dyDescent="0.2">
      <c r="D25" s="5"/>
      <c r="E25" s="5"/>
      <c r="F25" s="5"/>
      <c r="G25" s="17">
        <f t="shared" si="0"/>
        <v>0</v>
      </c>
    </row>
    <row r="26" spans="2:10" x14ac:dyDescent="0.2">
      <c r="D26" s="5"/>
      <c r="E26" s="5"/>
      <c r="F26" s="5"/>
      <c r="G26" s="17">
        <f t="shared" si="0"/>
        <v>0</v>
      </c>
    </row>
    <row r="27" spans="2:10" x14ac:dyDescent="0.2">
      <c r="D27" s="5"/>
      <c r="E27" s="5"/>
      <c r="F27" s="5"/>
      <c r="G27" s="17">
        <f t="shared" si="0"/>
        <v>0</v>
      </c>
    </row>
    <row r="28" spans="2:10" x14ac:dyDescent="0.2">
      <c r="D28" s="5"/>
      <c r="E28" s="5"/>
      <c r="F28" s="5"/>
      <c r="G28" s="17">
        <f t="shared" si="0"/>
        <v>0</v>
      </c>
    </row>
    <row r="29" spans="2:10" x14ac:dyDescent="0.2">
      <c r="D29" s="5"/>
      <c r="E29" s="5"/>
      <c r="F29" s="5"/>
      <c r="G29" s="17">
        <f t="shared" si="0"/>
        <v>0</v>
      </c>
    </row>
    <row r="30" spans="2:10" x14ac:dyDescent="0.2">
      <c r="D30" s="5"/>
      <c r="E30" s="5"/>
      <c r="F30" s="5"/>
      <c r="G30" s="17">
        <f t="shared" si="0"/>
        <v>0</v>
      </c>
    </row>
    <row r="31" spans="2:10" x14ac:dyDescent="0.2">
      <c r="D31" s="5"/>
      <c r="E31" s="5"/>
      <c r="F31" s="5"/>
      <c r="G31" s="17">
        <f t="shared" si="0"/>
        <v>0</v>
      </c>
    </row>
    <row r="32" spans="2:10" x14ac:dyDescent="0.2">
      <c r="D32" s="5"/>
      <c r="E32" s="5"/>
      <c r="F32" s="5"/>
      <c r="G32" s="17">
        <f t="shared" si="0"/>
        <v>0</v>
      </c>
    </row>
    <row r="33" spans="4:7" x14ac:dyDescent="0.2">
      <c r="D33" s="5"/>
      <c r="E33" s="5"/>
      <c r="F33" s="5"/>
      <c r="G33" s="17">
        <f t="shared" si="0"/>
        <v>0</v>
      </c>
    </row>
    <row r="34" spans="4:7" x14ac:dyDescent="0.2">
      <c r="D34" s="5"/>
      <c r="E34" s="5"/>
      <c r="F34" s="5"/>
      <c r="G34" s="17">
        <f t="shared" si="0"/>
        <v>0</v>
      </c>
    </row>
    <row r="35" spans="4:7" x14ac:dyDescent="0.2">
      <c r="D35" s="5"/>
      <c r="E35" s="5"/>
      <c r="F35" s="5"/>
      <c r="G35" s="17">
        <f t="shared" si="0"/>
        <v>0</v>
      </c>
    </row>
    <row r="36" spans="4:7" x14ac:dyDescent="0.2">
      <c r="D36" s="5"/>
      <c r="E36" s="5"/>
      <c r="F36" s="5"/>
      <c r="G36" s="17">
        <f t="shared" si="0"/>
        <v>0</v>
      </c>
    </row>
    <row r="37" spans="4:7" x14ac:dyDescent="0.2">
      <c r="D37" s="5"/>
      <c r="E37" s="5"/>
      <c r="F37" s="5"/>
      <c r="G37" s="17">
        <f t="shared" si="0"/>
        <v>0</v>
      </c>
    </row>
    <row r="38" spans="4:7" x14ac:dyDescent="0.2">
      <c r="D38" s="5"/>
      <c r="E38" s="5"/>
      <c r="F38" s="5"/>
      <c r="G38" s="17">
        <f t="shared" si="0"/>
        <v>0</v>
      </c>
    </row>
    <row r="39" spans="4:7" x14ac:dyDescent="0.2">
      <c r="D39" s="5"/>
      <c r="E39" s="5"/>
      <c r="F39" s="5"/>
      <c r="G39" s="17">
        <f t="shared" si="0"/>
        <v>0</v>
      </c>
    </row>
    <row r="40" spans="4:7" x14ac:dyDescent="0.2">
      <c r="D40" s="5"/>
      <c r="E40" s="5"/>
      <c r="F40" s="5"/>
      <c r="G40" s="17">
        <f t="shared" si="0"/>
        <v>0</v>
      </c>
    </row>
    <row r="41" spans="4:7" x14ac:dyDescent="0.2">
      <c r="D41" s="5"/>
      <c r="E41" s="5"/>
      <c r="F41" s="5"/>
      <c r="G41" s="17">
        <f t="shared" si="0"/>
        <v>0</v>
      </c>
    </row>
    <row r="42" spans="4:7" x14ac:dyDescent="0.2">
      <c r="D42" s="5"/>
      <c r="E42" s="5"/>
      <c r="F42" s="5"/>
      <c r="G42" s="17">
        <f t="shared" si="0"/>
        <v>0</v>
      </c>
    </row>
    <row r="43" spans="4:7" x14ac:dyDescent="0.2">
      <c r="D43" s="5"/>
      <c r="E43" s="5"/>
      <c r="F43" s="5"/>
      <c r="G43" s="17">
        <f t="shared" si="0"/>
        <v>0</v>
      </c>
    </row>
    <row r="44" spans="4:7" x14ac:dyDescent="0.2">
      <c r="D44" s="5"/>
      <c r="E44" s="5"/>
      <c r="F44" s="5"/>
      <c r="G44" s="17">
        <f t="shared" si="0"/>
        <v>0</v>
      </c>
    </row>
    <row r="45" spans="4:7" x14ac:dyDescent="0.2">
      <c r="D45" s="5"/>
      <c r="E45" s="5"/>
      <c r="F45" s="5"/>
      <c r="G45" s="17">
        <f t="shared" si="0"/>
        <v>0</v>
      </c>
    </row>
    <row r="46" spans="4:7" x14ac:dyDescent="0.2">
      <c r="D46" s="5"/>
      <c r="G46" s="17">
        <f t="shared" si="0"/>
        <v>0</v>
      </c>
    </row>
    <row r="47" spans="4:7" x14ac:dyDescent="0.2">
      <c r="D47" s="5"/>
      <c r="G47" s="17">
        <f t="shared" si="0"/>
        <v>0</v>
      </c>
    </row>
    <row r="48" spans="4:7" x14ac:dyDescent="0.2">
      <c r="D48" s="5"/>
      <c r="G48" s="17">
        <f t="shared" si="0"/>
        <v>0</v>
      </c>
    </row>
    <row r="49" spans="4:7" x14ac:dyDescent="0.2">
      <c r="D49" s="5"/>
      <c r="G49" s="17">
        <f t="shared" si="0"/>
        <v>0</v>
      </c>
    </row>
    <row r="50" spans="4:7" x14ac:dyDescent="0.2">
      <c r="D50" s="5"/>
      <c r="G50" s="17">
        <f t="shared" si="0"/>
        <v>0</v>
      </c>
    </row>
  </sheetData>
  <conditionalFormatting sqref="J8">
    <cfRule type="cellIs" dxfId="23" priority="1" operator="greaterThan">
      <formula>0</formula>
    </cfRule>
    <cfRule type="cellIs" dxfId="22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C25D-FD22-45DC-A153-536DB13E61C1}">
  <dimension ref="B2:O50"/>
  <sheetViews>
    <sheetView workbookViewId="0">
      <selection activeCell="F12" sqref="F12"/>
    </sheetView>
  </sheetViews>
  <sheetFormatPr baseColWidth="10" defaultColWidth="11" defaultRowHeight="16" x14ac:dyDescent="0.2"/>
  <cols>
    <col min="3" max="3" width="36.33203125" customWidth="1"/>
    <col min="4" max="4" width="4.1640625" customWidth="1"/>
    <col min="5" max="5" width="13.5" customWidth="1"/>
    <col min="6" max="6" width="14.83203125" customWidth="1"/>
    <col min="9" max="9" width="17.5" customWidth="1"/>
  </cols>
  <sheetData>
    <row r="2" spans="2:15" x14ac:dyDescent="0.2">
      <c r="B2" s="1">
        <v>42308</v>
      </c>
      <c r="C2" s="1"/>
    </row>
    <row r="3" spans="2:15" x14ac:dyDescent="0.2">
      <c r="B3" t="s">
        <v>8</v>
      </c>
      <c r="E3" t="s">
        <v>19</v>
      </c>
      <c r="F3" t="s">
        <v>20</v>
      </c>
      <c r="G3" t="s">
        <v>9</v>
      </c>
      <c r="I3" t="s">
        <v>26</v>
      </c>
      <c r="J3" s="18">
        <f>'Oktober 2019'!J8</f>
        <v>5.694444444444613E-2</v>
      </c>
      <c r="K3" s="21">
        <f>(-1*J3)/J4</f>
        <v>-9.0707964601772578E-2</v>
      </c>
    </row>
    <row r="4" spans="2:15" x14ac:dyDescent="0.2">
      <c r="B4" s="8">
        <v>42311</v>
      </c>
      <c r="C4" s="8" t="s">
        <v>37</v>
      </c>
      <c r="D4" s="5"/>
      <c r="E4" s="5">
        <v>0.33333333333333331</v>
      </c>
      <c r="F4" s="5">
        <v>0.57361111111111118</v>
      </c>
      <c r="G4" s="17">
        <f>MAX((F4-E4), 0)</f>
        <v>0.24027777777777787</v>
      </c>
      <c r="H4" s="2"/>
      <c r="I4" s="2" t="s">
        <v>7</v>
      </c>
      <c r="J4" s="18">
        <f>Overview!C33/24</f>
        <v>0.62777777777777788</v>
      </c>
    </row>
    <row r="5" spans="2:15" x14ac:dyDescent="0.2">
      <c r="B5" s="8">
        <v>42313</v>
      </c>
      <c r="C5" s="8" t="s">
        <v>38</v>
      </c>
      <c r="D5" s="5"/>
      <c r="E5" s="5">
        <v>0.59027777777777779</v>
      </c>
      <c r="F5" s="5">
        <v>0.68055555555555547</v>
      </c>
      <c r="G5" s="17">
        <f t="shared" ref="G5:G50" si="0">MAX((F5-E5), 0)</f>
        <v>9.0277777777777679E-2</v>
      </c>
      <c r="H5" s="2"/>
      <c r="I5" s="10" t="s">
        <v>21</v>
      </c>
      <c r="J5" s="18">
        <f>J4+J3</f>
        <v>0.68472222222222401</v>
      </c>
    </row>
    <row r="6" spans="2:15" x14ac:dyDescent="0.2">
      <c r="B6" s="8">
        <v>42315</v>
      </c>
      <c r="C6" s="8" t="s">
        <v>39</v>
      </c>
      <c r="D6" s="5"/>
      <c r="E6" s="5">
        <v>0.88680555555555562</v>
      </c>
      <c r="F6" s="5">
        <v>0.9277777777777777</v>
      </c>
      <c r="G6" s="17">
        <f t="shared" si="0"/>
        <v>4.0972222222222077E-2</v>
      </c>
      <c r="H6" s="2"/>
    </row>
    <row r="7" spans="2:15" x14ac:dyDescent="0.2">
      <c r="B7" s="8">
        <v>42316</v>
      </c>
      <c r="C7" s="8" t="s">
        <v>40</v>
      </c>
      <c r="D7" s="5"/>
      <c r="E7" s="5">
        <v>0.60069444444444442</v>
      </c>
      <c r="F7" s="5">
        <v>0.61736111111111114</v>
      </c>
      <c r="G7" s="17">
        <f t="shared" si="0"/>
        <v>1.6666666666666718E-2</v>
      </c>
      <c r="H7" s="2"/>
      <c r="I7" s="2" t="s">
        <v>10</v>
      </c>
      <c r="J7" s="18">
        <f>SUM(G4:G50)</f>
        <v>0.73055555555555551</v>
      </c>
    </row>
    <row r="8" spans="2:15" x14ac:dyDescent="0.2">
      <c r="B8" s="8">
        <v>42329</v>
      </c>
      <c r="C8" s="8" t="s">
        <v>39</v>
      </c>
      <c r="D8" s="5"/>
      <c r="E8" s="5">
        <v>0.55138888888888882</v>
      </c>
      <c r="F8" s="5">
        <v>0.61875000000000002</v>
      </c>
      <c r="G8" s="17">
        <f t="shared" si="0"/>
        <v>6.7361111111111205E-2</v>
      </c>
      <c r="H8" s="2"/>
      <c r="I8" s="10" t="s">
        <v>11</v>
      </c>
      <c r="J8" s="19">
        <f>J5-J7</f>
        <v>-4.5833333333331505E-2</v>
      </c>
      <c r="K8" s="21">
        <f>(J7)/J4</f>
        <v>1.1637168141592917</v>
      </c>
      <c r="L8" s="21">
        <f>(J7-J3)/J4</f>
        <v>1.0730088495575192</v>
      </c>
    </row>
    <row r="9" spans="2:15" x14ac:dyDescent="0.2">
      <c r="B9" s="8">
        <v>42331</v>
      </c>
      <c r="C9" s="8" t="s">
        <v>41</v>
      </c>
      <c r="D9" s="5"/>
      <c r="E9" s="5">
        <v>0.85416666666666663</v>
      </c>
      <c r="F9" s="5">
        <v>0.97916666666666663</v>
      </c>
      <c r="G9" s="17">
        <f t="shared" si="0"/>
        <v>0.125</v>
      </c>
      <c r="H9" s="2"/>
      <c r="I9" s="2"/>
      <c r="J9" s="2"/>
    </row>
    <row r="10" spans="2:15" x14ac:dyDescent="0.2">
      <c r="B10" s="8">
        <v>42335</v>
      </c>
      <c r="C10" s="8" t="s">
        <v>39</v>
      </c>
      <c r="D10" s="5"/>
      <c r="E10" s="5">
        <v>0.45833333333333331</v>
      </c>
      <c r="F10" s="5">
        <v>0.58333333333333337</v>
      </c>
      <c r="G10" s="17">
        <f>MAX((F10-E10), 0)</f>
        <v>0.12500000000000006</v>
      </c>
      <c r="H10" s="2"/>
      <c r="I10" s="2"/>
      <c r="J10" s="2"/>
    </row>
    <row r="11" spans="2:15" x14ac:dyDescent="0.2">
      <c r="B11" s="8">
        <v>42335</v>
      </c>
      <c r="C11" s="8" t="s">
        <v>42</v>
      </c>
      <c r="D11" s="5"/>
      <c r="E11" s="5">
        <v>0.59027777777777779</v>
      </c>
      <c r="F11" s="5">
        <v>0.61527777777777781</v>
      </c>
      <c r="G11" s="17">
        <f>MAX((F11-E11), 0)</f>
        <v>2.5000000000000022E-2</v>
      </c>
      <c r="H11" s="2"/>
      <c r="I11" s="2"/>
      <c r="J11" s="2"/>
    </row>
    <row r="12" spans="2:15" x14ac:dyDescent="0.2">
      <c r="B12" s="8"/>
      <c r="C12" s="8"/>
      <c r="D12" s="5"/>
      <c r="E12" s="5"/>
      <c r="F12" s="5"/>
      <c r="G12" s="17">
        <f t="shared" si="0"/>
        <v>0</v>
      </c>
      <c r="H12" s="2"/>
      <c r="I12" s="2"/>
      <c r="J12" s="2"/>
      <c r="M12" s="14"/>
      <c r="O12" s="16"/>
    </row>
    <row r="13" spans="2:15" x14ac:dyDescent="0.2">
      <c r="B13" s="8"/>
      <c r="C13" s="8"/>
      <c r="D13" s="5"/>
      <c r="E13" s="5"/>
      <c r="F13" s="5"/>
      <c r="G13" s="17">
        <f t="shared" si="0"/>
        <v>0</v>
      </c>
      <c r="H13" s="2"/>
      <c r="I13" s="2"/>
      <c r="J13" s="2"/>
      <c r="M13" s="14"/>
    </row>
    <row r="14" spans="2:15" x14ac:dyDescent="0.2">
      <c r="B14" s="8"/>
      <c r="C14" s="8"/>
      <c r="D14" s="5"/>
      <c r="E14" s="5"/>
      <c r="F14" s="5"/>
      <c r="G14" s="17">
        <f t="shared" si="0"/>
        <v>0</v>
      </c>
      <c r="H14" s="2"/>
      <c r="I14" s="2"/>
      <c r="J14" s="2"/>
      <c r="M14" s="15"/>
    </row>
    <row r="15" spans="2:15" x14ac:dyDescent="0.2">
      <c r="B15" s="8"/>
      <c r="C15" s="8"/>
      <c r="D15" s="5"/>
      <c r="E15" s="5"/>
      <c r="F15" s="5"/>
      <c r="G15" s="17">
        <f t="shared" si="0"/>
        <v>0</v>
      </c>
      <c r="H15" s="2"/>
      <c r="I15" s="2"/>
      <c r="J15" s="2"/>
    </row>
    <row r="16" spans="2:15" x14ac:dyDescent="0.2">
      <c r="B16" s="8"/>
      <c r="C16" s="8"/>
      <c r="D16" s="5"/>
      <c r="E16" s="5"/>
      <c r="F16" s="5"/>
      <c r="G16" s="17">
        <f t="shared" si="0"/>
        <v>0</v>
      </c>
      <c r="H16" s="2"/>
      <c r="I16" s="2"/>
      <c r="J16" s="2"/>
    </row>
    <row r="17" spans="2:10" x14ac:dyDescent="0.2">
      <c r="B17" s="8"/>
      <c r="C17" s="8"/>
      <c r="D17" s="5"/>
      <c r="E17" s="5"/>
      <c r="F17" s="5"/>
      <c r="G17" s="17">
        <f t="shared" si="0"/>
        <v>0</v>
      </c>
      <c r="H17" s="2"/>
      <c r="I17" s="2"/>
      <c r="J17" s="2"/>
    </row>
    <row r="18" spans="2:10" x14ac:dyDescent="0.2">
      <c r="B18" s="8"/>
      <c r="C18" s="8"/>
      <c r="D18" s="5"/>
      <c r="E18" s="5"/>
      <c r="F18" s="5"/>
      <c r="G18" s="17">
        <f t="shared" si="0"/>
        <v>0</v>
      </c>
      <c r="H18" s="2"/>
      <c r="I18" s="2"/>
      <c r="J18" s="2"/>
    </row>
    <row r="19" spans="2:10" x14ac:dyDescent="0.2">
      <c r="B19" s="8"/>
      <c r="C19" s="8"/>
      <c r="D19" s="5"/>
      <c r="E19" s="5"/>
      <c r="F19" s="5"/>
      <c r="G19" s="17">
        <f t="shared" si="0"/>
        <v>0</v>
      </c>
      <c r="H19" s="2"/>
      <c r="I19" s="2"/>
      <c r="J19" s="2"/>
    </row>
    <row r="20" spans="2:10" x14ac:dyDescent="0.2">
      <c r="B20" s="8"/>
      <c r="C20" s="8"/>
      <c r="D20" s="5"/>
      <c r="E20" s="5"/>
      <c r="F20" s="5"/>
      <c r="G20" s="17">
        <f t="shared" si="0"/>
        <v>0</v>
      </c>
      <c r="H20" s="2"/>
      <c r="I20" s="2"/>
      <c r="J20" s="2"/>
    </row>
    <row r="21" spans="2:10" x14ac:dyDescent="0.2">
      <c r="B21" s="20"/>
      <c r="C21" s="20"/>
      <c r="D21" s="5"/>
      <c r="E21" s="5"/>
      <c r="F21" s="5"/>
      <c r="G21" s="17">
        <f t="shared" si="0"/>
        <v>0</v>
      </c>
    </row>
    <row r="22" spans="2:10" x14ac:dyDescent="0.2">
      <c r="D22" s="5"/>
      <c r="E22" s="5"/>
      <c r="F22" s="5"/>
      <c r="G22" s="17">
        <f t="shared" si="0"/>
        <v>0</v>
      </c>
    </row>
    <row r="23" spans="2:10" x14ac:dyDescent="0.2">
      <c r="D23" s="5"/>
      <c r="E23" s="5"/>
      <c r="F23" s="5"/>
      <c r="G23" s="17">
        <f t="shared" si="0"/>
        <v>0</v>
      </c>
    </row>
    <row r="24" spans="2:10" x14ac:dyDescent="0.2">
      <c r="D24" s="5"/>
      <c r="E24" s="5"/>
      <c r="F24" s="5"/>
      <c r="G24" s="17">
        <f t="shared" si="0"/>
        <v>0</v>
      </c>
    </row>
    <row r="25" spans="2:10" x14ac:dyDescent="0.2">
      <c r="D25" s="5"/>
      <c r="E25" s="5"/>
      <c r="F25" s="5"/>
      <c r="G25" s="17">
        <f t="shared" si="0"/>
        <v>0</v>
      </c>
    </row>
    <row r="26" spans="2:10" x14ac:dyDescent="0.2">
      <c r="D26" s="5"/>
      <c r="E26" s="5"/>
      <c r="F26" s="5"/>
      <c r="G26" s="17">
        <f t="shared" si="0"/>
        <v>0</v>
      </c>
    </row>
    <row r="27" spans="2:10" x14ac:dyDescent="0.2">
      <c r="D27" s="5"/>
      <c r="E27" s="5"/>
      <c r="F27" s="5"/>
      <c r="G27" s="17">
        <f t="shared" si="0"/>
        <v>0</v>
      </c>
    </row>
    <row r="28" spans="2:10" x14ac:dyDescent="0.2">
      <c r="D28" s="5"/>
      <c r="E28" s="5"/>
      <c r="F28" s="5"/>
      <c r="G28" s="17">
        <f t="shared" si="0"/>
        <v>0</v>
      </c>
    </row>
    <row r="29" spans="2:10" x14ac:dyDescent="0.2">
      <c r="D29" s="5"/>
      <c r="E29" s="5"/>
      <c r="F29" s="5"/>
      <c r="G29" s="17">
        <f t="shared" si="0"/>
        <v>0</v>
      </c>
    </row>
    <row r="30" spans="2:10" x14ac:dyDescent="0.2">
      <c r="D30" s="5"/>
      <c r="E30" s="5"/>
      <c r="F30" s="5"/>
      <c r="G30" s="17">
        <f t="shared" si="0"/>
        <v>0</v>
      </c>
    </row>
    <row r="31" spans="2:10" x14ac:dyDescent="0.2">
      <c r="D31" s="5"/>
      <c r="E31" s="5"/>
      <c r="F31" s="5"/>
      <c r="G31" s="17">
        <f t="shared" si="0"/>
        <v>0</v>
      </c>
    </row>
    <row r="32" spans="2:10" x14ac:dyDescent="0.2">
      <c r="D32" s="5"/>
      <c r="E32" s="5"/>
      <c r="F32" s="5"/>
      <c r="G32" s="17">
        <f t="shared" si="0"/>
        <v>0</v>
      </c>
    </row>
    <row r="33" spans="4:7" x14ac:dyDescent="0.2">
      <c r="D33" s="5"/>
      <c r="E33" s="5"/>
      <c r="F33" s="5"/>
      <c r="G33" s="17">
        <f t="shared" si="0"/>
        <v>0</v>
      </c>
    </row>
    <row r="34" spans="4:7" x14ac:dyDescent="0.2">
      <c r="D34" s="5"/>
      <c r="E34" s="5"/>
      <c r="F34" s="5"/>
      <c r="G34" s="17">
        <f t="shared" si="0"/>
        <v>0</v>
      </c>
    </row>
    <row r="35" spans="4:7" x14ac:dyDescent="0.2">
      <c r="D35" s="5"/>
      <c r="E35" s="5"/>
      <c r="F35" s="5"/>
      <c r="G35" s="17">
        <f t="shared" si="0"/>
        <v>0</v>
      </c>
    </row>
    <row r="36" spans="4:7" x14ac:dyDescent="0.2">
      <c r="D36" s="5"/>
      <c r="E36" s="5"/>
      <c r="F36" s="5"/>
      <c r="G36" s="17">
        <f t="shared" si="0"/>
        <v>0</v>
      </c>
    </row>
    <row r="37" spans="4:7" x14ac:dyDescent="0.2">
      <c r="D37" s="5"/>
      <c r="E37" s="5"/>
      <c r="F37" s="5"/>
      <c r="G37" s="17">
        <f t="shared" si="0"/>
        <v>0</v>
      </c>
    </row>
    <row r="38" spans="4:7" x14ac:dyDescent="0.2">
      <c r="D38" s="5"/>
      <c r="E38" s="5"/>
      <c r="F38" s="5"/>
      <c r="G38" s="17">
        <f t="shared" si="0"/>
        <v>0</v>
      </c>
    </row>
    <row r="39" spans="4:7" x14ac:dyDescent="0.2">
      <c r="D39" s="5"/>
      <c r="E39" s="5"/>
      <c r="F39" s="5"/>
      <c r="G39" s="17">
        <f t="shared" si="0"/>
        <v>0</v>
      </c>
    </row>
    <row r="40" spans="4:7" x14ac:dyDescent="0.2">
      <c r="D40" s="5"/>
      <c r="E40" s="5"/>
      <c r="F40" s="5"/>
      <c r="G40" s="17">
        <f t="shared" si="0"/>
        <v>0</v>
      </c>
    </row>
    <row r="41" spans="4:7" x14ac:dyDescent="0.2">
      <c r="D41" s="5"/>
      <c r="E41" s="5"/>
      <c r="F41" s="5"/>
      <c r="G41" s="17">
        <f t="shared" si="0"/>
        <v>0</v>
      </c>
    </row>
    <row r="42" spans="4:7" x14ac:dyDescent="0.2">
      <c r="D42" s="5"/>
      <c r="E42" s="5"/>
      <c r="F42" s="5"/>
      <c r="G42" s="17">
        <f t="shared" si="0"/>
        <v>0</v>
      </c>
    </row>
    <row r="43" spans="4:7" x14ac:dyDescent="0.2">
      <c r="D43" s="5"/>
      <c r="E43" s="5"/>
      <c r="F43" s="5"/>
      <c r="G43" s="17">
        <f t="shared" si="0"/>
        <v>0</v>
      </c>
    </row>
    <row r="44" spans="4:7" x14ac:dyDescent="0.2">
      <c r="D44" s="5"/>
      <c r="E44" s="5"/>
      <c r="F44" s="5"/>
      <c r="G44" s="17">
        <f t="shared" si="0"/>
        <v>0</v>
      </c>
    </row>
    <row r="45" spans="4:7" x14ac:dyDescent="0.2">
      <c r="D45" s="5"/>
      <c r="E45" s="5"/>
      <c r="F45" s="5"/>
      <c r="G45" s="17">
        <f t="shared" si="0"/>
        <v>0</v>
      </c>
    </row>
    <row r="46" spans="4:7" x14ac:dyDescent="0.2">
      <c r="D46" s="5"/>
      <c r="G46" s="17">
        <f t="shared" si="0"/>
        <v>0</v>
      </c>
    </row>
    <row r="47" spans="4:7" x14ac:dyDescent="0.2">
      <c r="D47" s="5"/>
      <c r="G47" s="17">
        <f t="shared" si="0"/>
        <v>0</v>
      </c>
    </row>
    <row r="48" spans="4:7" x14ac:dyDescent="0.2">
      <c r="D48" s="5"/>
      <c r="G48" s="17">
        <f t="shared" si="0"/>
        <v>0</v>
      </c>
    </row>
    <row r="49" spans="4:7" x14ac:dyDescent="0.2">
      <c r="D49" s="5"/>
      <c r="G49" s="17">
        <f t="shared" si="0"/>
        <v>0</v>
      </c>
    </row>
    <row r="50" spans="4:7" x14ac:dyDescent="0.2">
      <c r="D50" s="5"/>
      <c r="G50" s="17">
        <f t="shared" si="0"/>
        <v>0</v>
      </c>
    </row>
  </sheetData>
  <conditionalFormatting sqref="J8">
    <cfRule type="cellIs" dxfId="21" priority="1" operator="greaterThan">
      <formula>0</formula>
    </cfRule>
    <cfRule type="cellIs" dxfId="20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66E-3971-4A3E-AD12-3A8A54B51FCE}">
  <dimension ref="B2:O50"/>
  <sheetViews>
    <sheetView workbookViewId="0">
      <selection activeCell="F8" sqref="F8"/>
    </sheetView>
  </sheetViews>
  <sheetFormatPr baseColWidth="10" defaultColWidth="11" defaultRowHeight="16" x14ac:dyDescent="0.2"/>
  <cols>
    <col min="3" max="3" width="36.33203125" customWidth="1"/>
    <col min="4" max="4" width="4.1640625" customWidth="1"/>
    <col min="5" max="5" width="13.5" customWidth="1"/>
    <col min="6" max="6" width="14.83203125" customWidth="1"/>
    <col min="9" max="9" width="17.5" customWidth="1"/>
  </cols>
  <sheetData>
    <row r="2" spans="2:15" x14ac:dyDescent="0.2">
      <c r="B2" s="1">
        <v>42338</v>
      </c>
      <c r="C2" s="1"/>
    </row>
    <row r="3" spans="2:15" x14ac:dyDescent="0.2">
      <c r="B3" t="s">
        <v>8</v>
      </c>
      <c r="E3" t="s">
        <v>19</v>
      </c>
      <c r="F3" t="s">
        <v>20</v>
      </c>
      <c r="G3" t="s">
        <v>9</v>
      </c>
      <c r="I3" t="s">
        <v>26</v>
      </c>
      <c r="J3" s="18">
        <f>'November 2019'!J8</f>
        <v>-4.5833333333331505E-2</v>
      </c>
      <c r="K3" s="21">
        <f>(-1*J3)/J4</f>
        <v>7.3008849557519198E-2</v>
      </c>
    </row>
    <row r="4" spans="2:15" x14ac:dyDescent="0.2">
      <c r="B4" s="8">
        <v>42339</v>
      </c>
      <c r="C4" s="8" t="s">
        <v>43</v>
      </c>
      <c r="D4" s="5"/>
      <c r="E4" s="5">
        <v>0.58333333333333337</v>
      </c>
      <c r="F4" s="5">
        <v>0.60416666666666663</v>
      </c>
      <c r="G4" s="17">
        <f>MAX((F4-E4), 0)</f>
        <v>2.0833333333333259E-2</v>
      </c>
      <c r="H4" s="2"/>
      <c r="I4" s="2" t="s">
        <v>7</v>
      </c>
      <c r="J4" s="18">
        <f>Overview!C33/24</f>
        <v>0.62777777777777788</v>
      </c>
    </row>
    <row r="5" spans="2:15" x14ac:dyDescent="0.2">
      <c r="B5" s="8">
        <v>42341</v>
      </c>
      <c r="C5" s="8" t="s">
        <v>44</v>
      </c>
      <c r="D5" s="5"/>
      <c r="E5" s="5">
        <v>0.625</v>
      </c>
      <c r="F5" s="5">
        <v>0.64583333333333337</v>
      </c>
      <c r="G5" s="17">
        <f t="shared" ref="G5:G50" si="0">MAX((F5-E5), 0)</f>
        <v>2.083333333333337E-2</v>
      </c>
      <c r="H5" s="2"/>
      <c r="I5" s="10" t="s">
        <v>21</v>
      </c>
      <c r="J5" s="18">
        <f>J4+J3</f>
        <v>0.58194444444444637</v>
      </c>
    </row>
    <row r="6" spans="2:15" x14ac:dyDescent="0.2">
      <c r="B6" s="8">
        <v>42346</v>
      </c>
      <c r="C6" s="8" t="s">
        <v>38</v>
      </c>
      <c r="D6" s="5"/>
      <c r="E6" s="5">
        <v>0.54166666666666663</v>
      </c>
      <c r="F6" s="5">
        <v>0.60416666666666663</v>
      </c>
      <c r="G6" s="17">
        <f t="shared" si="0"/>
        <v>6.25E-2</v>
      </c>
      <c r="H6" s="2"/>
    </row>
    <row r="7" spans="2:15" x14ac:dyDescent="0.2">
      <c r="B7" s="8">
        <v>42367</v>
      </c>
      <c r="C7" s="8" t="s">
        <v>45</v>
      </c>
      <c r="D7" s="5"/>
      <c r="E7" s="5">
        <v>0.41666666666666669</v>
      </c>
      <c r="F7" s="5">
        <v>0.44375000000000003</v>
      </c>
      <c r="G7" s="17">
        <f t="shared" si="0"/>
        <v>2.7083333333333348E-2</v>
      </c>
      <c r="H7" s="2"/>
      <c r="I7" s="2" t="s">
        <v>10</v>
      </c>
      <c r="J7" s="18">
        <f>SUM(G4:G50)</f>
        <v>0.13124999999999998</v>
      </c>
    </row>
    <row r="8" spans="2:15" x14ac:dyDescent="0.2">
      <c r="B8" s="8"/>
      <c r="C8" s="8"/>
      <c r="D8" s="5"/>
      <c r="E8" s="5"/>
      <c r="F8" s="5"/>
      <c r="G8" s="17">
        <f t="shared" si="0"/>
        <v>0</v>
      </c>
      <c r="H8" s="2"/>
      <c r="I8" s="10" t="s">
        <v>11</v>
      </c>
      <c r="J8" s="19">
        <f>J5-J7</f>
        <v>0.4506944444444464</v>
      </c>
      <c r="K8" s="21">
        <f>(J7)/J4</f>
        <v>0.20907079646017693</v>
      </c>
      <c r="L8" s="21">
        <f>(J7-J3)/J4</f>
        <v>0.28207964601769614</v>
      </c>
    </row>
    <row r="9" spans="2:15" x14ac:dyDescent="0.2">
      <c r="B9" s="8"/>
      <c r="C9" s="8"/>
      <c r="D9" s="5"/>
      <c r="E9" s="5"/>
      <c r="F9" s="5"/>
      <c r="G9" s="17">
        <f t="shared" si="0"/>
        <v>0</v>
      </c>
      <c r="H9" s="2"/>
      <c r="I9" s="2"/>
      <c r="J9" s="2"/>
    </row>
    <row r="10" spans="2:15" x14ac:dyDescent="0.2">
      <c r="B10" s="8"/>
      <c r="C10" s="8"/>
      <c r="D10" s="5"/>
      <c r="E10" s="5"/>
      <c r="F10" s="5"/>
      <c r="G10" s="17">
        <f>MAX((F10-E10), 0)</f>
        <v>0</v>
      </c>
      <c r="H10" s="2"/>
      <c r="I10" s="2"/>
      <c r="J10" s="2"/>
    </row>
    <row r="11" spans="2:15" x14ac:dyDescent="0.2">
      <c r="B11" s="8"/>
      <c r="C11" s="8"/>
      <c r="D11" s="5"/>
      <c r="E11" s="5"/>
      <c r="F11" s="5"/>
      <c r="G11" s="17">
        <f>MAX((F11-E11), 0)</f>
        <v>0</v>
      </c>
      <c r="H11" s="2"/>
      <c r="I11" s="2"/>
      <c r="J11" s="2"/>
    </row>
    <row r="12" spans="2:15" x14ac:dyDescent="0.2">
      <c r="B12" s="8"/>
      <c r="C12" s="8"/>
      <c r="D12" s="5"/>
      <c r="E12" s="5"/>
      <c r="F12" s="5"/>
      <c r="G12" s="17">
        <f t="shared" si="0"/>
        <v>0</v>
      </c>
      <c r="H12" s="2"/>
      <c r="I12" s="2"/>
      <c r="J12" s="2"/>
      <c r="M12" s="14"/>
      <c r="O12" s="16"/>
    </row>
    <row r="13" spans="2:15" x14ac:dyDescent="0.2">
      <c r="B13" s="8"/>
      <c r="C13" s="8"/>
      <c r="D13" s="5"/>
      <c r="E13" s="5"/>
      <c r="F13" s="5"/>
      <c r="G13" s="17">
        <f t="shared" si="0"/>
        <v>0</v>
      </c>
      <c r="H13" s="2"/>
      <c r="I13" s="2"/>
      <c r="J13" s="2"/>
      <c r="M13" s="14"/>
    </row>
    <row r="14" spans="2:15" x14ac:dyDescent="0.2">
      <c r="B14" s="8"/>
      <c r="C14" s="8"/>
      <c r="D14" s="5"/>
      <c r="E14" s="5"/>
      <c r="F14" s="5"/>
      <c r="G14" s="17">
        <f t="shared" si="0"/>
        <v>0</v>
      </c>
      <c r="H14" s="2"/>
      <c r="I14" s="2"/>
      <c r="J14" s="2"/>
      <c r="M14" s="15"/>
    </row>
    <row r="15" spans="2:15" x14ac:dyDescent="0.2">
      <c r="B15" s="8"/>
      <c r="C15" s="8"/>
      <c r="D15" s="5"/>
      <c r="E15" s="5"/>
      <c r="F15" s="5"/>
      <c r="G15" s="17">
        <f t="shared" si="0"/>
        <v>0</v>
      </c>
      <c r="H15" s="2"/>
      <c r="I15" s="2"/>
      <c r="J15" s="2"/>
    </row>
    <row r="16" spans="2:15" x14ac:dyDescent="0.2">
      <c r="B16" s="8"/>
      <c r="C16" s="8"/>
      <c r="D16" s="5"/>
      <c r="E16" s="5"/>
      <c r="F16" s="5"/>
      <c r="G16" s="17">
        <f t="shared" si="0"/>
        <v>0</v>
      </c>
      <c r="H16" s="2"/>
      <c r="I16" s="2"/>
      <c r="J16" s="2"/>
    </row>
    <row r="17" spans="2:10" x14ac:dyDescent="0.2">
      <c r="B17" s="8"/>
      <c r="C17" s="8"/>
      <c r="D17" s="5"/>
      <c r="E17" s="5"/>
      <c r="F17" s="5"/>
      <c r="G17" s="17">
        <f t="shared" si="0"/>
        <v>0</v>
      </c>
      <c r="H17" s="2"/>
      <c r="I17" s="2"/>
      <c r="J17" s="2"/>
    </row>
    <row r="18" spans="2:10" x14ac:dyDescent="0.2">
      <c r="B18" s="8"/>
      <c r="C18" s="8"/>
      <c r="D18" s="5"/>
      <c r="E18" s="5"/>
      <c r="F18" s="5"/>
      <c r="G18" s="17">
        <f t="shared" si="0"/>
        <v>0</v>
      </c>
      <c r="H18" s="2"/>
      <c r="I18" s="2"/>
      <c r="J18" s="2"/>
    </row>
    <row r="19" spans="2:10" x14ac:dyDescent="0.2">
      <c r="B19" s="8"/>
      <c r="C19" s="8"/>
      <c r="D19" s="5"/>
      <c r="E19" s="5"/>
      <c r="F19" s="5"/>
      <c r="G19" s="17">
        <f t="shared" si="0"/>
        <v>0</v>
      </c>
      <c r="H19" s="2"/>
      <c r="I19" s="2"/>
      <c r="J19" s="2"/>
    </row>
    <row r="20" spans="2:10" x14ac:dyDescent="0.2">
      <c r="B20" s="8"/>
      <c r="C20" s="8"/>
      <c r="D20" s="5"/>
      <c r="E20" s="5"/>
      <c r="F20" s="5"/>
      <c r="G20" s="17">
        <f t="shared" si="0"/>
        <v>0</v>
      </c>
      <c r="H20" s="2"/>
      <c r="I20" s="2"/>
      <c r="J20" s="2"/>
    </row>
    <row r="21" spans="2:10" x14ac:dyDescent="0.2">
      <c r="B21" s="20"/>
      <c r="C21" s="20"/>
      <c r="D21" s="5"/>
      <c r="E21" s="5"/>
      <c r="F21" s="5"/>
      <c r="G21" s="17">
        <f t="shared" si="0"/>
        <v>0</v>
      </c>
    </row>
    <row r="22" spans="2:10" x14ac:dyDescent="0.2">
      <c r="D22" s="5"/>
      <c r="E22" s="5"/>
      <c r="F22" s="5"/>
      <c r="G22" s="17">
        <f t="shared" si="0"/>
        <v>0</v>
      </c>
    </row>
    <row r="23" spans="2:10" x14ac:dyDescent="0.2">
      <c r="D23" s="5"/>
      <c r="E23" s="5"/>
      <c r="F23" s="5"/>
      <c r="G23" s="17">
        <f t="shared" si="0"/>
        <v>0</v>
      </c>
    </row>
    <row r="24" spans="2:10" x14ac:dyDescent="0.2">
      <c r="D24" s="5"/>
      <c r="E24" s="5"/>
      <c r="F24" s="5"/>
      <c r="G24" s="17">
        <f t="shared" si="0"/>
        <v>0</v>
      </c>
    </row>
    <row r="25" spans="2:10" x14ac:dyDescent="0.2">
      <c r="D25" s="5"/>
      <c r="E25" s="5"/>
      <c r="F25" s="5"/>
      <c r="G25" s="17">
        <f t="shared" si="0"/>
        <v>0</v>
      </c>
    </row>
    <row r="26" spans="2:10" x14ac:dyDescent="0.2">
      <c r="D26" s="5"/>
      <c r="E26" s="5"/>
      <c r="F26" s="5"/>
      <c r="G26" s="17">
        <f t="shared" si="0"/>
        <v>0</v>
      </c>
    </row>
    <row r="27" spans="2:10" x14ac:dyDescent="0.2">
      <c r="D27" s="5"/>
      <c r="E27" s="5"/>
      <c r="F27" s="5"/>
      <c r="G27" s="17">
        <f t="shared" si="0"/>
        <v>0</v>
      </c>
    </row>
    <row r="28" spans="2:10" x14ac:dyDescent="0.2">
      <c r="D28" s="5"/>
      <c r="E28" s="5"/>
      <c r="F28" s="5"/>
      <c r="G28" s="17">
        <f t="shared" si="0"/>
        <v>0</v>
      </c>
    </row>
    <row r="29" spans="2:10" x14ac:dyDescent="0.2">
      <c r="D29" s="5"/>
      <c r="E29" s="5"/>
      <c r="F29" s="5"/>
      <c r="G29" s="17">
        <f t="shared" si="0"/>
        <v>0</v>
      </c>
    </row>
    <row r="30" spans="2:10" x14ac:dyDescent="0.2">
      <c r="D30" s="5"/>
      <c r="E30" s="5"/>
      <c r="F30" s="5"/>
      <c r="G30" s="17">
        <f t="shared" si="0"/>
        <v>0</v>
      </c>
    </row>
    <row r="31" spans="2:10" x14ac:dyDescent="0.2">
      <c r="D31" s="5"/>
      <c r="E31" s="5"/>
      <c r="F31" s="5"/>
      <c r="G31" s="17">
        <f t="shared" si="0"/>
        <v>0</v>
      </c>
    </row>
    <row r="32" spans="2:10" x14ac:dyDescent="0.2">
      <c r="D32" s="5"/>
      <c r="E32" s="5"/>
      <c r="F32" s="5"/>
      <c r="G32" s="17">
        <f t="shared" si="0"/>
        <v>0</v>
      </c>
    </row>
    <row r="33" spans="4:7" x14ac:dyDescent="0.2">
      <c r="D33" s="5"/>
      <c r="E33" s="5"/>
      <c r="F33" s="5"/>
      <c r="G33" s="17">
        <f t="shared" si="0"/>
        <v>0</v>
      </c>
    </row>
    <row r="34" spans="4:7" x14ac:dyDescent="0.2">
      <c r="D34" s="5"/>
      <c r="E34" s="5"/>
      <c r="F34" s="5"/>
      <c r="G34" s="17">
        <f t="shared" si="0"/>
        <v>0</v>
      </c>
    </row>
    <row r="35" spans="4:7" x14ac:dyDescent="0.2">
      <c r="D35" s="5"/>
      <c r="E35" s="5"/>
      <c r="F35" s="5"/>
      <c r="G35" s="17">
        <f t="shared" si="0"/>
        <v>0</v>
      </c>
    </row>
    <row r="36" spans="4:7" x14ac:dyDescent="0.2">
      <c r="D36" s="5"/>
      <c r="E36" s="5"/>
      <c r="F36" s="5"/>
      <c r="G36" s="17">
        <f t="shared" si="0"/>
        <v>0</v>
      </c>
    </row>
    <row r="37" spans="4:7" x14ac:dyDescent="0.2">
      <c r="D37" s="5"/>
      <c r="E37" s="5"/>
      <c r="F37" s="5"/>
      <c r="G37" s="17">
        <f t="shared" si="0"/>
        <v>0</v>
      </c>
    </row>
    <row r="38" spans="4:7" x14ac:dyDescent="0.2">
      <c r="D38" s="5"/>
      <c r="E38" s="5"/>
      <c r="F38" s="5"/>
      <c r="G38" s="17">
        <f t="shared" si="0"/>
        <v>0</v>
      </c>
    </row>
    <row r="39" spans="4:7" x14ac:dyDescent="0.2">
      <c r="D39" s="5"/>
      <c r="E39" s="5"/>
      <c r="F39" s="5"/>
      <c r="G39" s="17">
        <f t="shared" si="0"/>
        <v>0</v>
      </c>
    </row>
    <row r="40" spans="4:7" x14ac:dyDescent="0.2">
      <c r="D40" s="5"/>
      <c r="E40" s="5"/>
      <c r="F40" s="5"/>
      <c r="G40" s="17">
        <f t="shared" si="0"/>
        <v>0</v>
      </c>
    </row>
    <row r="41" spans="4:7" x14ac:dyDescent="0.2">
      <c r="D41" s="5"/>
      <c r="E41" s="5"/>
      <c r="F41" s="5"/>
      <c r="G41" s="17">
        <f t="shared" si="0"/>
        <v>0</v>
      </c>
    </row>
    <row r="42" spans="4:7" x14ac:dyDescent="0.2">
      <c r="D42" s="5"/>
      <c r="E42" s="5"/>
      <c r="F42" s="5"/>
      <c r="G42" s="17">
        <f t="shared" si="0"/>
        <v>0</v>
      </c>
    </row>
    <row r="43" spans="4:7" x14ac:dyDescent="0.2">
      <c r="D43" s="5"/>
      <c r="E43" s="5"/>
      <c r="F43" s="5"/>
      <c r="G43" s="17">
        <f t="shared" si="0"/>
        <v>0</v>
      </c>
    </row>
    <row r="44" spans="4:7" x14ac:dyDescent="0.2">
      <c r="D44" s="5"/>
      <c r="E44" s="5"/>
      <c r="F44" s="5"/>
      <c r="G44" s="17">
        <f t="shared" si="0"/>
        <v>0</v>
      </c>
    </row>
    <row r="45" spans="4:7" x14ac:dyDescent="0.2">
      <c r="D45" s="5"/>
      <c r="E45" s="5"/>
      <c r="F45" s="5"/>
      <c r="G45" s="17">
        <f t="shared" si="0"/>
        <v>0</v>
      </c>
    </row>
    <row r="46" spans="4:7" x14ac:dyDescent="0.2">
      <c r="D46" s="5"/>
      <c r="G46" s="17">
        <f t="shared" si="0"/>
        <v>0</v>
      </c>
    </row>
    <row r="47" spans="4:7" x14ac:dyDescent="0.2">
      <c r="D47" s="5"/>
      <c r="G47" s="17">
        <f t="shared" si="0"/>
        <v>0</v>
      </c>
    </row>
    <row r="48" spans="4:7" x14ac:dyDescent="0.2">
      <c r="D48" s="5"/>
      <c r="G48" s="17">
        <f t="shared" si="0"/>
        <v>0</v>
      </c>
    </row>
    <row r="49" spans="4:7" x14ac:dyDescent="0.2">
      <c r="D49" s="5"/>
      <c r="G49" s="17">
        <f t="shared" si="0"/>
        <v>0</v>
      </c>
    </row>
    <row r="50" spans="4:7" x14ac:dyDescent="0.2">
      <c r="D50" s="5"/>
      <c r="G50" s="17">
        <f t="shared" si="0"/>
        <v>0</v>
      </c>
    </row>
  </sheetData>
  <conditionalFormatting sqref="J8">
    <cfRule type="cellIs" dxfId="19" priority="1" operator="greaterThan">
      <formula>0</formula>
    </cfRule>
    <cfRule type="cellIs" dxfId="18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A55D-F7E3-4BE0-B4D4-DD93E5E187D1}">
  <dimension ref="B2:O50"/>
  <sheetViews>
    <sheetView workbookViewId="0">
      <selection activeCell="E9" sqref="E9"/>
    </sheetView>
  </sheetViews>
  <sheetFormatPr baseColWidth="10" defaultColWidth="11" defaultRowHeight="16" x14ac:dyDescent="0.2"/>
  <cols>
    <col min="3" max="3" width="36.33203125" customWidth="1"/>
    <col min="4" max="4" width="4.1640625" customWidth="1"/>
    <col min="5" max="5" width="13.5" customWidth="1"/>
    <col min="6" max="6" width="14.83203125" customWidth="1"/>
    <col min="9" max="9" width="17.5" customWidth="1"/>
  </cols>
  <sheetData>
    <row r="2" spans="2:15" x14ac:dyDescent="0.2">
      <c r="B2" s="1">
        <v>42369</v>
      </c>
      <c r="C2" s="1"/>
    </row>
    <row r="3" spans="2:15" x14ac:dyDescent="0.2">
      <c r="B3" t="s">
        <v>8</v>
      </c>
      <c r="E3" t="s">
        <v>19</v>
      </c>
      <c r="F3" t="s">
        <v>20</v>
      </c>
      <c r="G3" t="s">
        <v>9</v>
      </c>
      <c r="I3" t="s">
        <v>26</v>
      </c>
      <c r="J3" s="18">
        <f>'Dezember 2019'!J8</f>
        <v>0.4506944444444464</v>
      </c>
      <c r="K3" s="21">
        <f>(-1*J3)/J4</f>
        <v>-0.71792035398230392</v>
      </c>
    </row>
    <row r="4" spans="2:15" x14ac:dyDescent="0.2">
      <c r="B4" s="8">
        <v>42372</v>
      </c>
      <c r="C4" s="8" t="s">
        <v>46</v>
      </c>
      <c r="D4" s="5"/>
      <c r="E4" s="5">
        <v>0.5</v>
      </c>
      <c r="F4" s="5">
        <v>0.53194444444444444</v>
      </c>
      <c r="G4" s="17">
        <f>MAX((F4-E4), 0)</f>
        <v>3.1944444444444442E-2</v>
      </c>
      <c r="H4" s="2"/>
      <c r="I4" s="2" t="s">
        <v>7</v>
      </c>
      <c r="J4" s="18">
        <f>Overview!C33/24</f>
        <v>0.62777777777777788</v>
      </c>
    </row>
    <row r="5" spans="2:15" x14ac:dyDescent="0.2">
      <c r="B5" s="8">
        <v>42379</v>
      </c>
      <c r="C5" s="8" t="s">
        <v>28</v>
      </c>
      <c r="D5" s="5"/>
      <c r="E5" s="5">
        <v>0.79166666666666663</v>
      </c>
      <c r="F5" s="5">
        <v>0.875</v>
      </c>
      <c r="G5" s="17">
        <f t="shared" ref="G5:G50" si="0">MAX((F5-E5), 0)</f>
        <v>8.333333333333337E-2</v>
      </c>
      <c r="H5" s="2"/>
      <c r="I5" s="10" t="s">
        <v>21</v>
      </c>
      <c r="J5" s="18">
        <f>J4+J3</f>
        <v>1.0784722222222243</v>
      </c>
    </row>
    <row r="6" spans="2:15" x14ac:dyDescent="0.2">
      <c r="B6" s="8">
        <v>42381</v>
      </c>
      <c r="C6" s="8" t="s">
        <v>47</v>
      </c>
      <c r="D6" s="5"/>
      <c r="E6" s="5">
        <v>0.39583333333333331</v>
      </c>
      <c r="F6" s="5">
        <v>0.52083333333333337</v>
      </c>
      <c r="G6" s="17">
        <f t="shared" si="0"/>
        <v>0.12500000000000006</v>
      </c>
      <c r="H6" s="2"/>
    </row>
    <row r="7" spans="2:15" x14ac:dyDescent="0.2">
      <c r="B7" s="8">
        <v>42383</v>
      </c>
      <c r="C7" s="8" t="s">
        <v>28</v>
      </c>
      <c r="D7" s="5"/>
      <c r="E7" s="5">
        <v>0.33333333333333331</v>
      </c>
      <c r="F7" s="5">
        <v>0.375</v>
      </c>
      <c r="G7" s="17">
        <f>MAX((F7-E7), 0)</f>
        <v>4.1666666666666685E-2</v>
      </c>
      <c r="H7" s="2"/>
      <c r="I7" s="2" t="s">
        <v>10</v>
      </c>
      <c r="J7" s="18">
        <f>SUM(G4:G50)</f>
        <v>0.42777777777777787</v>
      </c>
    </row>
    <row r="8" spans="2:15" x14ac:dyDescent="0.2">
      <c r="B8" s="8">
        <v>42396</v>
      </c>
      <c r="C8" s="8" t="s">
        <v>48</v>
      </c>
      <c r="D8" s="5"/>
      <c r="E8" s="5">
        <v>0.41666666666666669</v>
      </c>
      <c r="F8" s="5">
        <v>0.5625</v>
      </c>
      <c r="G8" s="17">
        <f t="shared" si="0"/>
        <v>0.14583333333333331</v>
      </c>
      <c r="H8" s="2"/>
      <c r="I8" s="10" t="s">
        <v>11</v>
      </c>
      <c r="J8" s="19">
        <f>J5-J7</f>
        <v>0.65069444444444646</v>
      </c>
      <c r="K8" s="21">
        <f>(J7)/J4</f>
        <v>0.68141592920353988</v>
      </c>
      <c r="L8" s="21">
        <f>(J7-J3)/J4</f>
        <v>-3.6504424778764019E-2</v>
      </c>
    </row>
    <row r="9" spans="2:15" x14ac:dyDescent="0.2">
      <c r="B9" s="8"/>
      <c r="C9" s="8"/>
      <c r="D9" s="5"/>
      <c r="E9" s="5"/>
      <c r="F9" s="5"/>
      <c r="G9" s="17">
        <f t="shared" si="0"/>
        <v>0</v>
      </c>
      <c r="H9" s="2"/>
      <c r="I9" s="2"/>
      <c r="J9" s="2"/>
    </row>
    <row r="10" spans="2:15" x14ac:dyDescent="0.2">
      <c r="B10" s="8"/>
      <c r="C10" s="8"/>
      <c r="D10" s="5"/>
      <c r="E10" s="5"/>
      <c r="F10" s="5"/>
      <c r="G10" s="17">
        <f>MAX((F10-E10), 0)</f>
        <v>0</v>
      </c>
      <c r="H10" s="2"/>
      <c r="I10" s="2"/>
      <c r="J10" s="2"/>
    </row>
    <row r="11" spans="2:15" x14ac:dyDescent="0.2">
      <c r="B11" s="8"/>
      <c r="C11" s="8"/>
      <c r="D11" s="5"/>
      <c r="E11" s="5"/>
      <c r="F11" s="5"/>
      <c r="G11" s="17">
        <f>MAX((F11-E11), 0)</f>
        <v>0</v>
      </c>
      <c r="H11" s="2"/>
      <c r="I11" s="2"/>
      <c r="J11" s="2"/>
    </row>
    <row r="12" spans="2:15" x14ac:dyDescent="0.2">
      <c r="B12" s="8"/>
      <c r="C12" s="8"/>
      <c r="D12" s="5"/>
      <c r="E12" s="5"/>
      <c r="F12" s="5"/>
      <c r="G12" s="17">
        <f t="shared" si="0"/>
        <v>0</v>
      </c>
      <c r="H12" s="2"/>
      <c r="I12" s="2"/>
      <c r="J12" s="2"/>
      <c r="M12" s="14"/>
      <c r="O12" s="16"/>
    </row>
    <row r="13" spans="2:15" x14ac:dyDescent="0.2">
      <c r="B13" s="8"/>
      <c r="C13" s="8"/>
      <c r="D13" s="5"/>
      <c r="E13" s="5"/>
      <c r="F13" s="5"/>
      <c r="G13" s="17">
        <f t="shared" si="0"/>
        <v>0</v>
      </c>
      <c r="H13" s="2"/>
      <c r="I13" s="2"/>
      <c r="J13" s="2"/>
      <c r="M13" s="14"/>
    </row>
    <row r="14" spans="2:15" x14ac:dyDescent="0.2">
      <c r="B14" s="8"/>
      <c r="C14" s="8"/>
      <c r="D14" s="5"/>
      <c r="E14" s="5"/>
      <c r="F14" s="5"/>
      <c r="G14" s="17">
        <f t="shared" si="0"/>
        <v>0</v>
      </c>
      <c r="H14" s="2"/>
      <c r="I14" s="2"/>
      <c r="J14" s="2"/>
      <c r="M14" s="15"/>
    </row>
    <row r="15" spans="2:15" x14ac:dyDescent="0.2">
      <c r="B15" s="8"/>
      <c r="C15" s="8"/>
      <c r="D15" s="5"/>
      <c r="E15" s="5"/>
      <c r="F15" s="5"/>
      <c r="G15" s="17">
        <f t="shared" si="0"/>
        <v>0</v>
      </c>
      <c r="H15" s="2"/>
      <c r="I15" s="2"/>
      <c r="J15" s="2"/>
    </row>
    <row r="16" spans="2:15" x14ac:dyDescent="0.2">
      <c r="B16" s="8"/>
      <c r="C16" s="8"/>
      <c r="D16" s="5"/>
      <c r="E16" s="5"/>
      <c r="F16" s="5"/>
      <c r="G16" s="17">
        <f t="shared" si="0"/>
        <v>0</v>
      </c>
      <c r="H16" s="2"/>
      <c r="I16" s="2"/>
      <c r="J16" s="2"/>
    </row>
    <row r="17" spans="2:10" x14ac:dyDescent="0.2">
      <c r="B17" s="8"/>
      <c r="C17" s="8"/>
      <c r="D17" s="5"/>
      <c r="E17" s="5"/>
      <c r="F17" s="5"/>
      <c r="G17" s="17">
        <f t="shared" si="0"/>
        <v>0</v>
      </c>
      <c r="H17" s="2"/>
      <c r="I17" s="2"/>
      <c r="J17" s="2"/>
    </row>
    <row r="18" spans="2:10" x14ac:dyDescent="0.2">
      <c r="B18" s="8"/>
      <c r="C18" s="8"/>
      <c r="D18" s="5"/>
      <c r="E18" s="5"/>
      <c r="F18" s="5"/>
      <c r="G18" s="17">
        <f t="shared" si="0"/>
        <v>0</v>
      </c>
      <c r="H18" s="2"/>
      <c r="I18" s="2"/>
      <c r="J18" s="2"/>
    </row>
    <row r="19" spans="2:10" x14ac:dyDescent="0.2">
      <c r="B19" s="8"/>
      <c r="C19" s="8"/>
      <c r="D19" s="5"/>
      <c r="E19" s="5"/>
      <c r="F19" s="5"/>
      <c r="G19" s="17">
        <f t="shared" si="0"/>
        <v>0</v>
      </c>
      <c r="H19" s="2"/>
      <c r="I19" s="2"/>
      <c r="J19" s="2"/>
    </row>
    <row r="20" spans="2:10" x14ac:dyDescent="0.2">
      <c r="B20" s="8"/>
      <c r="C20" s="8"/>
      <c r="D20" s="5"/>
      <c r="E20" s="5"/>
      <c r="F20" s="5"/>
      <c r="G20" s="17">
        <f t="shared" si="0"/>
        <v>0</v>
      </c>
      <c r="H20" s="2"/>
      <c r="I20" s="2"/>
      <c r="J20" s="2"/>
    </row>
    <row r="21" spans="2:10" x14ac:dyDescent="0.2">
      <c r="B21" s="20"/>
      <c r="C21" s="20"/>
      <c r="D21" s="5"/>
      <c r="E21" s="5"/>
      <c r="F21" s="5"/>
      <c r="G21" s="17">
        <f t="shared" si="0"/>
        <v>0</v>
      </c>
    </row>
    <row r="22" spans="2:10" x14ac:dyDescent="0.2">
      <c r="D22" s="5"/>
      <c r="E22" s="5"/>
      <c r="F22" s="5"/>
      <c r="G22" s="17">
        <f t="shared" si="0"/>
        <v>0</v>
      </c>
    </row>
    <row r="23" spans="2:10" x14ac:dyDescent="0.2">
      <c r="D23" s="5"/>
      <c r="E23" s="5"/>
      <c r="F23" s="5"/>
      <c r="G23" s="17">
        <f t="shared" si="0"/>
        <v>0</v>
      </c>
    </row>
    <row r="24" spans="2:10" x14ac:dyDescent="0.2">
      <c r="D24" s="5"/>
      <c r="E24" s="5"/>
      <c r="F24" s="5"/>
      <c r="G24" s="17">
        <f t="shared" si="0"/>
        <v>0</v>
      </c>
    </row>
    <row r="25" spans="2:10" x14ac:dyDescent="0.2">
      <c r="D25" s="5"/>
      <c r="E25" s="5"/>
      <c r="F25" s="5"/>
      <c r="G25" s="17">
        <f t="shared" si="0"/>
        <v>0</v>
      </c>
    </row>
    <row r="26" spans="2:10" x14ac:dyDescent="0.2">
      <c r="D26" s="5"/>
      <c r="E26" s="5"/>
      <c r="F26" s="5"/>
      <c r="G26" s="17">
        <f t="shared" si="0"/>
        <v>0</v>
      </c>
    </row>
    <row r="27" spans="2:10" x14ac:dyDescent="0.2">
      <c r="D27" s="5"/>
      <c r="E27" s="5"/>
      <c r="F27" s="5"/>
      <c r="G27" s="17">
        <f t="shared" si="0"/>
        <v>0</v>
      </c>
    </row>
    <row r="28" spans="2:10" x14ac:dyDescent="0.2">
      <c r="D28" s="5"/>
      <c r="E28" s="5"/>
      <c r="F28" s="5"/>
      <c r="G28" s="17">
        <f t="shared" si="0"/>
        <v>0</v>
      </c>
    </row>
    <row r="29" spans="2:10" x14ac:dyDescent="0.2">
      <c r="D29" s="5"/>
      <c r="E29" s="5"/>
      <c r="F29" s="5"/>
      <c r="G29" s="17">
        <f t="shared" si="0"/>
        <v>0</v>
      </c>
    </row>
    <row r="30" spans="2:10" x14ac:dyDescent="0.2">
      <c r="D30" s="5"/>
      <c r="E30" s="5"/>
      <c r="F30" s="5"/>
      <c r="G30" s="17">
        <f t="shared" si="0"/>
        <v>0</v>
      </c>
    </row>
    <row r="31" spans="2:10" x14ac:dyDescent="0.2">
      <c r="D31" s="5"/>
      <c r="E31" s="5"/>
      <c r="F31" s="5"/>
      <c r="G31" s="17">
        <f t="shared" si="0"/>
        <v>0</v>
      </c>
    </row>
    <row r="32" spans="2:10" x14ac:dyDescent="0.2">
      <c r="D32" s="5"/>
      <c r="E32" s="5"/>
      <c r="F32" s="5"/>
      <c r="G32" s="17">
        <f t="shared" si="0"/>
        <v>0</v>
      </c>
    </row>
    <row r="33" spans="4:7" x14ac:dyDescent="0.2">
      <c r="D33" s="5"/>
      <c r="E33" s="5"/>
      <c r="F33" s="5"/>
      <c r="G33" s="17">
        <f t="shared" si="0"/>
        <v>0</v>
      </c>
    </row>
    <row r="34" spans="4:7" x14ac:dyDescent="0.2">
      <c r="D34" s="5"/>
      <c r="E34" s="5"/>
      <c r="F34" s="5"/>
      <c r="G34" s="17">
        <f t="shared" si="0"/>
        <v>0</v>
      </c>
    </row>
    <row r="35" spans="4:7" x14ac:dyDescent="0.2">
      <c r="D35" s="5"/>
      <c r="E35" s="5"/>
      <c r="F35" s="5"/>
      <c r="G35" s="17">
        <f t="shared" si="0"/>
        <v>0</v>
      </c>
    </row>
    <row r="36" spans="4:7" x14ac:dyDescent="0.2">
      <c r="D36" s="5"/>
      <c r="E36" s="5"/>
      <c r="F36" s="5"/>
      <c r="G36" s="17">
        <f t="shared" si="0"/>
        <v>0</v>
      </c>
    </row>
    <row r="37" spans="4:7" x14ac:dyDescent="0.2">
      <c r="D37" s="5"/>
      <c r="E37" s="5"/>
      <c r="F37" s="5"/>
      <c r="G37" s="17">
        <f t="shared" si="0"/>
        <v>0</v>
      </c>
    </row>
    <row r="38" spans="4:7" x14ac:dyDescent="0.2">
      <c r="D38" s="5"/>
      <c r="E38" s="5"/>
      <c r="F38" s="5"/>
      <c r="G38" s="17">
        <f t="shared" si="0"/>
        <v>0</v>
      </c>
    </row>
    <row r="39" spans="4:7" x14ac:dyDescent="0.2">
      <c r="D39" s="5"/>
      <c r="E39" s="5"/>
      <c r="F39" s="5"/>
      <c r="G39" s="17">
        <f t="shared" si="0"/>
        <v>0</v>
      </c>
    </row>
    <row r="40" spans="4:7" x14ac:dyDescent="0.2">
      <c r="D40" s="5"/>
      <c r="E40" s="5"/>
      <c r="F40" s="5"/>
      <c r="G40" s="17">
        <f t="shared" si="0"/>
        <v>0</v>
      </c>
    </row>
    <row r="41" spans="4:7" x14ac:dyDescent="0.2">
      <c r="D41" s="5"/>
      <c r="E41" s="5"/>
      <c r="F41" s="5"/>
      <c r="G41" s="17">
        <f t="shared" si="0"/>
        <v>0</v>
      </c>
    </row>
    <row r="42" spans="4:7" x14ac:dyDescent="0.2">
      <c r="D42" s="5"/>
      <c r="E42" s="5"/>
      <c r="F42" s="5"/>
      <c r="G42" s="17">
        <f t="shared" si="0"/>
        <v>0</v>
      </c>
    </row>
    <row r="43" spans="4:7" x14ac:dyDescent="0.2">
      <c r="D43" s="5"/>
      <c r="E43" s="5"/>
      <c r="F43" s="5"/>
      <c r="G43" s="17">
        <f t="shared" si="0"/>
        <v>0</v>
      </c>
    </row>
    <row r="44" spans="4:7" x14ac:dyDescent="0.2">
      <c r="D44" s="5"/>
      <c r="E44" s="5"/>
      <c r="F44" s="5"/>
      <c r="G44" s="17">
        <f t="shared" si="0"/>
        <v>0</v>
      </c>
    </row>
    <row r="45" spans="4:7" x14ac:dyDescent="0.2">
      <c r="D45" s="5"/>
      <c r="E45" s="5"/>
      <c r="F45" s="5"/>
      <c r="G45" s="17">
        <f t="shared" si="0"/>
        <v>0</v>
      </c>
    </row>
    <row r="46" spans="4:7" x14ac:dyDescent="0.2">
      <c r="D46" s="5"/>
      <c r="G46" s="17">
        <f t="shared" si="0"/>
        <v>0</v>
      </c>
    </row>
    <row r="47" spans="4:7" x14ac:dyDescent="0.2">
      <c r="D47" s="5"/>
      <c r="G47" s="17">
        <f t="shared" si="0"/>
        <v>0</v>
      </c>
    </row>
    <row r="48" spans="4:7" x14ac:dyDescent="0.2">
      <c r="D48" s="5"/>
      <c r="G48" s="17">
        <f t="shared" si="0"/>
        <v>0</v>
      </c>
    </row>
    <row r="49" spans="4:7" x14ac:dyDescent="0.2">
      <c r="D49" s="5"/>
      <c r="G49" s="17">
        <f t="shared" si="0"/>
        <v>0</v>
      </c>
    </row>
    <row r="50" spans="4:7" x14ac:dyDescent="0.2">
      <c r="D50" s="5"/>
      <c r="G50" s="17">
        <f t="shared" si="0"/>
        <v>0</v>
      </c>
    </row>
  </sheetData>
  <conditionalFormatting sqref="J8">
    <cfRule type="cellIs" dxfId="17" priority="1" operator="greaterThan">
      <formula>0</formula>
    </cfRule>
    <cfRule type="cellIs" dxfId="16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14554-0EA9-4E61-9488-8593B9450E61}">
  <dimension ref="B2:O50"/>
  <sheetViews>
    <sheetView workbookViewId="0">
      <selection activeCell="G11" sqref="G11"/>
    </sheetView>
  </sheetViews>
  <sheetFormatPr baseColWidth="10" defaultColWidth="11" defaultRowHeight="16" x14ac:dyDescent="0.2"/>
  <cols>
    <col min="3" max="3" width="36.33203125" customWidth="1"/>
    <col min="4" max="4" width="4.1640625" customWidth="1"/>
    <col min="5" max="5" width="13.5" customWidth="1"/>
    <col min="6" max="6" width="14.83203125" customWidth="1"/>
    <col min="9" max="9" width="17.5" customWidth="1"/>
  </cols>
  <sheetData>
    <row r="2" spans="2:15" x14ac:dyDescent="0.2">
      <c r="B2" s="1">
        <v>42400</v>
      </c>
      <c r="C2" s="1"/>
    </row>
    <row r="3" spans="2:15" x14ac:dyDescent="0.2">
      <c r="B3" t="s">
        <v>8</v>
      </c>
      <c r="E3" t="s">
        <v>19</v>
      </c>
      <c r="F3" t="s">
        <v>20</v>
      </c>
      <c r="G3" t="s">
        <v>9</v>
      </c>
      <c r="I3" t="s">
        <v>26</v>
      </c>
      <c r="J3" s="18">
        <f>'Januar 2020'!J8</f>
        <v>0.65069444444444646</v>
      </c>
      <c r="K3" s="21">
        <f>(-1*J3)/J4</f>
        <v>-1.036504424778764</v>
      </c>
    </row>
    <row r="4" spans="2:15" x14ac:dyDescent="0.2">
      <c r="B4" s="8">
        <v>42403</v>
      </c>
      <c r="C4" s="8" t="s">
        <v>49</v>
      </c>
      <c r="D4" s="5"/>
      <c r="E4" s="5">
        <v>0.47916666666666669</v>
      </c>
      <c r="F4" s="5">
        <v>0.5625</v>
      </c>
      <c r="G4" s="17">
        <f>MAX((F4-E4), 0)</f>
        <v>8.3333333333333315E-2</v>
      </c>
      <c r="H4" s="2"/>
      <c r="I4" s="2" t="s">
        <v>7</v>
      </c>
      <c r="J4" s="18">
        <f>Overview!C33/24</f>
        <v>0.62777777777777788</v>
      </c>
    </row>
    <row r="5" spans="2:15" x14ac:dyDescent="0.2">
      <c r="B5" s="8">
        <v>42412</v>
      </c>
      <c r="C5" s="8" t="s">
        <v>50</v>
      </c>
      <c r="D5" s="5"/>
      <c r="E5" s="5">
        <v>0.60416666666666663</v>
      </c>
      <c r="F5" s="5">
        <v>0.6875</v>
      </c>
      <c r="G5" s="17">
        <f t="shared" ref="G5:G50" si="0">MAX((F5-E5), 0)</f>
        <v>8.333333333333337E-2</v>
      </c>
      <c r="H5" s="2"/>
      <c r="I5" s="10" t="s">
        <v>21</v>
      </c>
      <c r="J5" s="18">
        <f>J4+J3</f>
        <v>1.2784722222222245</v>
      </c>
    </row>
    <row r="6" spans="2:15" x14ac:dyDescent="0.2">
      <c r="B6" s="8">
        <v>42423</v>
      </c>
      <c r="C6" s="8" t="s">
        <v>51</v>
      </c>
      <c r="D6" s="5"/>
      <c r="E6" s="5">
        <v>0.35416666666666669</v>
      </c>
      <c r="F6" s="5">
        <v>0.64583333333333337</v>
      </c>
      <c r="G6" s="17">
        <f t="shared" si="0"/>
        <v>0.29166666666666669</v>
      </c>
      <c r="H6" s="2"/>
    </row>
    <row r="7" spans="2:15" x14ac:dyDescent="0.2">
      <c r="B7" s="8">
        <v>42424</v>
      </c>
      <c r="C7" s="8" t="s">
        <v>52</v>
      </c>
      <c r="D7" s="5"/>
      <c r="E7" s="5">
        <v>0.91180555555555554</v>
      </c>
      <c r="F7" s="5">
        <v>0.94097222222222221</v>
      </c>
      <c r="G7" s="17">
        <f>MAX((F7-E7), 0)</f>
        <v>2.9166666666666674E-2</v>
      </c>
      <c r="H7" s="2"/>
      <c r="I7" s="2" t="s">
        <v>10</v>
      </c>
      <c r="J7" s="18">
        <f>SUM(G4:G50)</f>
        <v>0.84236111111111112</v>
      </c>
    </row>
    <row r="8" spans="2:15" x14ac:dyDescent="0.2">
      <c r="B8" s="8">
        <v>42425</v>
      </c>
      <c r="C8" s="8" t="s">
        <v>53</v>
      </c>
      <c r="D8" s="5"/>
      <c r="E8" s="5">
        <v>0.42708333333333331</v>
      </c>
      <c r="F8" s="5">
        <v>0.58194444444444449</v>
      </c>
      <c r="G8" s="17">
        <f t="shared" si="0"/>
        <v>0.15486111111111117</v>
      </c>
      <c r="H8" s="2"/>
      <c r="I8" s="10" t="s">
        <v>11</v>
      </c>
      <c r="J8" s="19">
        <f>J5-J7</f>
        <v>0.43611111111111334</v>
      </c>
      <c r="K8" s="21">
        <f>(J7)/J4</f>
        <v>1.3418141592920352</v>
      </c>
      <c r="L8" s="21">
        <f>(J7-J3)/J4</f>
        <v>0.30530973451327109</v>
      </c>
    </row>
    <row r="9" spans="2:15" x14ac:dyDescent="0.2">
      <c r="B9" s="8">
        <v>42425</v>
      </c>
      <c r="C9" s="8" t="s">
        <v>54</v>
      </c>
      <c r="D9" s="5"/>
      <c r="E9" s="5">
        <v>0.90972222222222221</v>
      </c>
      <c r="F9" s="5">
        <v>0.96736111111111101</v>
      </c>
      <c r="G9" s="17">
        <f t="shared" si="0"/>
        <v>5.7638888888888795E-2</v>
      </c>
      <c r="H9" s="2"/>
      <c r="I9" s="2"/>
      <c r="J9" s="2"/>
    </row>
    <row r="10" spans="2:15" x14ac:dyDescent="0.2">
      <c r="B10" s="8">
        <v>42427</v>
      </c>
      <c r="C10" s="8" t="s">
        <v>55</v>
      </c>
      <c r="D10" s="5"/>
      <c r="E10" s="5">
        <v>0.72361111111111109</v>
      </c>
      <c r="F10" s="5">
        <v>0.86597222222222225</v>
      </c>
      <c r="G10" s="17">
        <f>MAX((F10-E10), 0)</f>
        <v>0.14236111111111116</v>
      </c>
      <c r="H10" s="2"/>
      <c r="I10" s="2"/>
      <c r="J10" s="2"/>
    </row>
    <row r="11" spans="2:15" x14ac:dyDescent="0.2">
      <c r="B11" s="8"/>
      <c r="C11" s="8"/>
      <c r="D11" s="5"/>
      <c r="E11" s="5"/>
      <c r="F11" s="5"/>
      <c r="G11" s="17">
        <f>MAX((F11-E11), 0)</f>
        <v>0</v>
      </c>
      <c r="H11" s="2"/>
      <c r="I11" s="2"/>
      <c r="J11" s="2"/>
    </row>
    <row r="12" spans="2:15" x14ac:dyDescent="0.2">
      <c r="B12" s="8"/>
      <c r="C12" s="8"/>
      <c r="D12" s="5"/>
      <c r="E12" s="5"/>
      <c r="F12" s="5"/>
      <c r="G12" s="17">
        <f t="shared" si="0"/>
        <v>0</v>
      </c>
      <c r="H12" s="2"/>
      <c r="I12" s="2"/>
      <c r="J12" s="2"/>
      <c r="M12" s="14"/>
      <c r="O12" s="16"/>
    </row>
    <row r="13" spans="2:15" x14ac:dyDescent="0.2">
      <c r="B13" s="8"/>
      <c r="C13" s="8"/>
      <c r="D13" s="5"/>
      <c r="E13" s="5"/>
      <c r="F13" s="5"/>
      <c r="G13" s="17">
        <f t="shared" si="0"/>
        <v>0</v>
      </c>
      <c r="H13" s="2"/>
      <c r="I13" s="2"/>
      <c r="J13" s="2"/>
      <c r="M13" s="14"/>
    </row>
    <row r="14" spans="2:15" x14ac:dyDescent="0.2">
      <c r="B14" s="8"/>
      <c r="C14" s="8"/>
      <c r="D14" s="5"/>
      <c r="E14" s="5"/>
      <c r="F14" s="5"/>
      <c r="G14" s="17">
        <f t="shared" si="0"/>
        <v>0</v>
      </c>
      <c r="H14" s="2"/>
      <c r="I14" s="2"/>
      <c r="J14" s="2"/>
      <c r="M14" s="15"/>
    </row>
    <row r="15" spans="2:15" x14ac:dyDescent="0.2">
      <c r="B15" s="8"/>
      <c r="C15" s="8"/>
      <c r="D15" s="5"/>
      <c r="E15" s="5"/>
      <c r="F15" s="5"/>
      <c r="G15" s="17">
        <f t="shared" si="0"/>
        <v>0</v>
      </c>
      <c r="H15" s="2"/>
      <c r="I15" s="2"/>
      <c r="J15" s="2"/>
    </row>
    <row r="16" spans="2:15" x14ac:dyDescent="0.2">
      <c r="B16" s="8"/>
      <c r="C16" s="8"/>
      <c r="D16" s="5"/>
      <c r="E16" s="5"/>
      <c r="F16" s="5"/>
      <c r="G16" s="17">
        <f t="shared" si="0"/>
        <v>0</v>
      </c>
      <c r="H16" s="2"/>
      <c r="I16" s="2"/>
      <c r="J16" s="2"/>
    </row>
    <row r="17" spans="2:10" x14ac:dyDescent="0.2">
      <c r="B17" s="8"/>
      <c r="C17" s="8"/>
      <c r="D17" s="5"/>
      <c r="E17" s="5"/>
      <c r="F17" s="5"/>
      <c r="G17" s="17">
        <f t="shared" si="0"/>
        <v>0</v>
      </c>
      <c r="H17" s="2"/>
      <c r="I17" s="2"/>
      <c r="J17" s="2"/>
    </row>
    <row r="18" spans="2:10" x14ac:dyDescent="0.2">
      <c r="B18" s="8"/>
      <c r="C18" s="8"/>
      <c r="D18" s="5"/>
      <c r="E18" s="5"/>
      <c r="F18" s="5"/>
      <c r="G18" s="17">
        <f t="shared" si="0"/>
        <v>0</v>
      </c>
      <c r="H18" s="2"/>
      <c r="I18" s="2"/>
      <c r="J18" s="2"/>
    </row>
    <row r="19" spans="2:10" x14ac:dyDescent="0.2">
      <c r="B19" s="8"/>
      <c r="C19" s="8"/>
      <c r="D19" s="5"/>
      <c r="E19" s="5"/>
      <c r="F19" s="5"/>
      <c r="G19" s="17">
        <f t="shared" si="0"/>
        <v>0</v>
      </c>
      <c r="H19" s="2"/>
      <c r="I19" s="2"/>
      <c r="J19" s="2"/>
    </row>
    <row r="20" spans="2:10" x14ac:dyDescent="0.2">
      <c r="B20" s="8"/>
      <c r="C20" s="8"/>
      <c r="D20" s="5"/>
      <c r="E20" s="5"/>
      <c r="F20" s="5"/>
      <c r="G20" s="17">
        <f t="shared" si="0"/>
        <v>0</v>
      </c>
      <c r="H20" s="2"/>
      <c r="I20" s="2"/>
      <c r="J20" s="2"/>
    </row>
    <row r="21" spans="2:10" x14ac:dyDescent="0.2">
      <c r="B21" s="20"/>
      <c r="C21" s="20"/>
      <c r="D21" s="5"/>
      <c r="E21" s="5"/>
      <c r="F21" s="5"/>
      <c r="G21" s="17">
        <f t="shared" si="0"/>
        <v>0</v>
      </c>
    </row>
    <row r="22" spans="2:10" x14ac:dyDescent="0.2">
      <c r="D22" s="5"/>
      <c r="E22" s="5"/>
      <c r="F22" s="5"/>
      <c r="G22" s="17">
        <f t="shared" si="0"/>
        <v>0</v>
      </c>
    </row>
    <row r="23" spans="2:10" x14ac:dyDescent="0.2">
      <c r="D23" s="5"/>
      <c r="E23" s="5"/>
      <c r="F23" s="5"/>
      <c r="G23" s="17">
        <f t="shared" si="0"/>
        <v>0</v>
      </c>
    </row>
    <row r="24" spans="2:10" x14ac:dyDescent="0.2">
      <c r="D24" s="5"/>
      <c r="E24" s="5"/>
      <c r="F24" s="5"/>
      <c r="G24" s="17">
        <f t="shared" si="0"/>
        <v>0</v>
      </c>
    </row>
    <row r="25" spans="2:10" x14ac:dyDescent="0.2">
      <c r="D25" s="5"/>
      <c r="E25" s="5"/>
      <c r="F25" s="5"/>
      <c r="G25" s="17">
        <f t="shared" si="0"/>
        <v>0</v>
      </c>
    </row>
    <row r="26" spans="2:10" x14ac:dyDescent="0.2">
      <c r="D26" s="5"/>
      <c r="E26" s="5"/>
      <c r="F26" s="5"/>
      <c r="G26" s="17">
        <f t="shared" si="0"/>
        <v>0</v>
      </c>
    </row>
    <row r="27" spans="2:10" x14ac:dyDescent="0.2">
      <c r="D27" s="5"/>
      <c r="E27" s="5"/>
      <c r="F27" s="5"/>
      <c r="G27" s="17">
        <f t="shared" si="0"/>
        <v>0</v>
      </c>
    </row>
    <row r="28" spans="2:10" x14ac:dyDescent="0.2">
      <c r="D28" s="5"/>
      <c r="E28" s="5"/>
      <c r="F28" s="5"/>
      <c r="G28" s="17">
        <f t="shared" si="0"/>
        <v>0</v>
      </c>
    </row>
    <row r="29" spans="2:10" x14ac:dyDescent="0.2">
      <c r="D29" s="5"/>
      <c r="E29" s="5"/>
      <c r="F29" s="5"/>
      <c r="G29" s="17">
        <f t="shared" si="0"/>
        <v>0</v>
      </c>
    </row>
    <row r="30" spans="2:10" x14ac:dyDescent="0.2">
      <c r="D30" s="5"/>
      <c r="E30" s="5"/>
      <c r="F30" s="5"/>
      <c r="G30" s="17">
        <f t="shared" si="0"/>
        <v>0</v>
      </c>
    </row>
    <row r="31" spans="2:10" x14ac:dyDescent="0.2">
      <c r="D31" s="5"/>
      <c r="E31" s="5"/>
      <c r="F31" s="5"/>
      <c r="G31" s="17">
        <f t="shared" si="0"/>
        <v>0</v>
      </c>
    </row>
    <row r="32" spans="2:10" x14ac:dyDescent="0.2">
      <c r="D32" s="5"/>
      <c r="E32" s="5"/>
      <c r="F32" s="5"/>
      <c r="G32" s="17">
        <f t="shared" si="0"/>
        <v>0</v>
      </c>
    </row>
    <row r="33" spans="4:7" x14ac:dyDescent="0.2">
      <c r="D33" s="5"/>
      <c r="E33" s="5"/>
      <c r="F33" s="5"/>
      <c r="G33" s="17">
        <f t="shared" si="0"/>
        <v>0</v>
      </c>
    </row>
    <row r="34" spans="4:7" x14ac:dyDescent="0.2">
      <c r="D34" s="5"/>
      <c r="E34" s="5"/>
      <c r="F34" s="5"/>
      <c r="G34" s="17">
        <f t="shared" si="0"/>
        <v>0</v>
      </c>
    </row>
    <row r="35" spans="4:7" x14ac:dyDescent="0.2">
      <c r="D35" s="5"/>
      <c r="E35" s="5"/>
      <c r="F35" s="5"/>
      <c r="G35" s="17">
        <f t="shared" si="0"/>
        <v>0</v>
      </c>
    </row>
    <row r="36" spans="4:7" x14ac:dyDescent="0.2">
      <c r="D36" s="5"/>
      <c r="E36" s="5"/>
      <c r="F36" s="5"/>
      <c r="G36" s="17">
        <f t="shared" si="0"/>
        <v>0</v>
      </c>
    </row>
    <row r="37" spans="4:7" x14ac:dyDescent="0.2">
      <c r="D37" s="5"/>
      <c r="E37" s="5"/>
      <c r="F37" s="5"/>
      <c r="G37" s="17">
        <f t="shared" si="0"/>
        <v>0</v>
      </c>
    </row>
    <row r="38" spans="4:7" x14ac:dyDescent="0.2">
      <c r="D38" s="5"/>
      <c r="E38" s="5"/>
      <c r="F38" s="5"/>
      <c r="G38" s="17">
        <f t="shared" si="0"/>
        <v>0</v>
      </c>
    </row>
    <row r="39" spans="4:7" x14ac:dyDescent="0.2">
      <c r="D39" s="5"/>
      <c r="E39" s="5"/>
      <c r="F39" s="5"/>
      <c r="G39" s="17">
        <f t="shared" si="0"/>
        <v>0</v>
      </c>
    </row>
    <row r="40" spans="4:7" x14ac:dyDescent="0.2">
      <c r="D40" s="5"/>
      <c r="E40" s="5"/>
      <c r="F40" s="5"/>
      <c r="G40" s="17">
        <f t="shared" si="0"/>
        <v>0</v>
      </c>
    </row>
    <row r="41" spans="4:7" x14ac:dyDescent="0.2">
      <c r="D41" s="5"/>
      <c r="E41" s="5"/>
      <c r="F41" s="5"/>
      <c r="G41" s="17">
        <f t="shared" si="0"/>
        <v>0</v>
      </c>
    </row>
    <row r="42" spans="4:7" x14ac:dyDescent="0.2">
      <c r="D42" s="5"/>
      <c r="E42" s="5"/>
      <c r="F42" s="5"/>
      <c r="G42" s="17">
        <f t="shared" si="0"/>
        <v>0</v>
      </c>
    </row>
    <row r="43" spans="4:7" x14ac:dyDescent="0.2">
      <c r="D43" s="5"/>
      <c r="E43" s="5"/>
      <c r="F43" s="5"/>
      <c r="G43" s="17">
        <f t="shared" si="0"/>
        <v>0</v>
      </c>
    </row>
    <row r="44" spans="4:7" x14ac:dyDescent="0.2">
      <c r="D44" s="5"/>
      <c r="E44" s="5"/>
      <c r="F44" s="5"/>
      <c r="G44" s="17">
        <f t="shared" si="0"/>
        <v>0</v>
      </c>
    </row>
    <row r="45" spans="4:7" x14ac:dyDescent="0.2">
      <c r="D45" s="5"/>
      <c r="E45" s="5"/>
      <c r="F45" s="5"/>
      <c r="G45" s="17">
        <f t="shared" si="0"/>
        <v>0</v>
      </c>
    </row>
    <row r="46" spans="4:7" x14ac:dyDescent="0.2">
      <c r="D46" s="5"/>
      <c r="G46" s="17">
        <f t="shared" si="0"/>
        <v>0</v>
      </c>
    </row>
    <row r="47" spans="4:7" x14ac:dyDescent="0.2">
      <c r="D47" s="5"/>
      <c r="G47" s="17">
        <f t="shared" si="0"/>
        <v>0</v>
      </c>
    </row>
    <row r="48" spans="4:7" x14ac:dyDescent="0.2">
      <c r="D48" s="5"/>
      <c r="G48" s="17">
        <f t="shared" si="0"/>
        <v>0</v>
      </c>
    </row>
    <row r="49" spans="4:7" x14ac:dyDescent="0.2">
      <c r="D49" s="5"/>
      <c r="G49" s="17">
        <f t="shared" si="0"/>
        <v>0</v>
      </c>
    </row>
    <row r="50" spans="4:7" x14ac:dyDescent="0.2">
      <c r="D50" s="5"/>
      <c r="G50" s="17">
        <f t="shared" si="0"/>
        <v>0</v>
      </c>
    </row>
  </sheetData>
  <conditionalFormatting sqref="J8">
    <cfRule type="cellIs" dxfId="15" priority="1" operator="greaterThan">
      <formula>0</formula>
    </cfRule>
    <cfRule type="cellIs" dxfId="14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J50"/>
  <sheetViews>
    <sheetView workbookViewId="0">
      <selection activeCell="B2" sqref="B2"/>
    </sheetView>
  </sheetViews>
  <sheetFormatPr baseColWidth="10" defaultColWidth="11" defaultRowHeight="16" x14ac:dyDescent="0.2"/>
  <cols>
    <col min="5" max="5" width="12.83203125" customWidth="1"/>
    <col min="6" max="6" width="14.83203125" customWidth="1"/>
    <col min="9" max="9" width="14.1640625" customWidth="1"/>
  </cols>
  <sheetData>
    <row r="2" spans="2:10" x14ac:dyDescent="0.2">
      <c r="B2" s="1">
        <v>41883</v>
      </c>
    </row>
    <row r="3" spans="2:10" x14ac:dyDescent="0.2">
      <c r="B3" t="s">
        <v>8</v>
      </c>
      <c r="C3" t="s">
        <v>12</v>
      </c>
      <c r="D3" t="s">
        <v>13</v>
      </c>
      <c r="E3" t="s">
        <v>14</v>
      </c>
      <c r="F3" t="s">
        <v>15</v>
      </c>
      <c r="G3" t="s">
        <v>9</v>
      </c>
      <c r="I3" t="s">
        <v>16</v>
      </c>
      <c r="J3" s="4">
        <v>0</v>
      </c>
    </row>
    <row r="4" spans="2:10" x14ac:dyDescent="0.2">
      <c r="B4" s="8">
        <v>43346</v>
      </c>
      <c r="C4" s="5"/>
      <c r="D4" s="5"/>
      <c r="E4" s="5">
        <v>0.60416666666666663</v>
      </c>
      <c r="F4" s="5">
        <v>0.6875</v>
      </c>
      <c r="G4" s="6">
        <f>((D4-C4)+(F4-E4))*24</f>
        <v>2.0000000000000009</v>
      </c>
      <c r="H4" s="2"/>
      <c r="I4" s="2" t="s">
        <v>7</v>
      </c>
      <c r="J4" s="2">
        <f>Overview!C9+J3</f>
        <v>15.066666666666668</v>
      </c>
    </row>
    <row r="5" spans="2:10" x14ac:dyDescent="0.2">
      <c r="B5" s="8">
        <v>43347</v>
      </c>
      <c r="C5" s="5"/>
      <c r="D5" s="5"/>
      <c r="E5" s="5">
        <v>0.58333333333333337</v>
      </c>
      <c r="F5" s="5">
        <v>0.66666666666666663</v>
      </c>
      <c r="G5" s="6">
        <f t="shared" ref="G5:G50" si="0">((D5-C5)+(F5-E5))*24</f>
        <v>1.9999999999999982</v>
      </c>
      <c r="H5" s="2"/>
      <c r="I5" s="2"/>
      <c r="J5" s="2"/>
    </row>
    <row r="6" spans="2:10" x14ac:dyDescent="0.2">
      <c r="B6" s="8">
        <v>43356</v>
      </c>
      <c r="C6" s="5"/>
      <c r="D6" s="5"/>
      <c r="E6" s="5">
        <v>0.5625</v>
      </c>
      <c r="F6" s="5">
        <v>0.72916666666666663</v>
      </c>
      <c r="G6" s="6">
        <f t="shared" si="0"/>
        <v>3.9999999999999991</v>
      </c>
      <c r="H6" s="2"/>
      <c r="I6" s="2" t="s">
        <v>10</v>
      </c>
      <c r="J6" s="3">
        <f>SUM(G4:G50)</f>
        <v>16.666666666666664</v>
      </c>
    </row>
    <row r="7" spans="2:10" x14ac:dyDescent="0.2">
      <c r="B7" s="8">
        <v>43364</v>
      </c>
      <c r="C7" s="5">
        <v>0.45833333333333331</v>
      </c>
      <c r="D7" s="5">
        <v>0.55208333333333337</v>
      </c>
      <c r="E7" s="5">
        <v>0.65625</v>
      </c>
      <c r="F7" s="5">
        <v>0.72916666666666663</v>
      </c>
      <c r="G7" s="6">
        <f t="shared" si="0"/>
        <v>4</v>
      </c>
      <c r="H7" s="2"/>
      <c r="I7" s="2" t="s">
        <v>11</v>
      </c>
      <c r="J7" s="3">
        <f>J4-J6</f>
        <v>-1.5999999999999961</v>
      </c>
    </row>
    <row r="8" spans="2:10" x14ac:dyDescent="0.2">
      <c r="B8" s="8">
        <v>43367</v>
      </c>
      <c r="C8" s="5">
        <v>0.4861111111111111</v>
      </c>
      <c r="D8" s="5">
        <v>0.50347222222222221</v>
      </c>
      <c r="E8" s="5"/>
      <c r="F8" s="5"/>
      <c r="G8" s="6">
        <f t="shared" si="0"/>
        <v>0.41666666666666652</v>
      </c>
      <c r="H8" s="2"/>
      <c r="I8" s="2"/>
      <c r="J8" s="2"/>
    </row>
    <row r="9" spans="2:10" x14ac:dyDescent="0.2">
      <c r="B9" s="8">
        <v>43371</v>
      </c>
      <c r="C9" s="5">
        <v>0.42708333333333331</v>
      </c>
      <c r="D9" s="5">
        <v>0.51041666666666663</v>
      </c>
      <c r="E9" s="5">
        <v>0.66666666666666663</v>
      </c>
      <c r="F9" s="5">
        <v>0.76041666666666663</v>
      </c>
      <c r="G9" s="6">
        <f t="shared" si="0"/>
        <v>4.25</v>
      </c>
      <c r="H9" s="2"/>
      <c r="I9" s="2"/>
      <c r="J9" s="2"/>
    </row>
    <row r="10" spans="2:10" x14ac:dyDescent="0.2">
      <c r="B10" s="4"/>
      <c r="C10" s="5"/>
      <c r="D10" s="5"/>
      <c r="E10" s="5"/>
      <c r="F10" s="5"/>
      <c r="G10" s="6">
        <f t="shared" si="0"/>
        <v>0</v>
      </c>
      <c r="H10" s="2"/>
      <c r="I10" s="2"/>
      <c r="J10" s="2"/>
    </row>
    <row r="11" spans="2:10" x14ac:dyDescent="0.2">
      <c r="B11" s="4"/>
      <c r="C11" s="5"/>
      <c r="D11" s="5"/>
      <c r="E11" s="5"/>
      <c r="F11" s="5"/>
      <c r="G11" s="6">
        <f t="shared" si="0"/>
        <v>0</v>
      </c>
      <c r="H11" s="2"/>
      <c r="I11" s="2"/>
      <c r="J11" s="2"/>
    </row>
    <row r="12" spans="2:10" x14ac:dyDescent="0.2">
      <c r="B12" s="4"/>
      <c r="C12" s="5"/>
      <c r="D12" s="5"/>
      <c r="E12" s="5"/>
      <c r="F12" s="5"/>
      <c r="G12" s="6">
        <f t="shared" si="0"/>
        <v>0</v>
      </c>
      <c r="H12" s="2"/>
      <c r="I12" s="2"/>
      <c r="J12" s="2"/>
    </row>
    <row r="13" spans="2:10" x14ac:dyDescent="0.2">
      <c r="B13" s="4"/>
      <c r="C13" s="5"/>
      <c r="D13" s="5"/>
      <c r="E13" s="5"/>
      <c r="F13" s="5"/>
      <c r="G13" s="6">
        <f t="shared" si="0"/>
        <v>0</v>
      </c>
      <c r="H13" s="2"/>
      <c r="I13" s="2"/>
      <c r="J13" s="2"/>
    </row>
    <row r="14" spans="2:10" x14ac:dyDescent="0.2">
      <c r="B14" s="4"/>
      <c r="C14" s="5"/>
      <c r="D14" s="5"/>
      <c r="E14" s="5"/>
      <c r="F14" s="5"/>
      <c r="G14" s="6">
        <f t="shared" si="0"/>
        <v>0</v>
      </c>
      <c r="H14" s="2"/>
      <c r="I14" s="2"/>
      <c r="J14" s="2"/>
    </row>
    <row r="15" spans="2:10" x14ac:dyDescent="0.2">
      <c r="B15" s="4"/>
      <c r="C15" s="5"/>
      <c r="D15" s="5"/>
      <c r="E15" s="5"/>
      <c r="F15" s="5"/>
      <c r="G15" s="6">
        <f t="shared" si="0"/>
        <v>0</v>
      </c>
      <c r="H15" s="2"/>
      <c r="I15" s="2"/>
      <c r="J15" s="2"/>
    </row>
    <row r="16" spans="2:10" x14ac:dyDescent="0.2">
      <c r="B16" s="4"/>
      <c r="C16" s="5"/>
      <c r="D16" s="5"/>
      <c r="E16" s="5"/>
      <c r="F16" s="5"/>
      <c r="G16" s="6">
        <f t="shared" si="0"/>
        <v>0</v>
      </c>
      <c r="H16" s="2"/>
      <c r="I16" s="2"/>
      <c r="J16" s="2"/>
    </row>
    <row r="17" spans="2:10" x14ac:dyDescent="0.2">
      <c r="B17" s="4"/>
      <c r="C17" s="5"/>
      <c r="D17" s="5"/>
      <c r="E17" s="5"/>
      <c r="F17" s="5"/>
      <c r="G17" s="6">
        <f t="shared" si="0"/>
        <v>0</v>
      </c>
      <c r="H17" s="2"/>
      <c r="I17" s="2"/>
      <c r="J17" s="2"/>
    </row>
    <row r="18" spans="2:10" x14ac:dyDescent="0.2">
      <c r="B18" s="4"/>
      <c r="C18" s="5"/>
      <c r="D18" s="5"/>
      <c r="E18" s="5"/>
      <c r="F18" s="5"/>
      <c r="G18" s="6">
        <f t="shared" si="0"/>
        <v>0</v>
      </c>
      <c r="H18" s="2"/>
      <c r="I18" s="2"/>
      <c r="J18" s="2"/>
    </row>
    <row r="19" spans="2:10" x14ac:dyDescent="0.2">
      <c r="B19" s="4"/>
      <c r="C19" s="5"/>
      <c r="D19" s="5"/>
      <c r="E19" s="5"/>
      <c r="F19" s="5"/>
      <c r="G19" s="6">
        <f t="shared" si="0"/>
        <v>0</v>
      </c>
      <c r="H19" s="2"/>
      <c r="I19" s="2"/>
      <c r="J19" s="2"/>
    </row>
    <row r="20" spans="2:10" x14ac:dyDescent="0.2">
      <c r="B20" s="4"/>
      <c r="C20" s="5"/>
      <c r="D20" s="5"/>
      <c r="E20" s="5"/>
      <c r="F20" s="5"/>
      <c r="G20" s="6">
        <f t="shared" si="0"/>
        <v>0</v>
      </c>
      <c r="H20" s="2"/>
      <c r="I20" s="2"/>
      <c r="J20" s="2"/>
    </row>
    <row r="21" spans="2:10" x14ac:dyDescent="0.2">
      <c r="C21" s="5"/>
      <c r="D21" s="5"/>
      <c r="E21" s="5"/>
      <c r="F21" s="5"/>
      <c r="G21" s="6">
        <f t="shared" si="0"/>
        <v>0</v>
      </c>
    </row>
    <row r="22" spans="2:10" x14ac:dyDescent="0.2">
      <c r="C22" s="5"/>
      <c r="D22" s="5"/>
      <c r="E22" s="5"/>
      <c r="F22" s="5"/>
      <c r="G22" s="6">
        <f t="shared" si="0"/>
        <v>0</v>
      </c>
    </row>
    <row r="23" spans="2:10" x14ac:dyDescent="0.2">
      <c r="C23" s="5"/>
      <c r="D23" s="5"/>
      <c r="E23" s="5"/>
      <c r="F23" s="5"/>
      <c r="G23" s="6">
        <f t="shared" si="0"/>
        <v>0</v>
      </c>
    </row>
    <row r="24" spans="2:10" x14ac:dyDescent="0.2">
      <c r="C24" s="5"/>
      <c r="D24" s="5"/>
      <c r="E24" s="5"/>
      <c r="F24" s="5"/>
      <c r="G24" s="6">
        <f t="shared" si="0"/>
        <v>0</v>
      </c>
    </row>
    <row r="25" spans="2:10" x14ac:dyDescent="0.2">
      <c r="C25" s="5"/>
      <c r="D25" s="5"/>
      <c r="E25" s="5"/>
      <c r="F25" s="5"/>
      <c r="G25" s="6">
        <f t="shared" si="0"/>
        <v>0</v>
      </c>
    </row>
    <row r="26" spans="2:10" x14ac:dyDescent="0.2">
      <c r="C26" s="5"/>
      <c r="D26" s="5"/>
      <c r="E26" s="5"/>
      <c r="F26" s="5"/>
      <c r="G26" s="6">
        <f t="shared" si="0"/>
        <v>0</v>
      </c>
    </row>
    <row r="27" spans="2:10" x14ac:dyDescent="0.2">
      <c r="C27" s="5"/>
      <c r="D27" s="5"/>
      <c r="E27" s="5"/>
      <c r="F27" s="5"/>
      <c r="G27" s="6">
        <f t="shared" si="0"/>
        <v>0</v>
      </c>
    </row>
    <row r="28" spans="2:10" x14ac:dyDescent="0.2">
      <c r="C28" s="5"/>
      <c r="D28" s="5"/>
      <c r="E28" s="5"/>
      <c r="F28" s="5"/>
      <c r="G28" s="6">
        <f t="shared" si="0"/>
        <v>0</v>
      </c>
    </row>
    <row r="29" spans="2:10" x14ac:dyDescent="0.2">
      <c r="C29" s="5"/>
      <c r="D29" s="5"/>
      <c r="E29" s="5"/>
      <c r="F29" s="5"/>
      <c r="G29" s="6">
        <f t="shared" si="0"/>
        <v>0</v>
      </c>
    </row>
    <row r="30" spans="2:10" x14ac:dyDescent="0.2">
      <c r="C30" s="5"/>
      <c r="D30" s="5"/>
      <c r="E30" s="5"/>
      <c r="F30" s="5"/>
      <c r="G30" s="6">
        <f t="shared" si="0"/>
        <v>0</v>
      </c>
    </row>
    <row r="31" spans="2:10" x14ac:dyDescent="0.2">
      <c r="C31" s="5"/>
      <c r="D31" s="5"/>
      <c r="E31" s="5"/>
      <c r="F31" s="5"/>
      <c r="G31" s="6">
        <f t="shared" si="0"/>
        <v>0</v>
      </c>
    </row>
    <row r="32" spans="2:10" x14ac:dyDescent="0.2">
      <c r="C32" s="5"/>
      <c r="D32" s="5"/>
      <c r="E32" s="5"/>
      <c r="F32" s="5"/>
      <c r="G32" s="6">
        <f t="shared" si="0"/>
        <v>0</v>
      </c>
    </row>
    <row r="33" spans="3:7" x14ac:dyDescent="0.2">
      <c r="C33" s="5"/>
      <c r="D33" s="5"/>
      <c r="E33" s="5"/>
      <c r="F33" s="5"/>
      <c r="G33" s="6">
        <f t="shared" si="0"/>
        <v>0</v>
      </c>
    </row>
    <row r="34" spans="3:7" x14ac:dyDescent="0.2">
      <c r="C34" s="5"/>
      <c r="D34" s="5"/>
      <c r="E34" s="5"/>
      <c r="F34" s="5"/>
      <c r="G34" s="6">
        <f t="shared" si="0"/>
        <v>0</v>
      </c>
    </row>
    <row r="35" spans="3:7" x14ac:dyDescent="0.2">
      <c r="C35" s="5"/>
      <c r="D35" s="5"/>
      <c r="E35" s="5"/>
      <c r="F35" s="5"/>
      <c r="G35" s="6">
        <f t="shared" si="0"/>
        <v>0</v>
      </c>
    </row>
    <row r="36" spans="3:7" x14ac:dyDescent="0.2">
      <c r="C36" s="5"/>
      <c r="D36" s="5"/>
      <c r="E36" s="5"/>
      <c r="F36" s="5"/>
      <c r="G36" s="6">
        <f t="shared" si="0"/>
        <v>0</v>
      </c>
    </row>
    <row r="37" spans="3:7" x14ac:dyDescent="0.2">
      <c r="C37" s="5"/>
      <c r="D37" s="5"/>
      <c r="E37" s="5"/>
      <c r="F37" s="5"/>
      <c r="G37" s="6">
        <f t="shared" si="0"/>
        <v>0</v>
      </c>
    </row>
    <row r="38" spans="3:7" x14ac:dyDescent="0.2">
      <c r="C38" s="5"/>
      <c r="D38" s="5"/>
      <c r="E38" s="5"/>
      <c r="F38" s="5"/>
      <c r="G38" s="6">
        <f t="shared" si="0"/>
        <v>0</v>
      </c>
    </row>
    <row r="39" spans="3:7" x14ac:dyDescent="0.2">
      <c r="C39" s="5"/>
      <c r="D39" s="5"/>
      <c r="E39" s="5"/>
      <c r="F39" s="5"/>
      <c r="G39" s="6">
        <f t="shared" si="0"/>
        <v>0</v>
      </c>
    </row>
    <row r="40" spans="3:7" x14ac:dyDescent="0.2">
      <c r="C40" s="5"/>
      <c r="D40" s="5"/>
      <c r="E40" s="5"/>
      <c r="F40" s="5"/>
      <c r="G40" s="6">
        <f t="shared" si="0"/>
        <v>0</v>
      </c>
    </row>
    <row r="41" spans="3:7" x14ac:dyDescent="0.2">
      <c r="C41" s="5"/>
      <c r="D41" s="5"/>
      <c r="E41" s="5"/>
      <c r="F41" s="5"/>
      <c r="G41" s="6">
        <f t="shared" si="0"/>
        <v>0</v>
      </c>
    </row>
    <row r="42" spans="3:7" x14ac:dyDescent="0.2">
      <c r="C42" s="5"/>
      <c r="D42" s="5"/>
      <c r="E42" s="5"/>
      <c r="F42" s="5"/>
      <c r="G42" s="6">
        <f t="shared" si="0"/>
        <v>0</v>
      </c>
    </row>
    <row r="43" spans="3:7" x14ac:dyDescent="0.2">
      <c r="C43" s="5"/>
      <c r="D43" s="5"/>
      <c r="E43" s="5"/>
      <c r="F43" s="5"/>
      <c r="G43" s="6">
        <f t="shared" si="0"/>
        <v>0</v>
      </c>
    </row>
    <row r="44" spans="3:7" x14ac:dyDescent="0.2">
      <c r="C44" s="5"/>
      <c r="D44" s="5"/>
      <c r="E44" s="5"/>
      <c r="F44" s="5"/>
      <c r="G44" s="6">
        <f t="shared" si="0"/>
        <v>0</v>
      </c>
    </row>
    <row r="45" spans="3:7" x14ac:dyDescent="0.2">
      <c r="C45" s="5"/>
      <c r="D45" s="5"/>
      <c r="E45" s="5"/>
      <c r="F45" s="5"/>
      <c r="G45" s="6">
        <f t="shared" si="0"/>
        <v>0</v>
      </c>
    </row>
    <row r="46" spans="3:7" x14ac:dyDescent="0.2">
      <c r="C46" s="5"/>
      <c r="D46" s="5"/>
      <c r="E46" s="5"/>
      <c r="F46" s="5"/>
      <c r="G46" s="6">
        <f t="shared" si="0"/>
        <v>0</v>
      </c>
    </row>
    <row r="47" spans="3:7" x14ac:dyDescent="0.2">
      <c r="C47" s="5"/>
      <c r="D47" s="5"/>
      <c r="E47" s="5"/>
      <c r="F47" s="5"/>
      <c r="G47" s="6">
        <f t="shared" si="0"/>
        <v>0</v>
      </c>
    </row>
    <row r="48" spans="3:7" x14ac:dyDescent="0.2">
      <c r="C48" s="5"/>
      <c r="D48" s="5"/>
      <c r="E48" s="5"/>
      <c r="F48" s="5"/>
      <c r="G48" s="6">
        <f t="shared" si="0"/>
        <v>0</v>
      </c>
    </row>
    <row r="49" spans="3:7" x14ac:dyDescent="0.2">
      <c r="C49" s="5"/>
      <c r="D49" s="5"/>
      <c r="E49" s="5"/>
      <c r="F49" s="5"/>
      <c r="G49" s="6">
        <f t="shared" si="0"/>
        <v>0</v>
      </c>
    </row>
    <row r="50" spans="3:7" x14ac:dyDescent="0.2">
      <c r="C50" s="5"/>
      <c r="D50" s="5"/>
      <c r="E50" s="5"/>
      <c r="F50" s="5"/>
      <c r="G50" s="6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3ED1-BE43-4FA9-A824-0B0F0A5DEBA6}">
  <dimension ref="B2:O50"/>
  <sheetViews>
    <sheetView workbookViewId="0">
      <selection activeCell="F17" sqref="F17"/>
    </sheetView>
  </sheetViews>
  <sheetFormatPr baseColWidth="10" defaultColWidth="11" defaultRowHeight="16" x14ac:dyDescent="0.2"/>
  <cols>
    <col min="3" max="3" width="36.33203125" customWidth="1"/>
    <col min="4" max="4" width="4.1640625" customWidth="1"/>
    <col min="5" max="5" width="13.5" customWidth="1"/>
    <col min="6" max="6" width="14.83203125" customWidth="1"/>
    <col min="9" max="9" width="17.5" customWidth="1"/>
  </cols>
  <sheetData>
    <row r="2" spans="2:15" x14ac:dyDescent="0.2">
      <c r="B2" s="1">
        <v>42429</v>
      </c>
      <c r="C2" s="1"/>
    </row>
    <row r="3" spans="2:15" x14ac:dyDescent="0.2">
      <c r="B3" t="s">
        <v>8</v>
      </c>
      <c r="E3" t="s">
        <v>19</v>
      </c>
      <c r="F3" t="s">
        <v>20</v>
      </c>
      <c r="G3" t="s">
        <v>9</v>
      </c>
      <c r="I3" t="s">
        <v>26</v>
      </c>
      <c r="J3" s="18">
        <f>'Februar 2020'!J8</f>
        <v>0.43611111111111334</v>
      </c>
      <c r="K3" s="21">
        <f>(-1*J3)/J4</f>
        <v>-0.69469026548672907</v>
      </c>
    </row>
    <row r="4" spans="2:15" x14ac:dyDescent="0.2">
      <c r="B4" s="8">
        <v>42430</v>
      </c>
      <c r="C4" s="8" t="s">
        <v>56</v>
      </c>
      <c r="D4" s="5"/>
      <c r="E4" s="5">
        <v>0.47569444444444442</v>
      </c>
      <c r="F4" s="5">
        <v>0.51944444444444449</v>
      </c>
      <c r="G4" s="17">
        <f>MAX((F4-E4), 0)</f>
        <v>4.3750000000000067E-2</v>
      </c>
      <c r="H4" s="2"/>
      <c r="I4" s="2" t="s">
        <v>7</v>
      </c>
      <c r="J4" s="18">
        <f>Overview!C33/24</f>
        <v>0.62777777777777788</v>
      </c>
    </row>
    <row r="5" spans="2:15" x14ac:dyDescent="0.2">
      <c r="B5" s="8">
        <v>42430</v>
      </c>
      <c r="C5" s="8" t="s">
        <v>56</v>
      </c>
      <c r="D5" s="5"/>
      <c r="E5" s="5">
        <v>0.61875000000000002</v>
      </c>
      <c r="F5" s="5">
        <v>0.6381944444444444</v>
      </c>
      <c r="G5" s="17">
        <f t="shared" ref="G5:G50" si="0">MAX((F5-E5), 0)</f>
        <v>1.9444444444444375E-2</v>
      </c>
      <c r="H5" s="2"/>
      <c r="I5" s="10" t="s">
        <v>21</v>
      </c>
      <c r="J5" s="18">
        <f>J4+J3</f>
        <v>1.0638888888888913</v>
      </c>
    </row>
    <row r="6" spans="2:15" x14ac:dyDescent="0.2">
      <c r="B6" s="8">
        <v>42430</v>
      </c>
      <c r="C6" s="8" t="s">
        <v>56</v>
      </c>
      <c r="D6" s="5"/>
      <c r="E6" s="5">
        <v>0.8666666666666667</v>
      </c>
      <c r="F6" s="5">
        <v>0.88055555555555554</v>
      </c>
      <c r="G6" s="17">
        <f t="shared" si="0"/>
        <v>1.388888888888884E-2</v>
      </c>
      <c r="H6" s="2"/>
    </row>
    <row r="7" spans="2:15" x14ac:dyDescent="0.2">
      <c r="B7" s="8">
        <v>42433</v>
      </c>
      <c r="C7" s="8" t="s">
        <v>56</v>
      </c>
      <c r="D7" s="5"/>
      <c r="E7" s="5">
        <v>0.4513888888888889</v>
      </c>
      <c r="F7" s="5">
        <v>0.52083333333333337</v>
      </c>
      <c r="G7" s="17">
        <f>MAX((F7-E7), 0)</f>
        <v>6.9444444444444475E-2</v>
      </c>
      <c r="H7" s="2"/>
      <c r="I7" s="2" t="s">
        <v>10</v>
      </c>
      <c r="J7" s="18">
        <f>SUM(G4:G50)</f>
        <v>1.1798611111111112</v>
      </c>
    </row>
    <row r="8" spans="2:15" x14ac:dyDescent="0.2">
      <c r="B8" s="8">
        <v>42433</v>
      </c>
      <c r="C8" s="8" t="s">
        <v>56</v>
      </c>
      <c r="D8" s="5"/>
      <c r="E8" s="5">
        <v>0.60416666666666663</v>
      </c>
      <c r="F8" s="5">
        <v>0.73749999999999993</v>
      </c>
      <c r="G8" s="17">
        <f t="shared" si="0"/>
        <v>0.1333333333333333</v>
      </c>
      <c r="H8" s="2"/>
      <c r="I8" s="10" t="s">
        <v>11</v>
      </c>
      <c r="J8" s="19">
        <f>J5-J7</f>
        <v>-0.11597222222221992</v>
      </c>
      <c r="K8" s="21">
        <f>(J7)/J4</f>
        <v>1.8794247787610618</v>
      </c>
      <c r="L8" s="21">
        <f>(J7-J3)/J4</f>
        <v>1.1847345132743328</v>
      </c>
    </row>
    <row r="9" spans="2:15" x14ac:dyDescent="0.2">
      <c r="B9" s="8">
        <v>42434</v>
      </c>
      <c r="C9" s="8" t="s">
        <v>57</v>
      </c>
      <c r="D9" s="5"/>
      <c r="E9" s="5">
        <v>0.625</v>
      </c>
      <c r="F9" s="5">
        <v>0.75138888888888899</v>
      </c>
      <c r="G9" s="17">
        <f t="shared" si="0"/>
        <v>0.12638888888888899</v>
      </c>
      <c r="H9" s="2"/>
      <c r="I9" s="2"/>
      <c r="J9" s="2"/>
    </row>
    <row r="10" spans="2:15" x14ac:dyDescent="0.2">
      <c r="B10" s="8">
        <v>42436</v>
      </c>
      <c r="C10" s="8" t="s">
        <v>56</v>
      </c>
      <c r="D10" s="5"/>
      <c r="E10" s="5">
        <v>0.85416666666666663</v>
      </c>
      <c r="F10" s="5">
        <v>0.95833333333333337</v>
      </c>
      <c r="G10" s="17">
        <f>MAX((F10-E10), 0)</f>
        <v>0.10416666666666674</v>
      </c>
      <c r="H10" s="2"/>
      <c r="I10" s="2"/>
      <c r="J10" s="2"/>
    </row>
    <row r="11" spans="2:15" x14ac:dyDescent="0.2">
      <c r="B11" s="8">
        <v>42437</v>
      </c>
      <c r="C11" s="8" t="s">
        <v>58</v>
      </c>
      <c r="D11" s="5"/>
      <c r="E11" s="5">
        <v>0.41666666666666669</v>
      </c>
      <c r="F11" s="5">
        <v>0.60416666666666663</v>
      </c>
      <c r="G11" s="17">
        <f>MAX((F11-E11), 0)</f>
        <v>0.18749999999999994</v>
      </c>
      <c r="H11" s="2"/>
      <c r="I11" s="2"/>
      <c r="J11" s="2"/>
    </row>
    <row r="12" spans="2:15" x14ac:dyDescent="0.2">
      <c r="B12" s="8">
        <v>42444</v>
      </c>
      <c r="C12" s="8" t="s">
        <v>59</v>
      </c>
      <c r="D12" s="5"/>
      <c r="E12" s="5">
        <v>0.39583333333333331</v>
      </c>
      <c r="F12" s="5">
        <v>0.48541666666666666</v>
      </c>
      <c r="G12" s="17">
        <f t="shared" si="0"/>
        <v>8.9583333333333348E-2</v>
      </c>
      <c r="H12" s="2"/>
      <c r="I12" s="2"/>
      <c r="J12" s="2"/>
      <c r="M12" s="14"/>
      <c r="O12" s="16"/>
    </row>
    <row r="13" spans="2:15" x14ac:dyDescent="0.2">
      <c r="B13" s="8">
        <v>42451</v>
      </c>
      <c r="C13" s="8" t="s">
        <v>60</v>
      </c>
      <c r="D13" s="5"/>
      <c r="E13" s="5">
        <v>0.72916666666666663</v>
      </c>
      <c r="F13" s="5">
        <v>0.83611111111111114</v>
      </c>
      <c r="G13" s="17">
        <f t="shared" si="0"/>
        <v>0.10694444444444451</v>
      </c>
      <c r="H13" s="2"/>
      <c r="I13" s="2"/>
      <c r="J13" s="2"/>
      <c r="M13" s="14"/>
    </row>
    <row r="14" spans="2:15" x14ac:dyDescent="0.2">
      <c r="B14" s="8">
        <v>42456</v>
      </c>
      <c r="C14" s="8" t="s">
        <v>61</v>
      </c>
      <c r="D14" s="5"/>
      <c r="E14" s="5">
        <v>0.70833333333333337</v>
      </c>
      <c r="F14" s="5">
        <v>0.87013888888888891</v>
      </c>
      <c r="G14" s="17">
        <f t="shared" si="0"/>
        <v>0.16180555555555554</v>
      </c>
      <c r="H14" s="2"/>
      <c r="I14" s="2"/>
      <c r="J14" s="2"/>
      <c r="M14" s="15"/>
    </row>
    <row r="15" spans="2:15" x14ac:dyDescent="0.2">
      <c r="B15" s="8">
        <v>42457</v>
      </c>
      <c r="C15" s="8" t="s">
        <v>38</v>
      </c>
      <c r="D15" s="5"/>
      <c r="E15" s="5">
        <v>0.58333333333333337</v>
      </c>
      <c r="F15" s="5">
        <v>0.64444444444444449</v>
      </c>
      <c r="G15" s="17">
        <f t="shared" si="0"/>
        <v>6.1111111111111116E-2</v>
      </c>
      <c r="H15" s="2"/>
      <c r="I15" s="2"/>
      <c r="J15" s="2"/>
    </row>
    <row r="16" spans="2:15" x14ac:dyDescent="0.2">
      <c r="B16" s="8">
        <v>42457</v>
      </c>
      <c r="C16" s="8" t="s">
        <v>62</v>
      </c>
      <c r="D16" s="5"/>
      <c r="E16" s="5">
        <v>0.64583333333333337</v>
      </c>
      <c r="F16" s="5">
        <v>0.70833333333333337</v>
      </c>
      <c r="G16" s="17">
        <f t="shared" si="0"/>
        <v>6.25E-2</v>
      </c>
      <c r="H16" s="2"/>
      <c r="I16" s="2"/>
      <c r="J16" s="2"/>
    </row>
    <row r="17" spans="2:10" x14ac:dyDescent="0.2">
      <c r="B17" s="8"/>
      <c r="C17" s="8"/>
      <c r="D17" s="5"/>
      <c r="E17" s="5"/>
      <c r="F17" s="5"/>
      <c r="G17" s="17">
        <f t="shared" si="0"/>
        <v>0</v>
      </c>
      <c r="H17" s="2"/>
      <c r="I17" s="2"/>
      <c r="J17" s="2"/>
    </row>
    <row r="18" spans="2:10" x14ac:dyDescent="0.2">
      <c r="B18" s="8"/>
      <c r="C18" s="8"/>
      <c r="D18" s="5"/>
      <c r="E18" s="5"/>
      <c r="F18" s="5"/>
      <c r="G18" s="17">
        <f t="shared" si="0"/>
        <v>0</v>
      </c>
      <c r="H18" s="2"/>
      <c r="I18" s="2"/>
      <c r="J18" s="2"/>
    </row>
    <row r="19" spans="2:10" x14ac:dyDescent="0.2">
      <c r="B19" s="8"/>
      <c r="C19" s="8"/>
      <c r="D19" s="5"/>
      <c r="E19" s="5"/>
      <c r="F19" s="5"/>
      <c r="G19" s="17">
        <f t="shared" si="0"/>
        <v>0</v>
      </c>
      <c r="H19" s="2"/>
      <c r="I19" s="2"/>
      <c r="J19" s="2"/>
    </row>
    <row r="20" spans="2:10" x14ac:dyDescent="0.2">
      <c r="B20" s="8"/>
      <c r="C20" s="8"/>
      <c r="D20" s="5"/>
      <c r="E20" s="5"/>
      <c r="F20" s="5"/>
      <c r="G20" s="17">
        <f t="shared" si="0"/>
        <v>0</v>
      </c>
      <c r="H20" s="2"/>
      <c r="I20" s="2"/>
      <c r="J20" s="2"/>
    </row>
    <row r="21" spans="2:10" x14ac:dyDescent="0.2">
      <c r="B21" s="20"/>
      <c r="C21" s="20"/>
      <c r="D21" s="5"/>
      <c r="E21" s="5"/>
      <c r="F21" s="5"/>
      <c r="G21" s="17">
        <f t="shared" si="0"/>
        <v>0</v>
      </c>
    </row>
    <row r="22" spans="2:10" x14ac:dyDescent="0.2">
      <c r="D22" s="5"/>
      <c r="E22" s="5"/>
      <c r="F22" s="5"/>
      <c r="G22" s="17">
        <f t="shared" si="0"/>
        <v>0</v>
      </c>
    </row>
    <row r="23" spans="2:10" x14ac:dyDescent="0.2">
      <c r="D23" s="5"/>
      <c r="E23" s="5"/>
      <c r="F23" s="5"/>
      <c r="G23" s="17">
        <f t="shared" si="0"/>
        <v>0</v>
      </c>
    </row>
    <row r="24" spans="2:10" x14ac:dyDescent="0.2">
      <c r="D24" s="5"/>
      <c r="E24" s="5"/>
      <c r="F24" s="5"/>
      <c r="G24" s="17">
        <f t="shared" si="0"/>
        <v>0</v>
      </c>
    </row>
    <row r="25" spans="2:10" x14ac:dyDescent="0.2">
      <c r="D25" s="5"/>
      <c r="E25" s="5"/>
      <c r="F25" s="5"/>
      <c r="G25" s="17">
        <f t="shared" si="0"/>
        <v>0</v>
      </c>
    </row>
    <row r="26" spans="2:10" x14ac:dyDescent="0.2">
      <c r="D26" s="5"/>
      <c r="E26" s="5"/>
      <c r="F26" s="5"/>
      <c r="G26" s="17">
        <f t="shared" si="0"/>
        <v>0</v>
      </c>
    </row>
    <row r="27" spans="2:10" x14ac:dyDescent="0.2">
      <c r="D27" s="5"/>
      <c r="E27" s="5"/>
      <c r="F27" s="5"/>
      <c r="G27" s="17">
        <f t="shared" si="0"/>
        <v>0</v>
      </c>
    </row>
    <row r="28" spans="2:10" x14ac:dyDescent="0.2">
      <c r="D28" s="5"/>
      <c r="E28" s="5"/>
      <c r="F28" s="5"/>
      <c r="G28" s="17">
        <f t="shared" si="0"/>
        <v>0</v>
      </c>
    </row>
    <row r="29" spans="2:10" x14ac:dyDescent="0.2">
      <c r="D29" s="5"/>
      <c r="E29" s="5"/>
      <c r="F29" s="5"/>
      <c r="G29" s="17">
        <f t="shared" si="0"/>
        <v>0</v>
      </c>
    </row>
    <row r="30" spans="2:10" x14ac:dyDescent="0.2">
      <c r="D30" s="5"/>
      <c r="E30" s="5"/>
      <c r="F30" s="5"/>
      <c r="G30" s="17">
        <f t="shared" si="0"/>
        <v>0</v>
      </c>
    </row>
    <row r="31" spans="2:10" x14ac:dyDescent="0.2">
      <c r="D31" s="5"/>
      <c r="E31" s="5"/>
      <c r="F31" s="5"/>
      <c r="G31" s="17">
        <f t="shared" si="0"/>
        <v>0</v>
      </c>
    </row>
    <row r="32" spans="2:10" x14ac:dyDescent="0.2">
      <c r="D32" s="5"/>
      <c r="E32" s="5"/>
      <c r="F32" s="5"/>
      <c r="G32" s="17">
        <f t="shared" si="0"/>
        <v>0</v>
      </c>
    </row>
    <row r="33" spans="4:7" x14ac:dyDescent="0.2">
      <c r="D33" s="5"/>
      <c r="E33" s="5"/>
      <c r="F33" s="5"/>
      <c r="G33" s="17">
        <f t="shared" si="0"/>
        <v>0</v>
      </c>
    </row>
    <row r="34" spans="4:7" x14ac:dyDescent="0.2">
      <c r="D34" s="5"/>
      <c r="E34" s="5"/>
      <c r="F34" s="5"/>
      <c r="G34" s="17">
        <f t="shared" si="0"/>
        <v>0</v>
      </c>
    </row>
    <row r="35" spans="4:7" x14ac:dyDescent="0.2">
      <c r="D35" s="5"/>
      <c r="E35" s="5"/>
      <c r="F35" s="5"/>
      <c r="G35" s="17">
        <f t="shared" si="0"/>
        <v>0</v>
      </c>
    </row>
    <row r="36" spans="4:7" x14ac:dyDescent="0.2">
      <c r="D36" s="5"/>
      <c r="E36" s="5"/>
      <c r="F36" s="5"/>
      <c r="G36" s="17">
        <f t="shared" si="0"/>
        <v>0</v>
      </c>
    </row>
    <row r="37" spans="4:7" x14ac:dyDescent="0.2">
      <c r="D37" s="5"/>
      <c r="E37" s="5"/>
      <c r="F37" s="5"/>
      <c r="G37" s="17">
        <f t="shared" si="0"/>
        <v>0</v>
      </c>
    </row>
    <row r="38" spans="4:7" x14ac:dyDescent="0.2">
      <c r="D38" s="5"/>
      <c r="E38" s="5"/>
      <c r="F38" s="5"/>
      <c r="G38" s="17">
        <f t="shared" si="0"/>
        <v>0</v>
      </c>
    </row>
    <row r="39" spans="4:7" x14ac:dyDescent="0.2">
      <c r="D39" s="5"/>
      <c r="E39" s="5"/>
      <c r="F39" s="5"/>
      <c r="G39" s="17">
        <f t="shared" si="0"/>
        <v>0</v>
      </c>
    </row>
    <row r="40" spans="4:7" x14ac:dyDescent="0.2">
      <c r="D40" s="5"/>
      <c r="E40" s="5"/>
      <c r="F40" s="5"/>
      <c r="G40" s="17">
        <f t="shared" si="0"/>
        <v>0</v>
      </c>
    </row>
    <row r="41" spans="4:7" x14ac:dyDescent="0.2">
      <c r="D41" s="5"/>
      <c r="E41" s="5"/>
      <c r="F41" s="5"/>
      <c r="G41" s="17">
        <f t="shared" si="0"/>
        <v>0</v>
      </c>
    </row>
    <row r="42" spans="4:7" x14ac:dyDescent="0.2">
      <c r="D42" s="5"/>
      <c r="E42" s="5"/>
      <c r="F42" s="5"/>
      <c r="G42" s="17">
        <f t="shared" si="0"/>
        <v>0</v>
      </c>
    </row>
    <row r="43" spans="4:7" x14ac:dyDescent="0.2">
      <c r="D43" s="5"/>
      <c r="E43" s="5"/>
      <c r="F43" s="5"/>
      <c r="G43" s="17">
        <f t="shared" si="0"/>
        <v>0</v>
      </c>
    </row>
    <row r="44" spans="4:7" x14ac:dyDescent="0.2">
      <c r="D44" s="5"/>
      <c r="E44" s="5"/>
      <c r="F44" s="5"/>
      <c r="G44" s="17">
        <f t="shared" si="0"/>
        <v>0</v>
      </c>
    </row>
    <row r="45" spans="4:7" x14ac:dyDescent="0.2">
      <c r="D45" s="5"/>
      <c r="E45" s="5"/>
      <c r="F45" s="5"/>
      <c r="G45" s="17">
        <f t="shared" si="0"/>
        <v>0</v>
      </c>
    </row>
    <row r="46" spans="4:7" x14ac:dyDescent="0.2">
      <c r="D46" s="5"/>
      <c r="G46" s="17">
        <f t="shared" si="0"/>
        <v>0</v>
      </c>
    </row>
    <row r="47" spans="4:7" x14ac:dyDescent="0.2">
      <c r="D47" s="5"/>
      <c r="G47" s="17">
        <f t="shared" si="0"/>
        <v>0</v>
      </c>
    </row>
    <row r="48" spans="4:7" x14ac:dyDescent="0.2">
      <c r="D48" s="5"/>
      <c r="G48" s="17">
        <f t="shared" si="0"/>
        <v>0</v>
      </c>
    </row>
    <row r="49" spans="4:7" x14ac:dyDescent="0.2">
      <c r="D49" s="5"/>
      <c r="G49" s="17">
        <f t="shared" si="0"/>
        <v>0</v>
      </c>
    </row>
    <row r="50" spans="4:7" x14ac:dyDescent="0.2">
      <c r="D50" s="5"/>
      <c r="G50" s="17">
        <f t="shared" si="0"/>
        <v>0</v>
      </c>
    </row>
  </sheetData>
  <conditionalFormatting sqref="J8">
    <cfRule type="cellIs" dxfId="13" priority="1" operator="greaterThan">
      <formula>0</formula>
    </cfRule>
    <cfRule type="cellIs" dxfId="12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16F5-2F03-4602-94B5-B2AA89808DD1}">
  <dimension ref="B2:O50"/>
  <sheetViews>
    <sheetView workbookViewId="0">
      <selection activeCell="B13" sqref="B13"/>
    </sheetView>
  </sheetViews>
  <sheetFormatPr baseColWidth="10" defaultColWidth="11" defaultRowHeight="16" x14ac:dyDescent="0.2"/>
  <cols>
    <col min="3" max="3" width="36.33203125" customWidth="1"/>
    <col min="4" max="4" width="4.1640625" customWidth="1"/>
    <col min="5" max="5" width="13.5" customWidth="1"/>
    <col min="6" max="6" width="14.83203125" customWidth="1"/>
    <col min="9" max="9" width="17.5" customWidth="1"/>
  </cols>
  <sheetData>
    <row r="2" spans="2:15" x14ac:dyDescent="0.2">
      <c r="B2" s="1">
        <v>42460</v>
      </c>
      <c r="C2" s="1"/>
    </row>
    <row r="3" spans="2:15" x14ac:dyDescent="0.2">
      <c r="B3" t="s">
        <v>8</v>
      </c>
      <c r="E3" t="s">
        <v>19</v>
      </c>
      <c r="F3" t="s">
        <v>20</v>
      </c>
      <c r="G3" t="s">
        <v>9</v>
      </c>
      <c r="I3" t="s">
        <v>26</v>
      </c>
      <c r="J3" s="18">
        <f>'März 2020'!J8</f>
        <v>-0.11597222222221992</v>
      </c>
      <c r="K3" s="21">
        <f>(-1*J3)/J4</f>
        <v>0.1847345132743326</v>
      </c>
    </row>
    <row r="4" spans="2:15" x14ac:dyDescent="0.2">
      <c r="B4" s="8">
        <v>42462</v>
      </c>
      <c r="C4" s="8" t="s">
        <v>28</v>
      </c>
      <c r="D4" s="5"/>
      <c r="E4" s="5">
        <v>0.39583333333333331</v>
      </c>
      <c r="F4" s="5">
        <v>0.47847222222222219</v>
      </c>
      <c r="G4" s="17">
        <f>MAX((F4-E4), 0)</f>
        <v>8.2638888888888873E-2</v>
      </c>
      <c r="H4" s="2"/>
      <c r="I4" s="2" t="s">
        <v>7</v>
      </c>
      <c r="J4" s="18">
        <f>Overview!C33/24</f>
        <v>0.62777777777777788</v>
      </c>
    </row>
    <row r="5" spans="2:15" x14ac:dyDescent="0.2">
      <c r="B5" s="8">
        <v>42466</v>
      </c>
      <c r="C5" s="8" t="s">
        <v>63</v>
      </c>
      <c r="D5" s="5"/>
      <c r="E5" s="5">
        <v>0.47916666666666669</v>
      </c>
      <c r="F5" s="5">
        <v>0.60416666666666663</v>
      </c>
      <c r="G5" s="17">
        <f t="shared" ref="G5:G50" si="0">MAX((F5-E5), 0)</f>
        <v>0.12499999999999994</v>
      </c>
      <c r="H5" s="2"/>
      <c r="I5" s="10" t="s">
        <v>21</v>
      </c>
      <c r="J5" s="18">
        <f>J4+J3</f>
        <v>0.51180555555555796</v>
      </c>
    </row>
    <row r="6" spans="2:15" x14ac:dyDescent="0.2">
      <c r="B6" s="8">
        <v>42467</v>
      </c>
      <c r="C6" s="8" t="s">
        <v>64</v>
      </c>
      <c r="D6" s="5"/>
      <c r="E6" s="5">
        <v>0.57638888888888895</v>
      </c>
      <c r="F6" s="5">
        <v>0.69097222222222221</v>
      </c>
      <c r="G6" s="17">
        <f t="shared" si="0"/>
        <v>0.11458333333333326</v>
      </c>
      <c r="H6" s="2"/>
    </row>
    <row r="7" spans="2:15" x14ac:dyDescent="0.2">
      <c r="B7" s="8">
        <v>42468</v>
      </c>
      <c r="C7" s="8" t="s">
        <v>65</v>
      </c>
      <c r="D7" s="5"/>
      <c r="E7" s="5">
        <v>0.4375</v>
      </c>
      <c r="F7" s="5">
        <v>0.5625</v>
      </c>
      <c r="G7" s="17">
        <f>MAX((F7-E7), 0)</f>
        <v>0.125</v>
      </c>
      <c r="H7" s="2"/>
      <c r="I7" s="2" t="s">
        <v>10</v>
      </c>
      <c r="J7" s="18">
        <f>SUM(G4:G50)</f>
        <v>0.92708333333333326</v>
      </c>
    </row>
    <row r="8" spans="2:15" x14ac:dyDescent="0.2">
      <c r="B8" s="8">
        <v>42468</v>
      </c>
      <c r="C8" s="8" t="s">
        <v>62</v>
      </c>
      <c r="D8" s="5"/>
      <c r="E8" s="5">
        <v>0.88888888888888884</v>
      </c>
      <c r="F8" s="5">
        <v>0.97083333333333333</v>
      </c>
      <c r="G8" s="17">
        <f t="shared" si="0"/>
        <v>8.1944444444444486E-2</v>
      </c>
      <c r="H8" s="2"/>
      <c r="I8" s="10" t="s">
        <v>11</v>
      </c>
      <c r="J8" s="19">
        <f>J5-J7</f>
        <v>-0.4152777777777753</v>
      </c>
      <c r="K8" s="21">
        <f>(J7)/J4</f>
        <v>1.4767699115044244</v>
      </c>
      <c r="L8" s="21">
        <f>(J7-J3)/J4</f>
        <v>1.6615044247787569</v>
      </c>
    </row>
    <row r="9" spans="2:15" x14ac:dyDescent="0.2">
      <c r="B9" s="8">
        <v>42474</v>
      </c>
      <c r="C9" s="8" t="s">
        <v>28</v>
      </c>
      <c r="D9" s="5"/>
      <c r="E9" s="5">
        <v>0.6875</v>
      </c>
      <c r="F9" s="5">
        <v>0.77083333333333337</v>
      </c>
      <c r="G9" s="17">
        <f t="shared" si="0"/>
        <v>8.333333333333337E-2</v>
      </c>
      <c r="H9" s="2"/>
      <c r="I9" s="2"/>
      <c r="J9" s="2"/>
    </row>
    <row r="10" spans="2:15" x14ac:dyDescent="0.2">
      <c r="B10" s="8">
        <v>42476</v>
      </c>
      <c r="C10" s="8" t="s">
        <v>28</v>
      </c>
      <c r="D10" s="5"/>
      <c r="E10" s="5">
        <v>0.63888888888888895</v>
      </c>
      <c r="F10" s="5">
        <v>0.70347222222222217</v>
      </c>
      <c r="G10" s="17">
        <f>MAX((F10-E10), 0)</f>
        <v>6.4583333333333215E-2</v>
      </c>
      <c r="H10" s="2"/>
      <c r="I10" s="2"/>
      <c r="J10" s="2"/>
    </row>
    <row r="11" spans="2:15" x14ac:dyDescent="0.2">
      <c r="B11" s="8">
        <v>42483</v>
      </c>
      <c r="C11" s="8" t="s">
        <v>66</v>
      </c>
      <c r="D11" s="5"/>
      <c r="E11" s="5">
        <v>0.54166666666666663</v>
      </c>
      <c r="F11" s="5">
        <v>0.66666666666666663</v>
      </c>
      <c r="G11" s="17">
        <f>MAX((F11-E11), 0)</f>
        <v>0.125</v>
      </c>
      <c r="H11" s="2"/>
      <c r="I11" s="2"/>
      <c r="J11" s="2"/>
    </row>
    <row r="12" spans="2:15" x14ac:dyDescent="0.2">
      <c r="B12" s="8">
        <v>42489</v>
      </c>
      <c r="C12" s="8" t="s">
        <v>67</v>
      </c>
      <c r="D12" s="5"/>
      <c r="E12" s="5">
        <v>0.39583333333333331</v>
      </c>
      <c r="F12" s="5">
        <v>0.52083333333333337</v>
      </c>
      <c r="G12" s="17">
        <f t="shared" si="0"/>
        <v>0.12500000000000006</v>
      </c>
      <c r="H12" s="2"/>
      <c r="I12" s="2"/>
      <c r="J12" s="2"/>
      <c r="M12" s="14"/>
      <c r="O12" s="16"/>
    </row>
    <row r="13" spans="2:15" x14ac:dyDescent="0.2">
      <c r="B13" s="8"/>
      <c r="C13" s="8"/>
      <c r="D13" s="5"/>
      <c r="E13" s="5"/>
      <c r="F13" s="5"/>
      <c r="G13" s="17">
        <f t="shared" si="0"/>
        <v>0</v>
      </c>
      <c r="H13" s="2"/>
      <c r="I13" s="2"/>
      <c r="J13" s="2"/>
      <c r="M13" s="14"/>
    </row>
    <row r="14" spans="2:15" x14ac:dyDescent="0.2">
      <c r="B14" s="8"/>
      <c r="C14" s="8"/>
      <c r="D14" s="5"/>
      <c r="E14" s="5"/>
      <c r="F14" s="5"/>
      <c r="G14" s="17">
        <f t="shared" si="0"/>
        <v>0</v>
      </c>
      <c r="H14" s="2"/>
      <c r="I14" s="2"/>
      <c r="J14" s="2"/>
      <c r="M14" s="15"/>
    </row>
    <row r="15" spans="2:15" x14ac:dyDescent="0.2">
      <c r="B15" s="8"/>
      <c r="C15" s="8"/>
      <c r="D15" s="5"/>
      <c r="E15" s="5"/>
      <c r="F15" s="5"/>
      <c r="G15" s="17">
        <f t="shared" si="0"/>
        <v>0</v>
      </c>
      <c r="H15" s="2"/>
      <c r="I15" s="2"/>
      <c r="J15" s="2"/>
    </row>
    <row r="16" spans="2:15" x14ac:dyDescent="0.2">
      <c r="B16" s="8"/>
      <c r="C16" s="8"/>
      <c r="D16" s="5"/>
      <c r="E16" s="5"/>
      <c r="F16" s="5"/>
      <c r="G16" s="17">
        <f t="shared" si="0"/>
        <v>0</v>
      </c>
      <c r="H16" s="2"/>
      <c r="I16" s="2"/>
      <c r="J16" s="2"/>
    </row>
    <row r="17" spans="2:10" x14ac:dyDescent="0.2">
      <c r="B17" s="8"/>
      <c r="C17" s="8"/>
      <c r="D17" s="5"/>
      <c r="E17" s="5"/>
      <c r="F17" s="5"/>
      <c r="G17" s="17">
        <f t="shared" si="0"/>
        <v>0</v>
      </c>
      <c r="H17" s="2"/>
      <c r="I17" s="2"/>
      <c r="J17" s="2"/>
    </row>
    <row r="18" spans="2:10" x14ac:dyDescent="0.2">
      <c r="B18" s="8"/>
      <c r="C18" s="8"/>
      <c r="D18" s="5"/>
      <c r="E18" s="5"/>
      <c r="F18" s="5"/>
      <c r="G18" s="17">
        <f t="shared" si="0"/>
        <v>0</v>
      </c>
      <c r="H18" s="2"/>
      <c r="I18" s="2"/>
      <c r="J18" s="2"/>
    </row>
    <row r="19" spans="2:10" x14ac:dyDescent="0.2">
      <c r="B19" s="8"/>
      <c r="C19" s="8"/>
      <c r="D19" s="5"/>
      <c r="E19" s="5"/>
      <c r="F19" s="5"/>
      <c r="G19" s="17">
        <f t="shared" si="0"/>
        <v>0</v>
      </c>
      <c r="H19" s="2"/>
      <c r="I19" s="2"/>
      <c r="J19" s="2"/>
    </row>
    <row r="20" spans="2:10" x14ac:dyDescent="0.2">
      <c r="B20" s="8"/>
      <c r="C20" s="8"/>
      <c r="D20" s="5"/>
      <c r="E20" s="5"/>
      <c r="F20" s="5"/>
      <c r="G20" s="17">
        <f t="shared" si="0"/>
        <v>0</v>
      </c>
      <c r="H20" s="2"/>
      <c r="I20" s="2"/>
      <c r="J20" s="2"/>
    </row>
    <row r="21" spans="2:10" x14ac:dyDescent="0.2">
      <c r="B21" s="20"/>
      <c r="C21" s="20"/>
      <c r="D21" s="5"/>
      <c r="E21" s="5"/>
      <c r="F21" s="5"/>
      <c r="G21" s="17">
        <f t="shared" si="0"/>
        <v>0</v>
      </c>
    </row>
    <row r="22" spans="2:10" x14ac:dyDescent="0.2">
      <c r="D22" s="5"/>
      <c r="E22" s="5"/>
      <c r="F22" s="5"/>
      <c r="G22" s="17">
        <f t="shared" si="0"/>
        <v>0</v>
      </c>
    </row>
    <row r="23" spans="2:10" x14ac:dyDescent="0.2">
      <c r="D23" s="5"/>
      <c r="E23" s="5"/>
      <c r="F23" s="5"/>
      <c r="G23" s="17">
        <f t="shared" si="0"/>
        <v>0</v>
      </c>
    </row>
    <row r="24" spans="2:10" x14ac:dyDescent="0.2">
      <c r="D24" s="5"/>
      <c r="E24" s="5"/>
      <c r="F24" s="5"/>
      <c r="G24" s="17">
        <f t="shared" si="0"/>
        <v>0</v>
      </c>
    </row>
    <row r="25" spans="2:10" x14ac:dyDescent="0.2">
      <c r="D25" s="5"/>
      <c r="E25" s="5"/>
      <c r="F25" s="5"/>
      <c r="G25" s="17">
        <f t="shared" si="0"/>
        <v>0</v>
      </c>
    </row>
    <row r="26" spans="2:10" x14ac:dyDescent="0.2">
      <c r="D26" s="5"/>
      <c r="E26" s="5"/>
      <c r="F26" s="5"/>
      <c r="G26" s="17">
        <f t="shared" si="0"/>
        <v>0</v>
      </c>
    </row>
    <row r="27" spans="2:10" x14ac:dyDescent="0.2">
      <c r="D27" s="5"/>
      <c r="E27" s="5"/>
      <c r="F27" s="5"/>
      <c r="G27" s="17">
        <f t="shared" si="0"/>
        <v>0</v>
      </c>
    </row>
    <row r="28" spans="2:10" x14ac:dyDescent="0.2">
      <c r="D28" s="5"/>
      <c r="E28" s="5"/>
      <c r="F28" s="5"/>
      <c r="G28" s="17">
        <f t="shared" si="0"/>
        <v>0</v>
      </c>
    </row>
    <row r="29" spans="2:10" x14ac:dyDescent="0.2">
      <c r="D29" s="5"/>
      <c r="E29" s="5"/>
      <c r="F29" s="5"/>
      <c r="G29" s="17">
        <f t="shared" si="0"/>
        <v>0</v>
      </c>
    </row>
    <row r="30" spans="2:10" x14ac:dyDescent="0.2">
      <c r="D30" s="5"/>
      <c r="E30" s="5"/>
      <c r="F30" s="5"/>
      <c r="G30" s="17">
        <f t="shared" si="0"/>
        <v>0</v>
      </c>
    </row>
    <row r="31" spans="2:10" x14ac:dyDescent="0.2">
      <c r="D31" s="5"/>
      <c r="E31" s="5"/>
      <c r="F31" s="5"/>
      <c r="G31" s="17">
        <f t="shared" si="0"/>
        <v>0</v>
      </c>
    </row>
    <row r="32" spans="2:10" x14ac:dyDescent="0.2">
      <c r="D32" s="5"/>
      <c r="E32" s="5"/>
      <c r="F32" s="5"/>
      <c r="G32" s="17">
        <f t="shared" si="0"/>
        <v>0</v>
      </c>
    </row>
    <row r="33" spans="4:7" x14ac:dyDescent="0.2">
      <c r="D33" s="5"/>
      <c r="E33" s="5"/>
      <c r="F33" s="5"/>
      <c r="G33" s="17">
        <f t="shared" si="0"/>
        <v>0</v>
      </c>
    </row>
    <row r="34" spans="4:7" x14ac:dyDescent="0.2">
      <c r="D34" s="5"/>
      <c r="E34" s="5"/>
      <c r="F34" s="5"/>
      <c r="G34" s="17">
        <f t="shared" si="0"/>
        <v>0</v>
      </c>
    </row>
    <row r="35" spans="4:7" x14ac:dyDescent="0.2">
      <c r="D35" s="5"/>
      <c r="E35" s="5"/>
      <c r="F35" s="5"/>
      <c r="G35" s="17">
        <f t="shared" si="0"/>
        <v>0</v>
      </c>
    </row>
    <row r="36" spans="4:7" x14ac:dyDescent="0.2">
      <c r="D36" s="5"/>
      <c r="E36" s="5"/>
      <c r="F36" s="5"/>
      <c r="G36" s="17">
        <f t="shared" si="0"/>
        <v>0</v>
      </c>
    </row>
    <row r="37" spans="4:7" x14ac:dyDescent="0.2">
      <c r="D37" s="5"/>
      <c r="E37" s="5"/>
      <c r="F37" s="5"/>
      <c r="G37" s="17">
        <f t="shared" si="0"/>
        <v>0</v>
      </c>
    </row>
    <row r="38" spans="4:7" x14ac:dyDescent="0.2">
      <c r="D38" s="5"/>
      <c r="E38" s="5"/>
      <c r="F38" s="5"/>
      <c r="G38" s="17">
        <f t="shared" si="0"/>
        <v>0</v>
      </c>
    </row>
    <row r="39" spans="4:7" x14ac:dyDescent="0.2">
      <c r="D39" s="5"/>
      <c r="E39" s="5"/>
      <c r="F39" s="5"/>
      <c r="G39" s="17">
        <f t="shared" si="0"/>
        <v>0</v>
      </c>
    </row>
    <row r="40" spans="4:7" x14ac:dyDescent="0.2">
      <c r="D40" s="5"/>
      <c r="E40" s="5"/>
      <c r="F40" s="5"/>
      <c r="G40" s="17">
        <f t="shared" si="0"/>
        <v>0</v>
      </c>
    </row>
    <row r="41" spans="4:7" x14ac:dyDescent="0.2">
      <c r="D41" s="5"/>
      <c r="E41" s="5"/>
      <c r="F41" s="5"/>
      <c r="G41" s="17">
        <f t="shared" si="0"/>
        <v>0</v>
      </c>
    </row>
    <row r="42" spans="4:7" x14ac:dyDescent="0.2">
      <c r="D42" s="5"/>
      <c r="E42" s="5"/>
      <c r="F42" s="5"/>
      <c r="G42" s="17">
        <f t="shared" si="0"/>
        <v>0</v>
      </c>
    </row>
    <row r="43" spans="4:7" x14ac:dyDescent="0.2">
      <c r="D43" s="5"/>
      <c r="E43" s="5"/>
      <c r="F43" s="5"/>
      <c r="G43" s="17">
        <f t="shared" si="0"/>
        <v>0</v>
      </c>
    </row>
    <row r="44" spans="4:7" x14ac:dyDescent="0.2">
      <c r="D44" s="5"/>
      <c r="E44" s="5"/>
      <c r="F44" s="5"/>
      <c r="G44" s="17">
        <f t="shared" si="0"/>
        <v>0</v>
      </c>
    </row>
    <row r="45" spans="4:7" x14ac:dyDescent="0.2">
      <c r="D45" s="5"/>
      <c r="E45" s="5"/>
      <c r="F45" s="5"/>
      <c r="G45" s="17">
        <f t="shared" si="0"/>
        <v>0</v>
      </c>
    </row>
    <row r="46" spans="4:7" x14ac:dyDescent="0.2">
      <c r="D46" s="5"/>
      <c r="G46" s="17">
        <f t="shared" si="0"/>
        <v>0</v>
      </c>
    </row>
    <row r="47" spans="4:7" x14ac:dyDescent="0.2">
      <c r="D47" s="5"/>
      <c r="G47" s="17">
        <f t="shared" si="0"/>
        <v>0</v>
      </c>
    </row>
    <row r="48" spans="4:7" x14ac:dyDescent="0.2">
      <c r="D48" s="5"/>
      <c r="G48" s="17">
        <f t="shared" si="0"/>
        <v>0</v>
      </c>
    </row>
    <row r="49" spans="4:7" x14ac:dyDescent="0.2">
      <c r="D49" s="5"/>
      <c r="G49" s="17">
        <f t="shared" si="0"/>
        <v>0</v>
      </c>
    </row>
    <row r="50" spans="4:7" x14ac:dyDescent="0.2">
      <c r="D50" s="5"/>
      <c r="G50" s="17">
        <f t="shared" si="0"/>
        <v>0</v>
      </c>
    </row>
  </sheetData>
  <conditionalFormatting sqref="J8">
    <cfRule type="cellIs" dxfId="11" priority="1" operator="greaterThan">
      <formula>0</formula>
    </cfRule>
    <cfRule type="cellIs" dxfId="10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C6AC-9BD1-4CF6-904D-A5ECCF14413F}">
  <dimension ref="B2:O50"/>
  <sheetViews>
    <sheetView workbookViewId="0">
      <selection activeCell="E15" sqref="E15"/>
    </sheetView>
  </sheetViews>
  <sheetFormatPr baseColWidth="10" defaultColWidth="11" defaultRowHeight="16" x14ac:dyDescent="0.2"/>
  <cols>
    <col min="3" max="3" width="36.33203125" customWidth="1"/>
    <col min="4" max="4" width="4.1640625" customWidth="1"/>
    <col min="5" max="5" width="13.5" customWidth="1"/>
    <col min="6" max="6" width="14.83203125" customWidth="1"/>
    <col min="9" max="9" width="17.5" customWidth="1"/>
  </cols>
  <sheetData>
    <row r="2" spans="2:15" x14ac:dyDescent="0.2">
      <c r="B2" s="1">
        <v>42490</v>
      </c>
      <c r="C2" s="1"/>
    </row>
    <row r="3" spans="2:15" x14ac:dyDescent="0.2">
      <c r="B3" t="s">
        <v>8</v>
      </c>
      <c r="E3" t="s">
        <v>19</v>
      </c>
      <c r="F3" t="s">
        <v>20</v>
      </c>
      <c r="G3" t="s">
        <v>9</v>
      </c>
      <c r="I3" t="s">
        <v>26</v>
      </c>
      <c r="J3" s="18">
        <f>'April 2020'!J8</f>
        <v>-0.4152777777777753</v>
      </c>
      <c r="K3" s="21">
        <f>(-1*J3)/J4</f>
        <v>0.66150442477875704</v>
      </c>
    </row>
    <row r="4" spans="2:15" x14ac:dyDescent="0.2">
      <c r="B4" s="8">
        <v>42490</v>
      </c>
      <c r="C4" s="8" t="s">
        <v>28</v>
      </c>
      <c r="D4" s="5"/>
      <c r="E4" s="5">
        <v>0.45833333333333331</v>
      </c>
      <c r="F4" s="5">
        <v>0.5</v>
      </c>
      <c r="G4" s="17">
        <f>MAX((F4-E4), 0)</f>
        <v>4.1666666666666685E-2</v>
      </c>
      <c r="H4" s="2"/>
      <c r="I4" s="2" t="s">
        <v>7</v>
      </c>
      <c r="J4" s="18">
        <f>Overview!C33/24</f>
        <v>0.62777777777777788</v>
      </c>
    </row>
    <row r="5" spans="2:15" x14ac:dyDescent="0.2">
      <c r="B5" s="8">
        <v>42494</v>
      </c>
      <c r="C5" s="8" t="s">
        <v>28</v>
      </c>
      <c r="D5" s="5"/>
      <c r="E5" s="5">
        <v>0.66666666666666663</v>
      </c>
      <c r="F5" s="5">
        <v>0.75</v>
      </c>
      <c r="G5" s="17">
        <f t="shared" ref="G5:G50" si="0">MAX((F5-E5), 0)</f>
        <v>8.333333333333337E-2</v>
      </c>
      <c r="H5" s="2"/>
      <c r="I5" s="10" t="s">
        <v>21</v>
      </c>
      <c r="J5" s="18">
        <f>J4+J3</f>
        <v>0.21250000000000258</v>
      </c>
    </row>
    <row r="6" spans="2:15" x14ac:dyDescent="0.2">
      <c r="B6" s="8">
        <v>42496</v>
      </c>
      <c r="C6" s="8" t="s">
        <v>68</v>
      </c>
      <c r="D6" s="5"/>
      <c r="E6" s="5">
        <v>0.4375</v>
      </c>
      <c r="F6" s="5">
        <v>0.48958333333333331</v>
      </c>
      <c r="G6" s="17">
        <f t="shared" si="0"/>
        <v>5.2083333333333315E-2</v>
      </c>
      <c r="H6" s="2"/>
    </row>
    <row r="7" spans="2:15" x14ac:dyDescent="0.2">
      <c r="B7" s="8">
        <v>42496</v>
      </c>
      <c r="C7" s="8" t="s">
        <v>69</v>
      </c>
      <c r="D7" s="5"/>
      <c r="E7" s="5">
        <v>0.66666666666666663</v>
      </c>
      <c r="F7" s="5">
        <v>0.77083333333333337</v>
      </c>
      <c r="G7" s="17">
        <f>MAX((F7-E7), 0)</f>
        <v>0.10416666666666674</v>
      </c>
      <c r="H7" s="2"/>
      <c r="I7" s="2" t="s">
        <v>10</v>
      </c>
      <c r="J7" s="18">
        <f>SUM(G4:G50)</f>
        <v>0.7298611111111114</v>
      </c>
    </row>
    <row r="8" spans="2:15" x14ac:dyDescent="0.2">
      <c r="B8" s="8">
        <v>42497</v>
      </c>
      <c r="C8" s="8" t="s">
        <v>70</v>
      </c>
      <c r="D8" s="5"/>
      <c r="E8" s="5">
        <v>0.59722222222222221</v>
      </c>
      <c r="F8" s="5">
        <v>0.61805555555555558</v>
      </c>
      <c r="G8" s="17">
        <f t="shared" si="0"/>
        <v>2.083333333333337E-2</v>
      </c>
      <c r="H8" s="2"/>
      <c r="I8" s="10" t="s">
        <v>11</v>
      </c>
      <c r="J8" s="19">
        <f>J5-J7</f>
        <v>-0.51736111111110883</v>
      </c>
      <c r="K8" s="21">
        <f>(J7)/J4</f>
        <v>1.1626106194690269</v>
      </c>
      <c r="L8" s="21">
        <f>(J7-J3)/J4</f>
        <v>1.8241150442477838</v>
      </c>
    </row>
    <row r="9" spans="2:15" x14ac:dyDescent="0.2">
      <c r="B9" s="8">
        <v>42500</v>
      </c>
      <c r="C9" s="8" t="s">
        <v>28</v>
      </c>
      <c r="D9" s="5"/>
      <c r="E9" s="5">
        <v>0.66666666666666663</v>
      </c>
      <c r="F9" s="5">
        <v>0.70833333333333337</v>
      </c>
      <c r="G9" s="17">
        <f t="shared" si="0"/>
        <v>4.1666666666666741E-2</v>
      </c>
      <c r="H9" s="2"/>
      <c r="I9" s="2"/>
      <c r="J9" s="2"/>
    </row>
    <row r="10" spans="2:15" x14ac:dyDescent="0.2">
      <c r="B10" s="8">
        <v>42503</v>
      </c>
      <c r="C10" s="8" t="s">
        <v>28</v>
      </c>
      <c r="D10" s="5"/>
      <c r="E10" s="5">
        <v>0.66666666666666663</v>
      </c>
      <c r="F10" s="5">
        <v>0.75</v>
      </c>
      <c r="G10" s="17">
        <f>MAX((F10-E10), 0)</f>
        <v>8.333333333333337E-2</v>
      </c>
      <c r="H10" s="2"/>
      <c r="I10" s="2"/>
      <c r="J10" s="2"/>
    </row>
    <row r="11" spans="2:15" x14ac:dyDescent="0.2">
      <c r="B11" s="8">
        <v>42504</v>
      </c>
      <c r="C11" s="8" t="s">
        <v>71</v>
      </c>
      <c r="D11" s="5"/>
      <c r="E11" s="5">
        <v>0.5625</v>
      </c>
      <c r="F11" s="5">
        <v>0.625</v>
      </c>
      <c r="G11" s="17">
        <f>MAX((F11-E11), 0)</f>
        <v>6.25E-2</v>
      </c>
      <c r="H11" s="2"/>
      <c r="I11" s="2"/>
      <c r="J11" s="2"/>
    </row>
    <row r="12" spans="2:15" x14ac:dyDescent="0.2">
      <c r="B12" s="8">
        <v>42511</v>
      </c>
      <c r="C12" s="8" t="s">
        <v>72</v>
      </c>
      <c r="D12" s="5"/>
      <c r="E12" s="5">
        <v>0.54166666666666663</v>
      </c>
      <c r="F12" s="5">
        <v>0.60416666666666663</v>
      </c>
      <c r="G12" s="17">
        <f t="shared" si="0"/>
        <v>6.25E-2</v>
      </c>
      <c r="H12" s="2"/>
      <c r="I12" s="2"/>
      <c r="J12" s="2"/>
      <c r="M12" s="14"/>
      <c r="O12" s="16"/>
    </row>
    <row r="13" spans="2:15" x14ac:dyDescent="0.2">
      <c r="B13" s="8">
        <v>42518</v>
      </c>
      <c r="C13" s="8" t="s">
        <v>73</v>
      </c>
      <c r="D13" s="5"/>
      <c r="E13" s="5">
        <v>0.58333333333333337</v>
      </c>
      <c r="F13" s="5">
        <v>0.60763888888888895</v>
      </c>
      <c r="G13" s="17">
        <f t="shared" si="0"/>
        <v>2.430555555555558E-2</v>
      </c>
      <c r="H13" s="2"/>
      <c r="I13" s="2"/>
      <c r="J13" s="2"/>
      <c r="M13" s="14"/>
    </row>
    <row r="14" spans="2:15" x14ac:dyDescent="0.2">
      <c r="B14" s="8">
        <v>42518</v>
      </c>
      <c r="C14" s="8" t="s">
        <v>74</v>
      </c>
      <c r="D14" s="5"/>
      <c r="E14" s="5">
        <v>0.66666666666666663</v>
      </c>
      <c r="F14" s="5">
        <v>0.82013888888888886</v>
      </c>
      <c r="G14" s="17">
        <f t="shared" si="0"/>
        <v>0.15347222222222223</v>
      </c>
      <c r="H14" s="2"/>
      <c r="I14" s="2"/>
      <c r="J14" s="2"/>
      <c r="M14" s="15"/>
    </row>
    <row r="15" spans="2:15" x14ac:dyDescent="0.2">
      <c r="B15" s="8"/>
      <c r="C15" s="8"/>
      <c r="D15" s="5"/>
      <c r="E15" s="5"/>
      <c r="F15" s="5"/>
      <c r="G15" s="17">
        <f t="shared" si="0"/>
        <v>0</v>
      </c>
      <c r="H15" s="2"/>
      <c r="I15" s="2"/>
      <c r="J15" s="2"/>
    </row>
    <row r="16" spans="2:15" x14ac:dyDescent="0.2">
      <c r="B16" s="8"/>
      <c r="C16" s="8"/>
      <c r="D16" s="5"/>
      <c r="E16" s="5"/>
      <c r="F16" s="5"/>
      <c r="G16" s="17">
        <f t="shared" si="0"/>
        <v>0</v>
      </c>
      <c r="H16" s="2"/>
      <c r="I16" s="2"/>
      <c r="J16" s="2"/>
    </row>
    <row r="17" spans="2:10" x14ac:dyDescent="0.2">
      <c r="B17" s="8"/>
      <c r="C17" s="8"/>
      <c r="D17" s="5"/>
      <c r="E17" s="5"/>
      <c r="F17" s="5"/>
      <c r="G17" s="17">
        <f t="shared" si="0"/>
        <v>0</v>
      </c>
      <c r="H17" s="2"/>
      <c r="I17" s="2"/>
      <c r="J17" s="2"/>
    </row>
    <row r="18" spans="2:10" x14ac:dyDescent="0.2">
      <c r="B18" s="8"/>
      <c r="C18" s="8"/>
      <c r="D18" s="5"/>
      <c r="E18" s="5"/>
      <c r="F18" s="5"/>
      <c r="G18" s="17">
        <f t="shared" si="0"/>
        <v>0</v>
      </c>
      <c r="H18" s="2"/>
      <c r="I18" s="2"/>
      <c r="J18" s="2"/>
    </row>
    <row r="19" spans="2:10" x14ac:dyDescent="0.2">
      <c r="B19" s="8"/>
      <c r="C19" s="8"/>
      <c r="D19" s="5"/>
      <c r="E19" s="5"/>
      <c r="F19" s="5"/>
      <c r="G19" s="17">
        <f t="shared" si="0"/>
        <v>0</v>
      </c>
      <c r="H19" s="2"/>
      <c r="I19" s="2"/>
      <c r="J19" s="2"/>
    </row>
    <row r="20" spans="2:10" x14ac:dyDescent="0.2">
      <c r="B20" s="8"/>
      <c r="C20" s="8"/>
      <c r="D20" s="5"/>
      <c r="E20" s="5"/>
      <c r="F20" s="5"/>
      <c r="G20" s="17">
        <f t="shared" si="0"/>
        <v>0</v>
      </c>
      <c r="H20" s="2"/>
      <c r="I20" s="2"/>
      <c r="J20" s="2"/>
    </row>
    <row r="21" spans="2:10" x14ac:dyDescent="0.2">
      <c r="B21" s="20"/>
      <c r="C21" s="20"/>
      <c r="D21" s="5"/>
      <c r="E21" s="5"/>
      <c r="F21" s="5"/>
      <c r="G21" s="17">
        <f t="shared" si="0"/>
        <v>0</v>
      </c>
    </row>
    <row r="22" spans="2:10" x14ac:dyDescent="0.2">
      <c r="D22" s="5"/>
      <c r="E22" s="5"/>
      <c r="F22" s="5"/>
      <c r="G22" s="17">
        <f t="shared" si="0"/>
        <v>0</v>
      </c>
    </row>
    <row r="23" spans="2:10" x14ac:dyDescent="0.2">
      <c r="D23" s="5"/>
      <c r="E23" s="5"/>
      <c r="F23" s="5"/>
      <c r="G23" s="17">
        <f t="shared" si="0"/>
        <v>0</v>
      </c>
    </row>
    <row r="24" spans="2:10" x14ac:dyDescent="0.2">
      <c r="D24" s="5"/>
      <c r="E24" s="5"/>
      <c r="F24" s="5"/>
      <c r="G24" s="17">
        <f t="shared" si="0"/>
        <v>0</v>
      </c>
    </row>
    <row r="25" spans="2:10" x14ac:dyDescent="0.2">
      <c r="D25" s="5"/>
      <c r="E25" s="5"/>
      <c r="F25" s="5"/>
      <c r="G25" s="17">
        <f t="shared" si="0"/>
        <v>0</v>
      </c>
    </row>
    <row r="26" spans="2:10" x14ac:dyDescent="0.2">
      <c r="D26" s="5"/>
      <c r="E26" s="5"/>
      <c r="F26" s="5"/>
      <c r="G26" s="17">
        <f t="shared" si="0"/>
        <v>0</v>
      </c>
    </row>
    <row r="27" spans="2:10" x14ac:dyDescent="0.2">
      <c r="D27" s="5"/>
      <c r="E27" s="5"/>
      <c r="F27" s="5"/>
      <c r="G27" s="17">
        <f t="shared" si="0"/>
        <v>0</v>
      </c>
    </row>
    <row r="28" spans="2:10" x14ac:dyDescent="0.2">
      <c r="D28" s="5"/>
      <c r="E28" s="5"/>
      <c r="F28" s="5"/>
      <c r="G28" s="17">
        <f t="shared" si="0"/>
        <v>0</v>
      </c>
    </row>
    <row r="29" spans="2:10" x14ac:dyDescent="0.2">
      <c r="D29" s="5"/>
      <c r="E29" s="5"/>
      <c r="F29" s="5"/>
      <c r="G29" s="17">
        <f t="shared" si="0"/>
        <v>0</v>
      </c>
    </row>
    <row r="30" spans="2:10" x14ac:dyDescent="0.2">
      <c r="D30" s="5"/>
      <c r="E30" s="5"/>
      <c r="F30" s="5"/>
      <c r="G30" s="17">
        <f t="shared" si="0"/>
        <v>0</v>
      </c>
    </row>
    <row r="31" spans="2:10" x14ac:dyDescent="0.2">
      <c r="D31" s="5"/>
      <c r="E31" s="5"/>
      <c r="F31" s="5"/>
      <c r="G31" s="17">
        <f t="shared" si="0"/>
        <v>0</v>
      </c>
    </row>
    <row r="32" spans="2:10" x14ac:dyDescent="0.2">
      <c r="D32" s="5"/>
      <c r="E32" s="5"/>
      <c r="F32" s="5"/>
      <c r="G32" s="17">
        <f t="shared" si="0"/>
        <v>0</v>
      </c>
    </row>
    <row r="33" spans="4:7" x14ac:dyDescent="0.2">
      <c r="D33" s="5"/>
      <c r="E33" s="5"/>
      <c r="F33" s="5"/>
      <c r="G33" s="17">
        <f t="shared" si="0"/>
        <v>0</v>
      </c>
    </row>
    <row r="34" spans="4:7" x14ac:dyDescent="0.2">
      <c r="D34" s="5"/>
      <c r="E34" s="5"/>
      <c r="F34" s="5"/>
      <c r="G34" s="17">
        <f t="shared" si="0"/>
        <v>0</v>
      </c>
    </row>
    <row r="35" spans="4:7" x14ac:dyDescent="0.2">
      <c r="D35" s="5"/>
      <c r="E35" s="5"/>
      <c r="F35" s="5"/>
      <c r="G35" s="17">
        <f t="shared" si="0"/>
        <v>0</v>
      </c>
    </row>
    <row r="36" spans="4:7" x14ac:dyDescent="0.2">
      <c r="D36" s="5"/>
      <c r="E36" s="5"/>
      <c r="F36" s="5"/>
      <c r="G36" s="17">
        <f t="shared" si="0"/>
        <v>0</v>
      </c>
    </row>
    <row r="37" spans="4:7" x14ac:dyDescent="0.2">
      <c r="D37" s="5"/>
      <c r="E37" s="5"/>
      <c r="F37" s="5"/>
      <c r="G37" s="17">
        <f t="shared" si="0"/>
        <v>0</v>
      </c>
    </row>
    <row r="38" spans="4:7" x14ac:dyDescent="0.2">
      <c r="D38" s="5"/>
      <c r="E38" s="5"/>
      <c r="F38" s="5"/>
      <c r="G38" s="17">
        <f t="shared" si="0"/>
        <v>0</v>
      </c>
    </row>
    <row r="39" spans="4:7" x14ac:dyDescent="0.2">
      <c r="D39" s="5"/>
      <c r="E39" s="5"/>
      <c r="F39" s="5"/>
      <c r="G39" s="17">
        <f t="shared" si="0"/>
        <v>0</v>
      </c>
    </row>
    <row r="40" spans="4:7" x14ac:dyDescent="0.2">
      <c r="D40" s="5"/>
      <c r="E40" s="5"/>
      <c r="F40" s="5"/>
      <c r="G40" s="17">
        <f t="shared" si="0"/>
        <v>0</v>
      </c>
    </row>
    <row r="41" spans="4:7" x14ac:dyDescent="0.2">
      <c r="D41" s="5"/>
      <c r="E41" s="5"/>
      <c r="F41" s="5"/>
      <c r="G41" s="17">
        <f t="shared" si="0"/>
        <v>0</v>
      </c>
    </row>
    <row r="42" spans="4:7" x14ac:dyDescent="0.2">
      <c r="D42" s="5"/>
      <c r="E42" s="5"/>
      <c r="F42" s="5"/>
      <c r="G42" s="17">
        <f t="shared" si="0"/>
        <v>0</v>
      </c>
    </row>
    <row r="43" spans="4:7" x14ac:dyDescent="0.2">
      <c r="D43" s="5"/>
      <c r="E43" s="5"/>
      <c r="F43" s="5"/>
      <c r="G43" s="17">
        <f t="shared" si="0"/>
        <v>0</v>
      </c>
    </row>
    <row r="44" spans="4:7" x14ac:dyDescent="0.2">
      <c r="D44" s="5"/>
      <c r="E44" s="5"/>
      <c r="F44" s="5"/>
      <c r="G44" s="17">
        <f t="shared" si="0"/>
        <v>0</v>
      </c>
    </row>
    <row r="45" spans="4:7" x14ac:dyDescent="0.2">
      <c r="D45" s="5"/>
      <c r="E45" s="5"/>
      <c r="F45" s="5"/>
      <c r="G45" s="17">
        <f t="shared" si="0"/>
        <v>0</v>
      </c>
    </row>
    <row r="46" spans="4:7" x14ac:dyDescent="0.2">
      <c r="D46" s="5"/>
      <c r="G46" s="17">
        <f t="shared" si="0"/>
        <v>0</v>
      </c>
    </row>
    <row r="47" spans="4:7" x14ac:dyDescent="0.2">
      <c r="D47" s="5"/>
      <c r="G47" s="17">
        <f t="shared" si="0"/>
        <v>0</v>
      </c>
    </row>
    <row r="48" spans="4:7" x14ac:dyDescent="0.2">
      <c r="D48" s="5"/>
      <c r="G48" s="17">
        <f t="shared" si="0"/>
        <v>0</v>
      </c>
    </row>
    <row r="49" spans="4:7" x14ac:dyDescent="0.2">
      <c r="D49" s="5"/>
      <c r="G49" s="17">
        <f t="shared" si="0"/>
        <v>0</v>
      </c>
    </row>
    <row r="50" spans="4:7" x14ac:dyDescent="0.2">
      <c r="D50" s="5"/>
      <c r="G50" s="17">
        <f t="shared" si="0"/>
        <v>0</v>
      </c>
    </row>
  </sheetData>
  <conditionalFormatting sqref="J8">
    <cfRule type="cellIs" dxfId="9" priority="1" operator="greaterThan">
      <formula>0</formula>
    </cfRule>
    <cfRule type="cellIs" dxfId="8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7C18-8D88-402A-9C73-E884793BBA4A}">
  <dimension ref="B2:O50"/>
  <sheetViews>
    <sheetView workbookViewId="0">
      <selection activeCell="B17" sqref="B17"/>
    </sheetView>
  </sheetViews>
  <sheetFormatPr baseColWidth="10" defaultColWidth="11" defaultRowHeight="16" x14ac:dyDescent="0.2"/>
  <cols>
    <col min="3" max="3" width="36.33203125" customWidth="1"/>
    <col min="4" max="4" width="4.1640625" customWidth="1"/>
    <col min="5" max="5" width="13.5" customWidth="1"/>
    <col min="6" max="6" width="14.83203125" customWidth="1"/>
    <col min="9" max="9" width="17.5" customWidth="1"/>
  </cols>
  <sheetData>
    <row r="2" spans="2:15" x14ac:dyDescent="0.2">
      <c r="B2" s="1">
        <v>42521</v>
      </c>
      <c r="C2" s="1"/>
    </row>
    <row r="3" spans="2:15" x14ac:dyDescent="0.2">
      <c r="B3" t="s">
        <v>8</v>
      </c>
      <c r="E3" t="s">
        <v>19</v>
      </c>
      <c r="F3" t="s">
        <v>20</v>
      </c>
      <c r="G3" t="s">
        <v>9</v>
      </c>
      <c r="I3" t="s">
        <v>26</v>
      </c>
      <c r="J3" s="18">
        <f>'Mai 2020'!J8</f>
        <v>-0.51736111111110883</v>
      </c>
      <c r="K3" s="21">
        <f>(-1*J3)/J4</f>
        <v>0.82411504424778381</v>
      </c>
    </row>
    <row r="4" spans="2:15" x14ac:dyDescent="0.2">
      <c r="B4" s="8">
        <v>42522</v>
      </c>
      <c r="C4" s="8" t="s">
        <v>75</v>
      </c>
      <c r="D4" s="5"/>
      <c r="E4" s="5">
        <v>0.54166666666666663</v>
      </c>
      <c r="F4" s="5">
        <v>0.64583333333333337</v>
      </c>
      <c r="G4" s="17">
        <f>MAX((F4-E4), 0)</f>
        <v>0.10416666666666674</v>
      </c>
      <c r="H4" s="2"/>
      <c r="I4" s="2" t="s">
        <v>7</v>
      </c>
      <c r="J4" s="18">
        <f>Overview!C33/24</f>
        <v>0.62777777777777788</v>
      </c>
    </row>
    <row r="5" spans="2:15" x14ac:dyDescent="0.2">
      <c r="B5" s="8">
        <v>42524</v>
      </c>
      <c r="C5" s="8" t="s">
        <v>76</v>
      </c>
      <c r="D5" s="5"/>
      <c r="E5" s="5">
        <v>0.52083333333333337</v>
      </c>
      <c r="F5" s="5">
        <v>0.66666666666666663</v>
      </c>
      <c r="G5" s="17">
        <f t="shared" ref="G5:G50" si="0">MAX((F5-E5), 0)</f>
        <v>0.14583333333333326</v>
      </c>
      <c r="H5" s="2"/>
      <c r="I5" s="10" t="s">
        <v>21</v>
      </c>
      <c r="J5" s="18">
        <f>J4+J3</f>
        <v>0.11041666666666905</v>
      </c>
    </row>
    <row r="6" spans="2:15" x14ac:dyDescent="0.2">
      <c r="B6" s="8">
        <v>42524</v>
      </c>
      <c r="C6" s="8" t="s">
        <v>76</v>
      </c>
      <c r="D6" s="5"/>
      <c r="E6" s="5">
        <v>0.93055555555555547</v>
      </c>
      <c r="F6" s="5">
        <v>0.99722222222222223</v>
      </c>
      <c r="G6" s="17">
        <f t="shared" si="0"/>
        <v>6.6666666666666763E-2</v>
      </c>
      <c r="H6" s="2"/>
    </row>
    <row r="7" spans="2:15" x14ac:dyDescent="0.2">
      <c r="B7" s="8">
        <v>42525</v>
      </c>
      <c r="C7" s="8" t="s">
        <v>73</v>
      </c>
      <c r="D7" s="5"/>
      <c r="E7" s="5">
        <v>0.57916666666666672</v>
      </c>
      <c r="F7" s="5">
        <v>0.625</v>
      </c>
      <c r="G7" s="17">
        <f>MAX((F7-E7), 0)</f>
        <v>4.5833333333333282E-2</v>
      </c>
      <c r="H7" s="2"/>
      <c r="I7" s="2" t="s">
        <v>10</v>
      </c>
      <c r="J7" s="18">
        <f>SUM(G4:G50)</f>
        <v>1.288888888888889</v>
      </c>
    </row>
    <row r="8" spans="2:15" x14ac:dyDescent="0.2">
      <c r="B8" s="8">
        <v>42528</v>
      </c>
      <c r="C8" s="8" t="s">
        <v>77</v>
      </c>
      <c r="D8" s="5"/>
      <c r="E8" s="5">
        <v>0.66666666666666663</v>
      </c>
      <c r="F8" s="5">
        <v>0.75</v>
      </c>
      <c r="G8" s="17">
        <f t="shared" si="0"/>
        <v>8.333333333333337E-2</v>
      </c>
      <c r="H8" s="2"/>
      <c r="I8" s="10" t="s">
        <v>11</v>
      </c>
      <c r="J8" s="19">
        <f>J5-J7</f>
        <v>-1.1784722222222199</v>
      </c>
      <c r="K8" s="21">
        <f>(J7)/J4</f>
        <v>2.053097345132743</v>
      </c>
      <c r="L8" s="21">
        <f>(J7-J3)/J4</f>
        <v>2.877212389380527</v>
      </c>
    </row>
    <row r="9" spans="2:15" x14ac:dyDescent="0.2">
      <c r="B9" s="8">
        <v>42535</v>
      </c>
      <c r="C9" s="8" t="s">
        <v>78</v>
      </c>
      <c r="D9" s="5"/>
      <c r="E9" s="5">
        <v>0.36458333333333331</v>
      </c>
      <c r="F9" s="5">
        <v>0.41180555555555554</v>
      </c>
      <c r="G9" s="17">
        <f t="shared" si="0"/>
        <v>4.7222222222222221E-2</v>
      </c>
      <c r="H9" s="2"/>
      <c r="I9" s="2"/>
      <c r="J9" s="2"/>
    </row>
    <row r="10" spans="2:15" x14ac:dyDescent="0.2">
      <c r="B10" s="8">
        <v>42535</v>
      </c>
      <c r="C10" s="8" t="s">
        <v>77</v>
      </c>
      <c r="D10" s="5"/>
      <c r="E10" s="5">
        <v>0.64583333333333337</v>
      </c>
      <c r="F10" s="5">
        <v>0.73958333333333337</v>
      </c>
      <c r="G10" s="17">
        <f>MAX((F10-E10), 0)</f>
        <v>9.375E-2</v>
      </c>
      <c r="H10" s="2"/>
      <c r="I10" s="2"/>
      <c r="J10" s="2"/>
    </row>
    <row r="11" spans="2:15" x14ac:dyDescent="0.2">
      <c r="B11" s="8">
        <v>42536</v>
      </c>
      <c r="C11" s="8" t="s">
        <v>79</v>
      </c>
      <c r="D11" s="5"/>
      <c r="E11" s="5">
        <v>0.54166666666666663</v>
      </c>
      <c r="F11" s="5">
        <v>0.65347222222222223</v>
      </c>
      <c r="G11" s="17">
        <f>MAX((F11-E11), 0)</f>
        <v>0.1118055555555556</v>
      </c>
      <c r="H11" s="2"/>
      <c r="I11" s="2"/>
      <c r="J11" s="2"/>
    </row>
    <row r="12" spans="2:15" x14ac:dyDescent="0.2">
      <c r="B12" s="8">
        <v>42538</v>
      </c>
      <c r="C12" s="8" t="s">
        <v>80</v>
      </c>
      <c r="D12" s="5"/>
      <c r="E12" s="5">
        <v>0.45833333333333331</v>
      </c>
      <c r="F12" s="5">
        <v>0.54166666666666663</v>
      </c>
      <c r="G12" s="17">
        <f t="shared" si="0"/>
        <v>8.3333333333333315E-2</v>
      </c>
      <c r="H12" s="2"/>
      <c r="I12" s="2"/>
      <c r="J12" s="2"/>
      <c r="M12" s="14"/>
      <c r="O12" s="16"/>
    </row>
    <row r="13" spans="2:15" x14ac:dyDescent="0.2">
      <c r="B13" s="8">
        <v>42538</v>
      </c>
      <c r="C13" s="8" t="s">
        <v>81</v>
      </c>
      <c r="D13" s="5"/>
      <c r="E13" s="5">
        <v>0.64583333333333337</v>
      </c>
      <c r="F13" s="5">
        <v>0.75347222222222221</v>
      </c>
      <c r="G13" s="17">
        <f t="shared" si="0"/>
        <v>0.10763888888888884</v>
      </c>
      <c r="H13" s="2"/>
      <c r="I13" s="2"/>
      <c r="J13" s="2"/>
      <c r="M13" s="14"/>
    </row>
    <row r="14" spans="2:15" x14ac:dyDescent="0.2">
      <c r="B14" s="8">
        <v>42539</v>
      </c>
      <c r="C14" s="8" t="s">
        <v>82</v>
      </c>
      <c r="D14" s="5"/>
      <c r="E14" s="5">
        <v>0.41666666666666669</v>
      </c>
      <c r="F14" s="5">
        <v>0.66666666666666663</v>
      </c>
      <c r="G14" s="17">
        <f t="shared" si="0"/>
        <v>0.24999999999999994</v>
      </c>
      <c r="H14" s="2"/>
      <c r="I14" s="2"/>
      <c r="J14" s="2"/>
      <c r="M14" s="15"/>
    </row>
    <row r="15" spans="2:15" x14ac:dyDescent="0.2">
      <c r="B15" s="8">
        <v>42545</v>
      </c>
      <c r="C15" s="8" t="s">
        <v>83</v>
      </c>
      <c r="D15" s="5"/>
      <c r="E15" s="5">
        <v>0.625</v>
      </c>
      <c r="F15" s="5">
        <v>0.6875</v>
      </c>
      <c r="G15" s="17">
        <f t="shared" si="0"/>
        <v>6.25E-2</v>
      </c>
      <c r="H15" s="2"/>
      <c r="I15" s="2"/>
      <c r="J15" s="2"/>
    </row>
    <row r="16" spans="2:15" x14ac:dyDescent="0.2">
      <c r="B16" s="8">
        <v>42546</v>
      </c>
      <c r="C16" s="8" t="s">
        <v>73</v>
      </c>
      <c r="D16" s="5"/>
      <c r="E16" s="5">
        <v>0.54166666666666663</v>
      </c>
      <c r="F16" s="5">
        <v>0.62847222222222221</v>
      </c>
      <c r="G16" s="17">
        <f t="shared" si="0"/>
        <v>8.680555555555558E-2</v>
      </c>
      <c r="H16" s="2"/>
      <c r="I16" s="2"/>
      <c r="J16" s="2"/>
    </row>
    <row r="17" spans="2:10" x14ac:dyDescent="0.2">
      <c r="B17" s="8"/>
      <c r="C17" s="8"/>
      <c r="D17" s="5"/>
      <c r="E17" s="5"/>
      <c r="F17" s="5"/>
      <c r="G17" s="17">
        <f t="shared" si="0"/>
        <v>0</v>
      </c>
      <c r="H17" s="2"/>
      <c r="I17" s="2"/>
      <c r="J17" s="2"/>
    </row>
    <row r="18" spans="2:10" x14ac:dyDescent="0.2">
      <c r="B18" s="8"/>
      <c r="C18" s="8"/>
      <c r="D18" s="5"/>
      <c r="E18" s="5"/>
      <c r="F18" s="5"/>
      <c r="G18" s="17">
        <f t="shared" si="0"/>
        <v>0</v>
      </c>
      <c r="H18" s="2"/>
      <c r="I18" s="2"/>
      <c r="J18" s="2"/>
    </row>
    <row r="19" spans="2:10" x14ac:dyDescent="0.2">
      <c r="B19" s="8"/>
      <c r="C19" s="8"/>
      <c r="D19" s="5"/>
      <c r="E19" s="5"/>
      <c r="F19" s="5"/>
      <c r="G19" s="17">
        <f t="shared" si="0"/>
        <v>0</v>
      </c>
      <c r="H19" s="2"/>
      <c r="I19" s="2"/>
      <c r="J19" s="2"/>
    </row>
    <row r="20" spans="2:10" x14ac:dyDescent="0.2">
      <c r="B20" s="8"/>
      <c r="C20" s="8"/>
      <c r="D20" s="5"/>
      <c r="E20" s="5"/>
      <c r="F20" s="5"/>
      <c r="G20" s="17">
        <f t="shared" si="0"/>
        <v>0</v>
      </c>
      <c r="H20" s="2"/>
      <c r="I20" s="2"/>
      <c r="J20" s="2"/>
    </row>
    <row r="21" spans="2:10" x14ac:dyDescent="0.2">
      <c r="B21" s="20"/>
      <c r="C21" s="20"/>
      <c r="D21" s="5"/>
      <c r="E21" s="5"/>
      <c r="F21" s="5"/>
      <c r="G21" s="17">
        <f t="shared" si="0"/>
        <v>0</v>
      </c>
    </row>
    <row r="22" spans="2:10" x14ac:dyDescent="0.2">
      <c r="D22" s="5"/>
      <c r="E22" s="5"/>
      <c r="F22" s="5"/>
      <c r="G22" s="17">
        <f t="shared" si="0"/>
        <v>0</v>
      </c>
    </row>
    <row r="23" spans="2:10" x14ac:dyDescent="0.2">
      <c r="D23" s="5"/>
      <c r="E23" s="5"/>
      <c r="F23" s="5"/>
      <c r="G23" s="17">
        <f t="shared" si="0"/>
        <v>0</v>
      </c>
    </row>
    <row r="24" spans="2:10" x14ac:dyDescent="0.2">
      <c r="D24" s="5"/>
      <c r="E24" s="5"/>
      <c r="F24" s="5"/>
      <c r="G24" s="17">
        <f t="shared" si="0"/>
        <v>0</v>
      </c>
    </row>
    <row r="25" spans="2:10" x14ac:dyDescent="0.2">
      <c r="D25" s="5"/>
      <c r="E25" s="5"/>
      <c r="F25" s="5"/>
      <c r="G25" s="17">
        <f t="shared" si="0"/>
        <v>0</v>
      </c>
    </row>
    <row r="26" spans="2:10" x14ac:dyDescent="0.2">
      <c r="D26" s="5"/>
      <c r="E26" s="5"/>
      <c r="F26" s="5"/>
      <c r="G26" s="17">
        <f t="shared" si="0"/>
        <v>0</v>
      </c>
    </row>
    <row r="27" spans="2:10" x14ac:dyDescent="0.2">
      <c r="D27" s="5"/>
      <c r="E27" s="5"/>
      <c r="F27" s="5"/>
      <c r="G27" s="17">
        <f t="shared" si="0"/>
        <v>0</v>
      </c>
    </row>
    <row r="28" spans="2:10" x14ac:dyDescent="0.2">
      <c r="D28" s="5"/>
      <c r="E28" s="5"/>
      <c r="F28" s="5"/>
      <c r="G28" s="17">
        <f t="shared" si="0"/>
        <v>0</v>
      </c>
    </row>
    <row r="29" spans="2:10" x14ac:dyDescent="0.2">
      <c r="D29" s="5"/>
      <c r="E29" s="5"/>
      <c r="F29" s="5"/>
      <c r="G29" s="17">
        <f t="shared" si="0"/>
        <v>0</v>
      </c>
    </row>
    <row r="30" spans="2:10" x14ac:dyDescent="0.2">
      <c r="D30" s="5"/>
      <c r="E30" s="5"/>
      <c r="F30" s="5"/>
      <c r="G30" s="17">
        <f t="shared" si="0"/>
        <v>0</v>
      </c>
    </row>
    <row r="31" spans="2:10" x14ac:dyDescent="0.2">
      <c r="D31" s="5"/>
      <c r="E31" s="5"/>
      <c r="F31" s="5"/>
      <c r="G31" s="17">
        <f t="shared" si="0"/>
        <v>0</v>
      </c>
    </row>
    <row r="32" spans="2:10" x14ac:dyDescent="0.2">
      <c r="D32" s="5"/>
      <c r="E32" s="5"/>
      <c r="F32" s="5"/>
      <c r="G32" s="17">
        <f t="shared" si="0"/>
        <v>0</v>
      </c>
    </row>
    <row r="33" spans="4:7" x14ac:dyDescent="0.2">
      <c r="D33" s="5"/>
      <c r="E33" s="5"/>
      <c r="F33" s="5"/>
      <c r="G33" s="17">
        <f t="shared" si="0"/>
        <v>0</v>
      </c>
    </row>
    <row r="34" spans="4:7" x14ac:dyDescent="0.2">
      <c r="D34" s="5"/>
      <c r="E34" s="5"/>
      <c r="F34" s="5"/>
      <c r="G34" s="17">
        <f t="shared" si="0"/>
        <v>0</v>
      </c>
    </row>
    <row r="35" spans="4:7" x14ac:dyDescent="0.2">
      <c r="D35" s="5"/>
      <c r="E35" s="5"/>
      <c r="F35" s="5"/>
      <c r="G35" s="17">
        <f t="shared" si="0"/>
        <v>0</v>
      </c>
    </row>
    <row r="36" spans="4:7" x14ac:dyDescent="0.2">
      <c r="D36" s="5"/>
      <c r="E36" s="5"/>
      <c r="F36" s="5"/>
      <c r="G36" s="17">
        <f t="shared" si="0"/>
        <v>0</v>
      </c>
    </row>
    <row r="37" spans="4:7" x14ac:dyDescent="0.2">
      <c r="D37" s="5"/>
      <c r="E37" s="5"/>
      <c r="F37" s="5"/>
      <c r="G37" s="17">
        <f t="shared" si="0"/>
        <v>0</v>
      </c>
    </row>
    <row r="38" spans="4:7" x14ac:dyDescent="0.2">
      <c r="D38" s="5"/>
      <c r="E38" s="5"/>
      <c r="F38" s="5"/>
      <c r="G38" s="17">
        <f t="shared" si="0"/>
        <v>0</v>
      </c>
    </row>
    <row r="39" spans="4:7" x14ac:dyDescent="0.2">
      <c r="D39" s="5"/>
      <c r="E39" s="5"/>
      <c r="F39" s="5"/>
      <c r="G39" s="17">
        <f t="shared" si="0"/>
        <v>0</v>
      </c>
    </row>
    <row r="40" spans="4:7" x14ac:dyDescent="0.2">
      <c r="D40" s="5"/>
      <c r="E40" s="5"/>
      <c r="F40" s="5"/>
      <c r="G40" s="17">
        <f t="shared" si="0"/>
        <v>0</v>
      </c>
    </row>
    <row r="41" spans="4:7" x14ac:dyDescent="0.2">
      <c r="D41" s="5"/>
      <c r="E41" s="5"/>
      <c r="F41" s="5"/>
      <c r="G41" s="17">
        <f t="shared" si="0"/>
        <v>0</v>
      </c>
    </row>
    <row r="42" spans="4:7" x14ac:dyDescent="0.2">
      <c r="D42" s="5"/>
      <c r="E42" s="5"/>
      <c r="F42" s="5"/>
      <c r="G42" s="17">
        <f t="shared" si="0"/>
        <v>0</v>
      </c>
    </row>
    <row r="43" spans="4:7" x14ac:dyDescent="0.2">
      <c r="D43" s="5"/>
      <c r="E43" s="5"/>
      <c r="F43" s="5"/>
      <c r="G43" s="17">
        <f t="shared" si="0"/>
        <v>0</v>
      </c>
    </row>
    <row r="44" spans="4:7" x14ac:dyDescent="0.2">
      <c r="D44" s="5"/>
      <c r="E44" s="5"/>
      <c r="F44" s="5"/>
      <c r="G44" s="17">
        <f t="shared" si="0"/>
        <v>0</v>
      </c>
    </row>
    <row r="45" spans="4:7" x14ac:dyDescent="0.2">
      <c r="D45" s="5"/>
      <c r="E45" s="5"/>
      <c r="F45" s="5"/>
      <c r="G45" s="17">
        <f t="shared" si="0"/>
        <v>0</v>
      </c>
    </row>
    <row r="46" spans="4:7" x14ac:dyDescent="0.2">
      <c r="D46" s="5"/>
      <c r="G46" s="17">
        <f t="shared" si="0"/>
        <v>0</v>
      </c>
    </row>
    <row r="47" spans="4:7" x14ac:dyDescent="0.2">
      <c r="D47" s="5"/>
      <c r="G47" s="17">
        <f t="shared" si="0"/>
        <v>0</v>
      </c>
    </row>
    <row r="48" spans="4:7" x14ac:dyDescent="0.2">
      <c r="D48" s="5"/>
      <c r="G48" s="17">
        <f t="shared" si="0"/>
        <v>0</v>
      </c>
    </row>
    <row r="49" spans="4:7" x14ac:dyDescent="0.2">
      <c r="D49" s="5"/>
      <c r="G49" s="17">
        <f t="shared" si="0"/>
        <v>0</v>
      </c>
    </row>
    <row r="50" spans="4:7" x14ac:dyDescent="0.2">
      <c r="D50" s="5"/>
      <c r="G50" s="17">
        <f t="shared" si="0"/>
        <v>0</v>
      </c>
    </row>
  </sheetData>
  <conditionalFormatting sqref="J8">
    <cfRule type="cellIs" dxfId="7" priority="1" operator="greaterThan">
      <formula>0</formula>
    </cfRule>
    <cfRule type="cellIs" dxfId="6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A75E-00D4-4CF7-885C-FCA90E6041E4}">
  <dimension ref="B2:O50"/>
  <sheetViews>
    <sheetView workbookViewId="0">
      <selection activeCell="B13" sqref="B13"/>
    </sheetView>
  </sheetViews>
  <sheetFormatPr baseColWidth="10" defaultColWidth="11" defaultRowHeight="16" x14ac:dyDescent="0.2"/>
  <cols>
    <col min="3" max="3" width="36.33203125" customWidth="1"/>
    <col min="4" max="4" width="4.1640625" customWidth="1"/>
    <col min="5" max="5" width="13.5" customWidth="1"/>
    <col min="6" max="6" width="14.83203125" customWidth="1"/>
    <col min="9" max="9" width="17.5" customWidth="1"/>
  </cols>
  <sheetData>
    <row r="2" spans="2:15" x14ac:dyDescent="0.2">
      <c r="B2" s="1">
        <v>42551</v>
      </c>
      <c r="C2" s="1"/>
    </row>
    <row r="3" spans="2:15" x14ac:dyDescent="0.2">
      <c r="B3" t="s">
        <v>8</v>
      </c>
      <c r="E3" t="s">
        <v>19</v>
      </c>
      <c r="F3" t="s">
        <v>20</v>
      </c>
      <c r="G3" t="s">
        <v>9</v>
      </c>
      <c r="I3" t="s">
        <v>26</v>
      </c>
      <c r="J3" s="18">
        <f>'Juni 2020'!J8</f>
        <v>-1.1784722222222199</v>
      </c>
      <c r="K3" s="21">
        <f>(-1*J3)/J4</f>
        <v>1.877212389380527</v>
      </c>
    </row>
    <row r="4" spans="2:15" x14ac:dyDescent="0.2">
      <c r="B4" s="8">
        <v>42553</v>
      </c>
      <c r="C4" s="8" t="s">
        <v>64</v>
      </c>
      <c r="D4" s="5"/>
      <c r="E4" s="5">
        <v>0.55555555555555558</v>
      </c>
      <c r="F4" s="5">
        <v>0.625</v>
      </c>
      <c r="G4" s="17">
        <f>MAX((F4-E4), 0)</f>
        <v>6.944444444444442E-2</v>
      </c>
      <c r="H4" s="2"/>
      <c r="I4" s="2" t="s">
        <v>7</v>
      </c>
      <c r="J4" s="18">
        <f>Overview!C33/24</f>
        <v>0.62777777777777788</v>
      </c>
    </row>
    <row r="5" spans="2:15" x14ac:dyDescent="0.2">
      <c r="B5" s="8">
        <v>42557</v>
      </c>
      <c r="C5" s="8" t="s">
        <v>84</v>
      </c>
      <c r="D5" s="5"/>
      <c r="E5" s="5">
        <v>0.41666666666666669</v>
      </c>
      <c r="F5" s="5">
        <v>0.5625</v>
      </c>
      <c r="G5" s="17">
        <f t="shared" ref="G5:G50" si="0">MAX((F5-E5), 0)</f>
        <v>0.14583333333333331</v>
      </c>
      <c r="H5" s="2"/>
      <c r="I5" s="10" t="s">
        <v>21</v>
      </c>
      <c r="J5" s="18">
        <f>J4+J3</f>
        <v>-0.55069444444444204</v>
      </c>
    </row>
    <row r="6" spans="2:15" x14ac:dyDescent="0.2">
      <c r="B6" s="8">
        <v>42564</v>
      </c>
      <c r="C6" s="8" t="s">
        <v>84</v>
      </c>
      <c r="D6" s="5"/>
      <c r="E6" s="5">
        <v>0.4375</v>
      </c>
      <c r="F6" s="5">
        <v>0.59722222222222221</v>
      </c>
      <c r="G6" s="17">
        <f t="shared" si="0"/>
        <v>0.15972222222222221</v>
      </c>
      <c r="H6" s="2"/>
    </row>
    <row r="7" spans="2:15" x14ac:dyDescent="0.2">
      <c r="B7" s="8">
        <v>42564</v>
      </c>
      <c r="C7" s="8" t="s">
        <v>85</v>
      </c>
      <c r="D7" s="5"/>
      <c r="E7" s="5">
        <v>0.93055555555555547</v>
      </c>
      <c r="F7" s="5">
        <v>0.99652777777777779</v>
      </c>
      <c r="G7" s="17">
        <f>MAX((F7-E7), 0)</f>
        <v>6.5972222222222321E-2</v>
      </c>
      <c r="H7" s="2"/>
      <c r="I7" s="2" t="s">
        <v>10</v>
      </c>
      <c r="J7" s="18">
        <f>SUM(G4:G50)</f>
        <v>0.74652777777777768</v>
      </c>
    </row>
    <row r="8" spans="2:15" x14ac:dyDescent="0.2">
      <c r="B8" s="8">
        <v>42565</v>
      </c>
      <c r="C8" s="8" t="s">
        <v>86</v>
      </c>
      <c r="D8" s="5"/>
      <c r="E8" s="5">
        <v>0.39583333333333331</v>
      </c>
      <c r="F8" s="5">
        <v>0.5625</v>
      </c>
      <c r="G8" s="17">
        <f t="shared" si="0"/>
        <v>0.16666666666666669</v>
      </c>
      <c r="H8" s="2"/>
      <c r="I8" s="10" t="s">
        <v>11</v>
      </c>
      <c r="J8" s="19">
        <f>J5-J7</f>
        <v>-1.2972222222222198</v>
      </c>
      <c r="K8" s="21">
        <f>(J7)/J4</f>
        <v>1.1891592920353979</v>
      </c>
      <c r="L8" s="21">
        <f>(J7-J3)/J4</f>
        <v>3.0663716814159248</v>
      </c>
    </row>
    <row r="9" spans="2:15" x14ac:dyDescent="0.2">
      <c r="B9" s="8">
        <v>42567</v>
      </c>
      <c r="C9" s="8" t="s">
        <v>73</v>
      </c>
      <c r="D9" s="5"/>
      <c r="E9" s="5">
        <v>0.58333333333333337</v>
      </c>
      <c r="F9" s="5">
        <v>0.63888888888888895</v>
      </c>
      <c r="G9" s="17">
        <f t="shared" si="0"/>
        <v>5.555555555555558E-2</v>
      </c>
      <c r="H9" s="2"/>
      <c r="I9" s="2"/>
      <c r="J9" s="2"/>
    </row>
    <row r="10" spans="2:15" x14ac:dyDescent="0.2">
      <c r="B10" s="8">
        <v>42572</v>
      </c>
      <c r="C10" s="8" t="s">
        <v>87</v>
      </c>
      <c r="D10" s="5"/>
      <c r="E10" s="5">
        <v>0.58333333333333337</v>
      </c>
      <c r="F10" s="5">
        <v>0.625</v>
      </c>
      <c r="G10" s="17">
        <f>MAX((F10-E10), 0)</f>
        <v>4.166666666666663E-2</v>
      </c>
      <c r="H10" s="2"/>
      <c r="I10" s="2"/>
      <c r="J10" s="2"/>
    </row>
    <row r="11" spans="2:15" x14ac:dyDescent="0.2">
      <c r="B11" s="8">
        <v>42574</v>
      </c>
      <c r="C11" s="8" t="s">
        <v>73</v>
      </c>
      <c r="D11" s="5"/>
      <c r="E11" s="5">
        <v>0.58333333333333337</v>
      </c>
      <c r="F11" s="5">
        <v>0.60416666666666663</v>
      </c>
      <c r="G11" s="17">
        <f>MAX((F11-E11), 0)</f>
        <v>2.0833333333333259E-2</v>
      </c>
      <c r="H11" s="2"/>
      <c r="I11" s="2"/>
      <c r="J11" s="2"/>
    </row>
    <row r="12" spans="2:15" x14ac:dyDescent="0.2">
      <c r="B12" s="8">
        <v>42581</v>
      </c>
      <c r="C12" s="8" t="s">
        <v>73</v>
      </c>
      <c r="D12" s="5"/>
      <c r="E12" s="5">
        <v>0.58333333333333337</v>
      </c>
      <c r="F12" s="5">
        <v>0.60416666666666663</v>
      </c>
      <c r="G12" s="17">
        <f t="shared" si="0"/>
        <v>2.0833333333333259E-2</v>
      </c>
      <c r="H12" s="2"/>
      <c r="I12" s="2"/>
      <c r="J12" s="2"/>
      <c r="M12" s="14"/>
      <c r="O12" s="16"/>
    </row>
    <row r="13" spans="2:15" x14ac:dyDescent="0.2">
      <c r="B13" s="8"/>
      <c r="C13" s="8"/>
      <c r="D13" s="5"/>
      <c r="E13" s="5"/>
      <c r="F13" s="5"/>
      <c r="G13" s="17">
        <f t="shared" si="0"/>
        <v>0</v>
      </c>
      <c r="H13" s="2"/>
      <c r="I13" s="2"/>
      <c r="J13" s="2"/>
      <c r="M13" s="14"/>
    </row>
    <row r="14" spans="2:15" x14ac:dyDescent="0.2">
      <c r="B14" s="8"/>
      <c r="C14" s="8"/>
      <c r="D14" s="5"/>
      <c r="E14" s="5"/>
      <c r="F14" s="5"/>
      <c r="G14" s="17">
        <f t="shared" si="0"/>
        <v>0</v>
      </c>
      <c r="H14" s="2"/>
      <c r="I14" s="2"/>
      <c r="J14" s="2"/>
      <c r="M14" s="15"/>
    </row>
    <row r="15" spans="2:15" x14ac:dyDescent="0.2">
      <c r="B15" s="8"/>
      <c r="C15" s="8"/>
      <c r="D15" s="5"/>
      <c r="E15" s="5"/>
      <c r="F15" s="5"/>
      <c r="G15" s="17">
        <f t="shared" si="0"/>
        <v>0</v>
      </c>
      <c r="H15" s="2"/>
      <c r="I15" s="2"/>
      <c r="J15" s="2"/>
    </row>
    <row r="16" spans="2:15" x14ac:dyDescent="0.2">
      <c r="B16" s="8"/>
      <c r="C16" s="8"/>
      <c r="D16" s="5"/>
      <c r="E16" s="5"/>
      <c r="F16" s="5"/>
      <c r="G16" s="17">
        <f t="shared" si="0"/>
        <v>0</v>
      </c>
      <c r="H16" s="2"/>
      <c r="I16" s="2"/>
      <c r="J16" s="2"/>
    </row>
    <row r="17" spans="2:10" x14ac:dyDescent="0.2">
      <c r="B17" s="8"/>
      <c r="C17" s="8"/>
      <c r="D17" s="5"/>
      <c r="E17" s="5"/>
      <c r="F17" s="5"/>
      <c r="G17" s="17">
        <f t="shared" si="0"/>
        <v>0</v>
      </c>
      <c r="H17" s="2"/>
      <c r="I17" s="2"/>
      <c r="J17" s="2"/>
    </row>
    <row r="18" spans="2:10" x14ac:dyDescent="0.2">
      <c r="B18" s="8"/>
      <c r="C18" s="8"/>
      <c r="D18" s="5"/>
      <c r="E18" s="5"/>
      <c r="F18" s="5"/>
      <c r="G18" s="17">
        <f t="shared" si="0"/>
        <v>0</v>
      </c>
      <c r="H18" s="2"/>
      <c r="I18" s="2"/>
      <c r="J18" s="2"/>
    </row>
    <row r="19" spans="2:10" x14ac:dyDescent="0.2">
      <c r="B19" s="8"/>
      <c r="C19" s="8"/>
      <c r="D19" s="5"/>
      <c r="E19" s="5"/>
      <c r="F19" s="5"/>
      <c r="G19" s="17">
        <f t="shared" si="0"/>
        <v>0</v>
      </c>
      <c r="H19" s="2"/>
      <c r="I19" s="2"/>
      <c r="J19" s="2"/>
    </row>
    <row r="20" spans="2:10" x14ac:dyDescent="0.2">
      <c r="B20" s="8"/>
      <c r="C20" s="8"/>
      <c r="D20" s="5"/>
      <c r="E20" s="5"/>
      <c r="F20" s="5"/>
      <c r="G20" s="17">
        <f t="shared" si="0"/>
        <v>0</v>
      </c>
      <c r="H20" s="2"/>
      <c r="I20" s="2"/>
      <c r="J20" s="2"/>
    </row>
    <row r="21" spans="2:10" x14ac:dyDescent="0.2">
      <c r="B21" s="20"/>
      <c r="C21" s="20"/>
      <c r="D21" s="5"/>
      <c r="E21" s="5"/>
      <c r="F21" s="5"/>
      <c r="G21" s="17">
        <f t="shared" si="0"/>
        <v>0</v>
      </c>
    </row>
    <row r="22" spans="2:10" x14ac:dyDescent="0.2">
      <c r="D22" s="5"/>
      <c r="E22" s="5"/>
      <c r="F22" s="5"/>
      <c r="G22" s="17">
        <f t="shared" si="0"/>
        <v>0</v>
      </c>
    </row>
    <row r="23" spans="2:10" x14ac:dyDescent="0.2">
      <c r="D23" s="5"/>
      <c r="E23" s="5"/>
      <c r="F23" s="5"/>
      <c r="G23" s="17">
        <f t="shared" si="0"/>
        <v>0</v>
      </c>
    </row>
    <row r="24" spans="2:10" x14ac:dyDescent="0.2">
      <c r="D24" s="5"/>
      <c r="E24" s="5"/>
      <c r="F24" s="5"/>
      <c r="G24" s="17">
        <f t="shared" si="0"/>
        <v>0</v>
      </c>
    </row>
    <row r="25" spans="2:10" x14ac:dyDescent="0.2">
      <c r="D25" s="5"/>
      <c r="E25" s="5"/>
      <c r="F25" s="5"/>
      <c r="G25" s="17">
        <f t="shared" si="0"/>
        <v>0</v>
      </c>
    </row>
    <row r="26" spans="2:10" x14ac:dyDescent="0.2">
      <c r="D26" s="5"/>
      <c r="E26" s="5"/>
      <c r="F26" s="5"/>
      <c r="G26" s="17">
        <f t="shared" si="0"/>
        <v>0</v>
      </c>
    </row>
    <row r="27" spans="2:10" x14ac:dyDescent="0.2">
      <c r="D27" s="5"/>
      <c r="E27" s="5"/>
      <c r="F27" s="5"/>
      <c r="G27" s="17">
        <f t="shared" si="0"/>
        <v>0</v>
      </c>
    </row>
    <row r="28" spans="2:10" x14ac:dyDescent="0.2">
      <c r="D28" s="5"/>
      <c r="E28" s="5"/>
      <c r="F28" s="5"/>
      <c r="G28" s="17">
        <f t="shared" si="0"/>
        <v>0</v>
      </c>
    </row>
    <row r="29" spans="2:10" x14ac:dyDescent="0.2">
      <c r="D29" s="5"/>
      <c r="E29" s="5"/>
      <c r="F29" s="5"/>
      <c r="G29" s="17">
        <f t="shared" si="0"/>
        <v>0</v>
      </c>
    </row>
    <row r="30" spans="2:10" x14ac:dyDescent="0.2">
      <c r="D30" s="5"/>
      <c r="E30" s="5"/>
      <c r="F30" s="5"/>
      <c r="G30" s="17">
        <f t="shared" si="0"/>
        <v>0</v>
      </c>
    </row>
    <row r="31" spans="2:10" x14ac:dyDescent="0.2">
      <c r="D31" s="5"/>
      <c r="E31" s="5"/>
      <c r="F31" s="5"/>
      <c r="G31" s="17">
        <f t="shared" si="0"/>
        <v>0</v>
      </c>
    </row>
    <row r="32" spans="2:10" x14ac:dyDescent="0.2">
      <c r="D32" s="5"/>
      <c r="E32" s="5"/>
      <c r="F32" s="5"/>
      <c r="G32" s="17">
        <f t="shared" si="0"/>
        <v>0</v>
      </c>
    </row>
    <row r="33" spans="4:7" x14ac:dyDescent="0.2">
      <c r="D33" s="5"/>
      <c r="E33" s="5"/>
      <c r="F33" s="5"/>
      <c r="G33" s="17">
        <f t="shared" si="0"/>
        <v>0</v>
      </c>
    </row>
    <row r="34" spans="4:7" x14ac:dyDescent="0.2">
      <c r="D34" s="5"/>
      <c r="E34" s="5"/>
      <c r="F34" s="5"/>
      <c r="G34" s="17">
        <f t="shared" si="0"/>
        <v>0</v>
      </c>
    </row>
    <row r="35" spans="4:7" x14ac:dyDescent="0.2">
      <c r="D35" s="5"/>
      <c r="E35" s="5"/>
      <c r="F35" s="5"/>
      <c r="G35" s="17">
        <f t="shared" si="0"/>
        <v>0</v>
      </c>
    </row>
    <row r="36" spans="4:7" x14ac:dyDescent="0.2">
      <c r="D36" s="5"/>
      <c r="E36" s="5"/>
      <c r="F36" s="5"/>
      <c r="G36" s="17">
        <f t="shared" si="0"/>
        <v>0</v>
      </c>
    </row>
    <row r="37" spans="4:7" x14ac:dyDescent="0.2">
      <c r="D37" s="5"/>
      <c r="E37" s="5"/>
      <c r="F37" s="5"/>
      <c r="G37" s="17">
        <f t="shared" si="0"/>
        <v>0</v>
      </c>
    </row>
    <row r="38" spans="4:7" x14ac:dyDescent="0.2">
      <c r="D38" s="5"/>
      <c r="E38" s="5"/>
      <c r="F38" s="5"/>
      <c r="G38" s="17">
        <f t="shared" si="0"/>
        <v>0</v>
      </c>
    </row>
    <row r="39" spans="4:7" x14ac:dyDescent="0.2">
      <c r="D39" s="5"/>
      <c r="E39" s="5"/>
      <c r="F39" s="5"/>
      <c r="G39" s="17">
        <f t="shared" si="0"/>
        <v>0</v>
      </c>
    </row>
    <row r="40" spans="4:7" x14ac:dyDescent="0.2">
      <c r="D40" s="5"/>
      <c r="E40" s="5"/>
      <c r="F40" s="5"/>
      <c r="G40" s="17">
        <f t="shared" si="0"/>
        <v>0</v>
      </c>
    </row>
    <row r="41" spans="4:7" x14ac:dyDescent="0.2">
      <c r="D41" s="5"/>
      <c r="E41" s="5"/>
      <c r="F41" s="5"/>
      <c r="G41" s="17">
        <f t="shared" si="0"/>
        <v>0</v>
      </c>
    </row>
    <row r="42" spans="4:7" x14ac:dyDescent="0.2">
      <c r="D42" s="5"/>
      <c r="E42" s="5"/>
      <c r="F42" s="5"/>
      <c r="G42" s="17">
        <f t="shared" si="0"/>
        <v>0</v>
      </c>
    </row>
    <row r="43" spans="4:7" x14ac:dyDescent="0.2">
      <c r="D43" s="5"/>
      <c r="E43" s="5"/>
      <c r="F43" s="5"/>
      <c r="G43" s="17">
        <f t="shared" si="0"/>
        <v>0</v>
      </c>
    </row>
    <row r="44" spans="4:7" x14ac:dyDescent="0.2">
      <c r="D44" s="5"/>
      <c r="E44" s="5"/>
      <c r="F44" s="5"/>
      <c r="G44" s="17">
        <f t="shared" si="0"/>
        <v>0</v>
      </c>
    </row>
    <row r="45" spans="4:7" x14ac:dyDescent="0.2">
      <c r="D45" s="5"/>
      <c r="E45" s="5"/>
      <c r="F45" s="5"/>
      <c r="G45" s="17">
        <f t="shared" si="0"/>
        <v>0</v>
      </c>
    </row>
    <row r="46" spans="4:7" x14ac:dyDescent="0.2">
      <c r="D46" s="5"/>
      <c r="G46" s="17">
        <f t="shared" si="0"/>
        <v>0</v>
      </c>
    </row>
    <row r="47" spans="4:7" x14ac:dyDescent="0.2">
      <c r="D47" s="5"/>
      <c r="G47" s="17">
        <f t="shared" si="0"/>
        <v>0</v>
      </c>
    </row>
    <row r="48" spans="4:7" x14ac:dyDescent="0.2">
      <c r="D48" s="5"/>
      <c r="G48" s="17">
        <f t="shared" si="0"/>
        <v>0</v>
      </c>
    </row>
    <row r="49" spans="4:7" x14ac:dyDescent="0.2">
      <c r="D49" s="5"/>
      <c r="G49" s="17">
        <f t="shared" si="0"/>
        <v>0</v>
      </c>
    </row>
    <row r="50" spans="4:7" x14ac:dyDescent="0.2">
      <c r="D50" s="5"/>
      <c r="G50" s="17">
        <f t="shared" si="0"/>
        <v>0</v>
      </c>
    </row>
  </sheetData>
  <conditionalFormatting sqref="J8">
    <cfRule type="cellIs" dxfId="5" priority="1" operator="greaterThan">
      <formula>0</formula>
    </cfRule>
    <cfRule type="cellIs" dxfId="4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BD74C-C340-45F3-9E1A-A1E8B927E6F6}">
  <dimension ref="B2:O50"/>
  <sheetViews>
    <sheetView workbookViewId="0">
      <selection activeCell="J3" sqref="J3"/>
    </sheetView>
  </sheetViews>
  <sheetFormatPr baseColWidth="10" defaultColWidth="11" defaultRowHeight="16" x14ac:dyDescent="0.2"/>
  <cols>
    <col min="3" max="3" width="36.33203125" customWidth="1"/>
    <col min="4" max="4" width="4.1640625" customWidth="1"/>
    <col min="5" max="5" width="13.5" customWidth="1"/>
    <col min="6" max="6" width="14.83203125" customWidth="1"/>
    <col min="9" max="9" width="17.5" customWidth="1"/>
  </cols>
  <sheetData>
    <row r="2" spans="2:15" x14ac:dyDescent="0.2">
      <c r="B2" s="1">
        <v>42582</v>
      </c>
      <c r="C2" s="1"/>
    </row>
    <row r="3" spans="2:15" x14ac:dyDescent="0.2">
      <c r="B3" t="s">
        <v>8</v>
      </c>
      <c r="E3" t="s">
        <v>19</v>
      </c>
      <c r="F3" t="s">
        <v>20</v>
      </c>
      <c r="G3" t="s">
        <v>9</v>
      </c>
      <c r="I3" t="s">
        <v>26</v>
      </c>
      <c r="J3" s="18">
        <f>'Juli 2020'!J8</f>
        <v>-1.2972222222222198</v>
      </c>
      <c r="K3" s="21">
        <f>(-1*J3)/J4</f>
        <v>2.0663716814159252</v>
      </c>
    </row>
    <row r="4" spans="2:15" x14ac:dyDescent="0.2">
      <c r="B4" s="8">
        <v>42584</v>
      </c>
      <c r="C4" s="8" t="s">
        <v>88</v>
      </c>
      <c r="D4" s="5"/>
      <c r="E4" s="5">
        <v>0.41666666666666669</v>
      </c>
      <c r="F4" s="5">
        <v>0.52083333333333337</v>
      </c>
      <c r="G4" s="17">
        <f>MAX((F4-E4), 0)</f>
        <v>0.10416666666666669</v>
      </c>
      <c r="H4" s="2"/>
      <c r="I4" s="2" t="s">
        <v>7</v>
      </c>
      <c r="J4" s="18">
        <f>Overview!C33/24</f>
        <v>0.62777777777777788</v>
      </c>
    </row>
    <row r="5" spans="2:15" x14ac:dyDescent="0.2">
      <c r="B5" s="8">
        <v>42587</v>
      </c>
      <c r="C5" s="8" t="s">
        <v>89</v>
      </c>
      <c r="D5" s="5"/>
      <c r="E5" s="5">
        <v>0.5</v>
      </c>
      <c r="F5" s="5">
        <v>0.52083333333333337</v>
      </c>
      <c r="G5" s="17">
        <f t="shared" ref="G5:G50" si="0">MAX((F5-E5), 0)</f>
        <v>2.083333333333337E-2</v>
      </c>
      <c r="H5" s="2"/>
      <c r="I5" s="10" t="s">
        <v>21</v>
      </c>
      <c r="J5" s="18">
        <f>J4+J3</f>
        <v>-0.66944444444444196</v>
      </c>
    </row>
    <row r="6" spans="2:15" x14ac:dyDescent="0.2">
      <c r="B6" s="8">
        <v>42588</v>
      </c>
      <c r="C6" s="8" t="s">
        <v>73</v>
      </c>
      <c r="D6" s="5"/>
      <c r="E6" s="5">
        <v>0.58333333333333337</v>
      </c>
      <c r="F6" s="5">
        <v>0.64930555555555558</v>
      </c>
      <c r="G6" s="17">
        <f t="shared" si="0"/>
        <v>6.597222222222221E-2</v>
      </c>
      <c r="H6" s="2"/>
    </row>
    <row r="7" spans="2:15" x14ac:dyDescent="0.2">
      <c r="B7" s="8">
        <v>42588</v>
      </c>
      <c r="C7" s="8" t="s">
        <v>90</v>
      </c>
      <c r="D7" s="5"/>
      <c r="E7" s="5">
        <v>0.72916666666666663</v>
      </c>
      <c r="F7" s="5">
        <v>0.77777777777777779</v>
      </c>
      <c r="G7" s="17">
        <f>MAX((F7-E7), 0)</f>
        <v>4.861111111111116E-2</v>
      </c>
      <c r="H7" s="2"/>
      <c r="I7" s="2" t="s">
        <v>10</v>
      </c>
      <c r="J7" s="18">
        <f>SUM(G4:G50)</f>
        <v>2.3152777777777782</v>
      </c>
    </row>
    <row r="8" spans="2:15" x14ac:dyDescent="0.2">
      <c r="B8" s="8">
        <v>42591</v>
      </c>
      <c r="C8" s="8" t="s">
        <v>88</v>
      </c>
      <c r="D8" s="5"/>
      <c r="E8" s="5">
        <v>0.41666666666666669</v>
      </c>
      <c r="F8" s="5">
        <v>0.51041666666666663</v>
      </c>
      <c r="G8" s="17">
        <f t="shared" si="0"/>
        <v>9.3749999999999944E-2</v>
      </c>
      <c r="H8" s="2"/>
      <c r="I8" s="10" t="s">
        <v>11</v>
      </c>
      <c r="J8" s="19">
        <f>J5-J7</f>
        <v>-2.9847222222222203</v>
      </c>
      <c r="K8" s="21">
        <f>(J7)/J4</f>
        <v>3.6880530973451329</v>
      </c>
      <c r="L8" s="21">
        <f>(J7-J3)/J4</f>
        <v>5.7544247787610576</v>
      </c>
    </row>
    <row r="9" spans="2:15" x14ac:dyDescent="0.2">
      <c r="B9" s="8">
        <v>42591</v>
      </c>
      <c r="C9" s="8" t="s">
        <v>91</v>
      </c>
      <c r="D9" s="5"/>
      <c r="E9" s="5">
        <v>0.54166666666666663</v>
      </c>
      <c r="F9" s="5">
        <v>0.6875</v>
      </c>
      <c r="G9" s="17">
        <f t="shared" si="0"/>
        <v>0.14583333333333337</v>
      </c>
      <c r="H9" s="2"/>
      <c r="I9" s="2"/>
      <c r="J9" s="2"/>
    </row>
    <row r="10" spans="2:15" x14ac:dyDescent="0.2">
      <c r="B10" s="8">
        <v>42593</v>
      </c>
      <c r="C10" s="8" t="s">
        <v>92</v>
      </c>
      <c r="D10" s="5"/>
      <c r="E10" s="5">
        <v>0.45833333333333331</v>
      </c>
      <c r="F10" s="5">
        <v>0.52083333333333337</v>
      </c>
      <c r="G10" s="17">
        <f>MAX((F10-E10), 0)</f>
        <v>6.2500000000000056E-2</v>
      </c>
      <c r="H10" s="2"/>
      <c r="I10" s="2"/>
      <c r="J10" s="2"/>
    </row>
    <row r="11" spans="2:15" x14ac:dyDescent="0.2">
      <c r="B11" s="8">
        <v>42593</v>
      </c>
      <c r="C11" s="8" t="s">
        <v>92</v>
      </c>
      <c r="D11" s="5"/>
      <c r="E11" s="5">
        <v>0.5625</v>
      </c>
      <c r="F11" s="5">
        <v>0.70833333333333337</v>
      </c>
      <c r="G11" s="17">
        <f>MAX((F11-E11), 0)</f>
        <v>0.14583333333333337</v>
      </c>
      <c r="H11" s="2"/>
      <c r="I11" s="2"/>
      <c r="J11" s="2"/>
    </row>
    <row r="12" spans="2:15" x14ac:dyDescent="0.2">
      <c r="B12" s="8">
        <v>42594</v>
      </c>
      <c r="C12" s="8" t="s">
        <v>92</v>
      </c>
      <c r="D12" s="5"/>
      <c r="E12" s="5">
        <v>0.45833333333333331</v>
      </c>
      <c r="F12" s="5">
        <v>0.60416666666666663</v>
      </c>
      <c r="G12" s="17">
        <f t="shared" si="0"/>
        <v>0.14583333333333331</v>
      </c>
      <c r="H12" s="2"/>
      <c r="I12" s="2"/>
      <c r="J12" s="2"/>
      <c r="M12" s="14"/>
      <c r="O12" s="16"/>
    </row>
    <row r="13" spans="2:15" x14ac:dyDescent="0.2">
      <c r="B13" s="8">
        <v>42594</v>
      </c>
      <c r="C13" s="8" t="s">
        <v>93</v>
      </c>
      <c r="D13" s="5"/>
      <c r="E13" s="5">
        <v>0.70833333333333337</v>
      </c>
      <c r="F13" s="5">
        <v>0.75</v>
      </c>
      <c r="G13" s="17">
        <f t="shared" si="0"/>
        <v>4.166666666666663E-2</v>
      </c>
      <c r="H13" s="2"/>
      <c r="I13" s="2"/>
      <c r="J13" s="2"/>
      <c r="M13" s="14"/>
    </row>
    <row r="14" spans="2:15" x14ac:dyDescent="0.2">
      <c r="B14" s="8">
        <v>42595</v>
      </c>
      <c r="C14" s="8" t="s">
        <v>94</v>
      </c>
      <c r="D14" s="5"/>
      <c r="E14" s="5">
        <v>0.56944444444444442</v>
      </c>
      <c r="F14" s="5">
        <v>0.75</v>
      </c>
      <c r="G14" s="17">
        <f t="shared" si="0"/>
        <v>0.18055555555555558</v>
      </c>
      <c r="H14" s="2"/>
      <c r="I14" s="2"/>
      <c r="J14" s="2"/>
      <c r="M14" s="15"/>
    </row>
    <row r="15" spans="2:15" x14ac:dyDescent="0.2">
      <c r="B15" s="8">
        <v>42597</v>
      </c>
      <c r="C15" s="8" t="s">
        <v>95</v>
      </c>
      <c r="D15" s="5"/>
      <c r="E15" s="5">
        <v>0.58333333333333337</v>
      </c>
      <c r="F15" s="5">
        <v>0.75</v>
      </c>
      <c r="G15" s="17">
        <f t="shared" si="0"/>
        <v>0.16666666666666663</v>
      </c>
      <c r="H15" s="2"/>
      <c r="I15" s="2"/>
      <c r="J15" s="2"/>
    </row>
    <row r="16" spans="2:15" x14ac:dyDescent="0.2">
      <c r="B16" s="8">
        <v>42598</v>
      </c>
      <c r="C16" s="8" t="s">
        <v>96</v>
      </c>
      <c r="D16" s="5"/>
      <c r="E16" s="5">
        <v>0.58333333333333337</v>
      </c>
      <c r="F16" s="5">
        <v>0.75138888888888899</v>
      </c>
      <c r="G16" s="17">
        <f t="shared" si="0"/>
        <v>0.16805555555555562</v>
      </c>
      <c r="H16" s="2"/>
      <c r="I16" s="2"/>
      <c r="J16" s="2"/>
    </row>
    <row r="17" spans="2:10" x14ac:dyDescent="0.2">
      <c r="B17" s="8">
        <v>42602</v>
      </c>
      <c r="C17" s="8" t="s">
        <v>97</v>
      </c>
      <c r="D17" s="5"/>
      <c r="E17" s="5">
        <v>0.58333333333333337</v>
      </c>
      <c r="F17" s="5">
        <v>0.625</v>
      </c>
      <c r="G17" s="17">
        <f t="shared" si="0"/>
        <v>4.166666666666663E-2</v>
      </c>
      <c r="H17" s="2"/>
      <c r="I17" s="2"/>
      <c r="J17" s="2"/>
    </row>
    <row r="18" spans="2:10" x14ac:dyDescent="0.2">
      <c r="B18" s="20">
        <v>42603</v>
      </c>
      <c r="C18" s="8" t="s">
        <v>98</v>
      </c>
      <c r="D18" s="5"/>
      <c r="E18" s="5">
        <v>0.625</v>
      </c>
      <c r="F18" s="5">
        <v>0.70833333333333337</v>
      </c>
      <c r="G18" s="17">
        <f t="shared" si="0"/>
        <v>8.333333333333337E-2</v>
      </c>
      <c r="H18" s="2"/>
      <c r="I18" s="2"/>
      <c r="J18" s="2"/>
    </row>
    <row r="19" spans="2:10" x14ac:dyDescent="0.2">
      <c r="B19" s="20">
        <v>42604</v>
      </c>
      <c r="C19" s="8" t="s">
        <v>99</v>
      </c>
      <c r="D19" s="5"/>
      <c r="E19" s="5">
        <v>0.66666666666666663</v>
      </c>
      <c r="F19" s="5">
        <v>0.79166666666666663</v>
      </c>
      <c r="G19" s="17">
        <f t="shared" si="0"/>
        <v>0.125</v>
      </c>
      <c r="H19" s="2"/>
      <c r="I19" s="2"/>
      <c r="J19" s="2"/>
    </row>
    <row r="20" spans="2:10" x14ac:dyDescent="0.2">
      <c r="B20" s="20">
        <v>42605</v>
      </c>
      <c r="C20" s="8" t="s">
        <v>100</v>
      </c>
      <c r="D20" s="5"/>
      <c r="E20" s="5">
        <v>0.39583333333333331</v>
      </c>
      <c r="F20" s="5">
        <v>0.5625</v>
      </c>
      <c r="G20" s="17">
        <f t="shared" si="0"/>
        <v>0.16666666666666669</v>
      </c>
      <c r="H20" s="2"/>
      <c r="I20" s="2"/>
      <c r="J20" s="2"/>
    </row>
    <row r="21" spans="2:10" x14ac:dyDescent="0.2">
      <c r="B21" s="20">
        <v>42605</v>
      </c>
      <c r="C21" s="20" t="s">
        <v>101</v>
      </c>
      <c r="D21" s="5"/>
      <c r="E21" s="5">
        <v>0.60416666666666663</v>
      </c>
      <c r="F21" s="5">
        <v>0.77916666666666667</v>
      </c>
      <c r="G21" s="17">
        <f t="shared" si="0"/>
        <v>0.17500000000000004</v>
      </c>
    </row>
    <row r="22" spans="2:10" x14ac:dyDescent="0.2">
      <c r="B22" s="20">
        <v>42606</v>
      </c>
      <c r="C22" s="8" t="s">
        <v>102</v>
      </c>
      <c r="D22" s="5"/>
      <c r="E22" s="5">
        <v>0.45833333333333331</v>
      </c>
      <c r="F22" s="5">
        <v>0.60416666666666663</v>
      </c>
      <c r="G22" s="17">
        <f t="shared" si="0"/>
        <v>0.14583333333333331</v>
      </c>
    </row>
    <row r="23" spans="2:10" x14ac:dyDescent="0.2">
      <c r="B23" s="20">
        <v>42612</v>
      </c>
      <c r="C23" s="8" t="s">
        <v>103</v>
      </c>
      <c r="D23" s="5"/>
      <c r="E23" s="5">
        <v>0.47916666666666669</v>
      </c>
      <c r="F23" s="5">
        <v>0.66666666666666663</v>
      </c>
      <c r="G23" s="17">
        <f t="shared" si="0"/>
        <v>0.18749999999999994</v>
      </c>
    </row>
    <row r="24" spans="2:10" x14ac:dyDescent="0.2">
      <c r="B24" s="20"/>
      <c r="D24" s="5"/>
      <c r="E24" s="5"/>
      <c r="F24" s="5"/>
      <c r="G24" s="17">
        <f t="shared" si="0"/>
        <v>0</v>
      </c>
    </row>
    <row r="25" spans="2:10" x14ac:dyDescent="0.2">
      <c r="B25" s="20"/>
      <c r="D25" s="5"/>
      <c r="E25" s="5"/>
      <c r="F25" s="5"/>
      <c r="G25" s="17">
        <f t="shared" si="0"/>
        <v>0</v>
      </c>
    </row>
    <row r="26" spans="2:10" x14ac:dyDescent="0.2">
      <c r="B26" s="20"/>
      <c r="D26" s="5"/>
      <c r="E26" s="5"/>
      <c r="F26" s="5"/>
      <c r="G26" s="17">
        <f t="shared" si="0"/>
        <v>0</v>
      </c>
    </row>
    <row r="27" spans="2:10" x14ac:dyDescent="0.2">
      <c r="B27" s="20"/>
      <c r="D27" s="5"/>
      <c r="E27" s="5"/>
      <c r="F27" s="5"/>
      <c r="G27" s="17">
        <f t="shared" si="0"/>
        <v>0</v>
      </c>
    </row>
    <row r="28" spans="2:10" x14ac:dyDescent="0.2">
      <c r="B28" s="20"/>
      <c r="D28" s="5"/>
      <c r="E28" s="5"/>
      <c r="F28" s="5"/>
      <c r="G28" s="17">
        <f t="shared" si="0"/>
        <v>0</v>
      </c>
    </row>
    <row r="29" spans="2:10" x14ac:dyDescent="0.2">
      <c r="D29" s="5"/>
      <c r="E29" s="5"/>
      <c r="F29" s="5"/>
      <c r="G29" s="17">
        <f t="shared" si="0"/>
        <v>0</v>
      </c>
    </row>
    <row r="30" spans="2:10" x14ac:dyDescent="0.2">
      <c r="D30" s="5"/>
      <c r="E30" s="5"/>
      <c r="F30" s="5"/>
      <c r="G30" s="17">
        <f t="shared" si="0"/>
        <v>0</v>
      </c>
    </row>
    <row r="31" spans="2:10" x14ac:dyDescent="0.2">
      <c r="D31" s="5"/>
      <c r="E31" s="5"/>
      <c r="F31" s="5"/>
      <c r="G31" s="17">
        <f t="shared" si="0"/>
        <v>0</v>
      </c>
    </row>
    <row r="32" spans="2:10" x14ac:dyDescent="0.2">
      <c r="D32" s="5"/>
      <c r="E32" s="5"/>
      <c r="F32" s="5"/>
      <c r="G32" s="17">
        <f t="shared" si="0"/>
        <v>0</v>
      </c>
    </row>
    <row r="33" spans="4:7" x14ac:dyDescent="0.2">
      <c r="D33" s="5"/>
      <c r="E33" s="5"/>
      <c r="F33" s="5"/>
      <c r="G33" s="17">
        <f t="shared" si="0"/>
        <v>0</v>
      </c>
    </row>
    <row r="34" spans="4:7" x14ac:dyDescent="0.2">
      <c r="D34" s="5"/>
      <c r="E34" s="5"/>
      <c r="F34" s="5"/>
      <c r="G34" s="17">
        <f t="shared" si="0"/>
        <v>0</v>
      </c>
    </row>
    <row r="35" spans="4:7" x14ac:dyDescent="0.2">
      <c r="D35" s="5"/>
      <c r="E35" s="5"/>
      <c r="F35" s="5"/>
      <c r="G35" s="17">
        <f t="shared" si="0"/>
        <v>0</v>
      </c>
    </row>
    <row r="36" spans="4:7" x14ac:dyDescent="0.2">
      <c r="D36" s="5"/>
      <c r="E36" s="5"/>
      <c r="F36" s="5"/>
      <c r="G36" s="17">
        <f t="shared" si="0"/>
        <v>0</v>
      </c>
    </row>
    <row r="37" spans="4:7" x14ac:dyDescent="0.2">
      <c r="D37" s="5"/>
      <c r="E37" s="5"/>
      <c r="F37" s="5"/>
      <c r="G37" s="17">
        <f t="shared" si="0"/>
        <v>0</v>
      </c>
    </row>
    <row r="38" spans="4:7" x14ac:dyDescent="0.2">
      <c r="D38" s="5"/>
      <c r="E38" s="5"/>
      <c r="F38" s="5"/>
      <c r="G38" s="17">
        <f t="shared" si="0"/>
        <v>0</v>
      </c>
    </row>
    <row r="39" spans="4:7" x14ac:dyDescent="0.2">
      <c r="D39" s="5"/>
      <c r="E39" s="5"/>
      <c r="F39" s="5"/>
      <c r="G39" s="17">
        <f t="shared" si="0"/>
        <v>0</v>
      </c>
    </row>
    <row r="40" spans="4:7" x14ac:dyDescent="0.2">
      <c r="D40" s="5"/>
      <c r="E40" s="5"/>
      <c r="F40" s="5"/>
      <c r="G40" s="17">
        <f t="shared" si="0"/>
        <v>0</v>
      </c>
    </row>
    <row r="41" spans="4:7" x14ac:dyDescent="0.2">
      <c r="D41" s="5"/>
      <c r="E41" s="5"/>
      <c r="F41" s="5"/>
      <c r="G41" s="17">
        <f t="shared" si="0"/>
        <v>0</v>
      </c>
    </row>
    <row r="42" spans="4:7" x14ac:dyDescent="0.2">
      <c r="D42" s="5"/>
      <c r="E42" s="5"/>
      <c r="F42" s="5"/>
      <c r="G42" s="17">
        <f t="shared" si="0"/>
        <v>0</v>
      </c>
    </row>
    <row r="43" spans="4:7" x14ac:dyDescent="0.2">
      <c r="D43" s="5"/>
      <c r="E43" s="5"/>
      <c r="F43" s="5"/>
      <c r="G43" s="17">
        <f t="shared" si="0"/>
        <v>0</v>
      </c>
    </row>
    <row r="44" spans="4:7" x14ac:dyDescent="0.2">
      <c r="D44" s="5"/>
      <c r="E44" s="5"/>
      <c r="F44" s="5"/>
      <c r="G44" s="17">
        <f t="shared" si="0"/>
        <v>0</v>
      </c>
    </row>
    <row r="45" spans="4:7" x14ac:dyDescent="0.2">
      <c r="D45" s="5"/>
      <c r="E45" s="5"/>
      <c r="F45" s="5"/>
      <c r="G45" s="17">
        <f t="shared" si="0"/>
        <v>0</v>
      </c>
    </row>
    <row r="46" spans="4:7" x14ac:dyDescent="0.2">
      <c r="D46" s="5"/>
      <c r="G46" s="17">
        <f t="shared" si="0"/>
        <v>0</v>
      </c>
    </row>
    <row r="47" spans="4:7" x14ac:dyDescent="0.2">
      <c r="D47" s="5"/>
      <c r="G47" s="17">
        <f t="shared" si="0"/>
        <v>0</v>
      </c>
    </row>
    <row r="48" spans="4:7" x14ac:dyDescent="0.2">
      <c r="D48" s="5"/>
      <c r="G48" s="17">
        <f t="shared" si="0"/>
        <v>0</v>
      </c>
    </row>
    <row r="49" spans="4:7" x14ac:dyDescent="0.2">
      <c r="D49" s="5"/>
      <c r="G49" s="17">
        <f t="shared" si="0"/>
        <v>0</v>
      </c>
    </row>
    <row r="50" spans="4:7" x14ac:dyDescent="0.2">
      <c r="D50" s="5"/>
      <c r="G50" s="17">
        <f t="shared" si="0"/>
        <v>0</v>
      </c>
    </row>
  </sheetData>
  <conditionalFormatting sqref="J8">
    <cfRule type="cellIs" dxfId="3" priority="1" operator="greaterThan">
      <formula>0</formula>
    </cfRule>
    <cfRule type="cellIs" dxfId="2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959AE-0EB5-4720-B5C4-17A613AE8AA9}">
  <dimension ref="B2:O50"/>
  <sheetViews>
    <sheetView tabSelected="1" workbookViewId="0">
      <selection activeCell="E20" sqref="E20"/>
    </sheetView>
  </sheetViews>
  <sheetFormatPr baseColWidth="10" defaultColWidth="11" defaultRowHeight="16" x14ac:dyDescent="0.2"/>
  <cols>
    <col min="3" max="3" width="36.33203125" customWidth="1"/>
    <col min="4" max="4" width="4.1640625" customWidth="1"/>
    <col min="5" max="5" width="13.5" customWidth="1"/>
    <col min="6" max="6" width="14.83203125" customWidth="1"/>
    <col min="9" max="9" width="17.5" customWidth="1"/>
  </cols>
  <sheetData>
    <row r="2" spans="2:15" x14ac:dyDescent="0.2">
      <c r="B2" s="1" t="s">
        <v>109</v>
      </c>
      <c r="C2" s="1"/>
    </row>
    <row r="3" spans="2:15" x14ac:dyDescent="0.2">
      <c r="B3" t="s">
        <v>8</v>
      </c>
      <c r="E3" t="s">
        <v>19</v>
      </c>
      <c r="F3" t="s">
        <v>20</v>
      </c>
      <c r="G3" t="s">
        <v>9</v>
      </c>
      <c r="I3" t="s">
        <v>26</v>
      </c>
      <c r="J3" s="18">
        <f>'August 2020'!J8</f>
        <v>-2.9847222222222203</v>
      </c>
      <c r="K3" s="21" t="e">
        <f>(-1*J3)/J4</f>
        <v>#DIV/0!</v>
      </c>
    </row>
    <row r="4" spans="2:15" x14ac:dyDescent="0.2">
      <c r="B4" s="8">
        <v>42613</v>
      </c>
      <c r="C4" s="8" t="s">
        <v>104</v>
      </c>
      <c r="D4" s="5"/>
      <c r="E4" s="5">
        <v>0.85416666666666663</v>
      </c>
      <c r="F4" s="5">
        <v>0.99930555555555556</v>
      </c>
      <c r="G4" s="17">
        <f>MAX((F4-E4), 0)</f>
        <v>0.14513888888888893</v>
      </c>
      <c r="H4" s="2"/>
      <c r="I4" s="2" t="s">
        <v>7</v>
      </c>
      <c r="J4" s="18">
        <v>0</v>
      </c>
    </row>
    <row r="5" spans="2:15" x14ac:dyDescent="0.2">
      <c r="B5" s="8">
        <v>42614</v>
      </c>
      <c r="C5" s="8" t="s">
        <v>105</v>
      </c>
      <c r="D5" s="5"/>
      <c r="E5" s="5">
        <v>0.375</v>
      </c>
      <c r="F5" s="5">
        <v>0.54166666666666663</v>
      </c>
      <c r="G5" s="17">
        <f t="shared" ref="G5:G50" si="0">MAX((F5-E5), 0)</f>
        <v>0.16666666666666663</v>
      </c>
      <c r="H5" s="2"/>
      <c r="I5" s="10" t="s">
        <v>21</v>
      </c>
      <c r="J5" s="18">
        <f>J4+J3</f>
        <v>-2.9847222222222203</v>
      </c>
    </row>
    <row r="6" spans="2:15" x14ac:dyDescent="0.2">
      <c r="B6" s="8">
        <v>42614</v>
      </c>
      <c r="C6" s="8" t="s">
        <v>69</v>
      </c>
      <c r="D6" s="5"/>
      <c r="E6" s="5">
        <v>0.83333333333333337</v>
      </c>
      <c r="F6" s="5">
        <v>0.96111111111111114</v>
      </c>
      <c r="G6" s="17">
        <f t="shared" si="0"/>
        <v>0.12777777777777777</v>
      </c>
      <c r="H6" s="2"/>
    </row>
    <row r="7" spans="2:15" x14ac:dyDescent="0.2">
      <c r="B7" s="8">
        <v>42616</v>
      </c>
      <c r="C7" s="8" t="s">
        <v>73</v>
      </c>
      <c r="D7" s="5"/>
      <c r="E7" s="5">
        <v>0.57291666666666663</v>
      </c>
      <c r="F7" s="5">
        <v>0.61458333333333337</v>
      </c>
      <c r="G7" s="17">
        <f>MAX((F7-E7), 0)</f>
        <v>4.1666666666666741E-2</v>
      </c>
      <c r="H7" s="2"/>
      <c r="I7" s="2" t="s">
        <v>10</v>
      </c>
      <c r="J7" s="18">
        <f>SUM(G4:G50)</f>
        <v>1.9368055555555559</v>
      </c>
    </row>
    <row r="8" spans="2:15" x14ac:dyDescent="0.2">
      <c r="B8" s="8">
        <v>42616</v>
      </c>
      <c r="C8" s="8" t="s">
        <v>106</v>
      </c>
      <c r="D8" s="5"/>
      <c r="E8" s="5">
        <v>0.79166666666666663</v>
      </c>
      <c r="F8" s="5">
        <v>0.84375</v>
      </c>
      <c r="G8" s="17">
        <f t="shared" si="0"/>
        <v>5.208333333333337E-2</v>
      </c>
      <c r="H8" s="2"/>
      <c r="I8" s="10" t="s">
        <v>11</v>
      </c>
      <c r="J8" s="19">
        <f>J5-J7</f>
        <v>-4.9215277777777757</v>
      </c>
      <c r="K8" s="21" t="e">
        <f>(J7)/J4</f>
        <v>#DIV/0!</v>
      </c>
      <c r="L8" s="21" t="e">
        <f>(J7-J3)/J4</f>
        <v>#DIV/0!</v>
      </c>
    </row>
    <row r="9" spans="2:15" x14ac:dyDescent="0.2">
      <c r="B9" s="8">
        <v>42622</v>
      </c>
      <c r="C9" s="8" t="s">
        <v>107</v>
      </c>
      <c r="D9" s="5"/>
      <c r="E9" s="5">
        <v>0.41666666666666669</v>
      </c>
      <c r="F9" s="5">
        <v>0.54166666666666663</v>
      </c>
      <c r="G9" s="17">
        <f t="shared" si="0"/>
        <v>0.12499999999999994</v>
      </c>
      <c r="H9" s="2"/>
      <c r="I9" s="2"/>
      <c r="J9" s="2"/>
    </row>
    <row r="10" spans="2:15" x14ac:dyDescent="0.2">
      <c r="B10" s="8">
        <v>42624</v>
      </c>
      <c r="C10" s="8" t="s">
        <v>108</v>
      </c>
      <c r="D10" s="5"/>
      <c r="E10" s="5">
        <v>0.77083333333333337</v>
      </c>
      <c r="F10" s="5">
        <v>0.97916666666666663</v>
      </c>
      <c r="G10" s="17">
        <f>MAX((F10-E10), 0)</f>
        <v>0.20833333333333326</v>
      </c>
      <c r="H10" s="2"/>
      <c r="I10" s="2"/>
      <c r="J10" s="2"/>
    </row>
    <row r="11" spans="2:15" x14ac:dyDescent="0.2">
      <c r="B11" s="8">
        <v>42652</v>
      </c>
      <c r="C11" s="8" t="s">
        <v>108</v>
      </c>
      <c r="D11" s="5"/>
      <c r="E11" s="5">
        <v>0.7944444444444444</v>
      </c>
      <c r="F11" s="5">
        <v>0.98541666666666661</v>
      </c>
      <c r="G11" s="17">
        <f>MAX((F11-E11), 0)</f>
        <v>0.19097222222222221</v>
      </c>
      <c r="H11" s="2"/>
      <c r="I11" s="2"/>
      <c r="J11" s="2"/>
    </row>
    <row r="12" spans="2:15" x14ac:dyDescent="0.2">
      <c r="B12" s="8">
        <v>42653</v>
      </c>
      <c r="C12" s="8" t="s">
        <v>110</v>
      </c>
      <c r="D12" s="5"/>
      <c r="E12" s="5">
        <v>0.57222222222222219</v>
      </c>
      <c r="F12" s="5">
        <v>0.80208333333333337</v>
      </c>
      <c r="G12" s="17">
        <f t="shared" si="0"/>
        <v>0.22986111111111118</v>
      </c>
      <c r="H12" s="2"/>
      <c r="I12" s="2"/>
      <c r="J12" s="2"/>
      <c r="M12" s="14"/>
      <c r="O12" s="16"/>
    </row>
    <row r="13" spans="2:15" x14ac:dyDescent="0.2">
      <c r="B13" s="8">
        <v>42726</v>
      </c>
      <c r="C13" s="8" t="s">
        <v>111</v>
      </c>
      <c r="D13" s="5"/>
      <c r="E13" s="5">
        <v>0.875</v>
      </c>
      <c r="F13" s="5">
        <v>0.99930555555555556</v>
      </c>
      <c r="G13" s="17">
        <f t="shared" si="0"/>
        <v>0.12430555555555556</v>
      </c>
      <c r="H13" s="2"/>
      <c r="I13" s="2"/>
      <c r="J13" s="2"/>
      <c r="M13" s="14"/>
    </row>
    <row r="14" spans="2:15" x14ac:dyDescent="0.2">
      <c r="B14" s="8">
        <v>42727</v>
      </c>
      <c r="C14" s="8" t="s">
        <v>111</v>
      </c>
      <c r="D14" s="5"/>
      <c r="E14" s="5">
        <v>0</v>
      </c>
      <c r="F14" s="5">
        <v>4.4444444444444446E-2</v>
      </c>
      <c r="G14" s="17">
        <f t="shared" si="0"/>
        <v>4.4444444444444446E-2</v>
      </c>
      <c r="H14" s="2"/>
      <c r="I14" s="2"/>
      <c r="J14" s="2"/>
      <c r="M14" s="15"/>
    </row>
    <row r="15" spans="2:15" x14ac:dyDescent="0.2">
      <c r="B15" s="8">
        <v>42728</v>
      </c>
      <c r="C15" s="8" t="s">
        <v>111</v>
      </c>
      <c r="D15" s="5"/>
      <c r="E15" s="5">
        <v>0.44513888888888892</v>
      </c>
      <c r="F15" s="5">
        <v>0.47916666666666669</v>
      </c>
      <c r="G15" s="17">
        <f t="shared" si="0"/>
        <v>3.4027777777777768E-2</v>
      </c>
      <c r="H15" s="2"/>
      <c r="I15" s="2"/>
      <c r="J15" s="2"/>
    </row>
    <row r="16" spans="2:15" x14ac:dyDescent="0.2">
      <c r="B16" s="8">
        <v>42729</v>
      </c>
      <c r="C16" s="8" t="s">
        <v>111</v>
      </c>
      <c r="D16" s="5"/>
      <c r="E16" s="5">
        <v>0.59791666666666665</v>
      </c>
      <c r="F16" s="5">
        <v>0.72916666666666663</v>
      </c>
      <c r="G16" s="17">
        <f t="shared" si="0"/>
        <v>0.13124999999999998</v>
      </c>
      <c r="H16" s="2"/>
      <c r="I16" s="2"/>
      <c r="J16" s="2"/>
    </row>
    <row r="17" spans="2:10" x14ac:dyDescent="0.2">
      <c r="B17" s="8">
        <v>42730</v>
      </c>
      <c r="C17" s="8" t="s">
        <v>111</v>
      </c>
      <c r="D17" s="5"/>
      <c r="E17" s="5">
        <v>0.5</v>
      </c>
      <c r="F17" s="5">
        <v>0.58333333333333337</v>
      </c>
      <c r="G17" s="17">
        <f t="shared" si="0"/>
        <v>8.333333333333337E-2</v>
      </c>
      <c r="H17" s="2"/>
      <c r="I17" s="2"/>
      <c r="J17" s="2"/>
    </row>
    <row r="18" spans="2:10" x14ac:dyDescent="0.2">
      <c r="B18" s="20">
        <v>42733</v>
      </c>
      <c r="C18" s="8" t="s">
        <v>111</v>
      </c>
      <c r="D18" s="5"/>
      <c r="E18" s="5">
        <v>0.8125</v>
      </c>
      <c r="F18" s="5">
        <v>0.98958333333333337</v>
      </c>
      <c r="G18" s="17">
        <f t="shared" si="0"/>
        <v>0.17708333333333337</v>
      </c>
      <c r="H18" s="2"/>
      <c r="I18" s="2"/>
      <c r="J18" s="2"/>
    </row>
    <row r="19" spans="2:10" x14ac:dyDescent="0.2">
      <c r="B19" s="20">
        <v>42738</v>
      </c>
      <c r="C19" s="8" t="s">
        <v>111</v>
      </c>
      <c r="D19" s="5"/>
      <c r="E19" s="5">
        <v>0.66180555555555554</v>
      </c>
      <c r="F19" s="5">
        <v>0.71666666666666667</v>
      </c>
      <c r="G19" s="17">
        <f t="shared" si="0"/>
        <v>5.4861111111111138E-2</v>
      </c>
      <c r="H19" s="2"/>
      <c r="I19" s="2"/>
      <c r="J19" s="2"/>
    </row>
    <row r="20" spans="2:10" x14ac:dyDescent="0.2">
      <c r="B20" s="20"/>
      <c r="C20" s="8"/>
      <c r="D20" s="5"/>
      <c r="E20" s="5"/>
      <c r="F20" s="5"/>
      <c r="G20" s="17">
        <f t="shared" si="0"/>
        <v>0</v>
      </c>
      <c r="H20" s="2"/>
      <c r="I20" s="2"/>
      <c r="J20" s="2"/>
    </row>
    <row r="21" spans="2:10" x14ac:dyDescent="0.2">
      <c r="B21" s="20"/>
      <c r="C21" s="20"/>
      <c r="D21" s="5"/>
      <c r="E21" s="5"/>
      <c r="F21" s="5"/>
      <c r="G21" s="17">
        <f t="shared" si="0"/>
        <v>0</v>
      </c>
    </row>
    <row r="22" spans="2:10" x14ac:dyDescent="0.2">
      <c r="B22" s="20"/>
      <c r="C22" s="8"/>
      <c r="D22" s="5"/>
      <c r="E22" s="5"/>
      <c r="F22" s="5"/>
      <c r="G22" s="17">
        <f t="shared" si="0"/>
        <v>0</v>
      </c>
    </row>
    <row r="23" spans="2:10" x14ac:dyDescent="0.2">
      <c r="B23" s="20"/>
      <c r="C23" s="8"/>
      <c r="D23" s="5"/>
      <c r="E23" s="5"/>
      <c r="F23" s="5"/>
      <c r="G23" s="17">
        <f t="shared" si="0"/>
        <v>0</v>
      </c>
    </row>
    <row r="24" spans="2:10" x14ac:dyDescent="0.2">
      <c r="B24" s="20"/>
      <c r="D24" s="5"/>
      <c r="E24" s="5"/>
      <c r="F24" s="5"/>
      <c r="G24" s="17">
        <f t="shared" si="0"/>
        <v>0</v>
      </c>
    </row>
    <row r="25" spans="2:10" x14ac:dyDescent="0.2">
      <c r="B25" s="20"/>
      <c r="D25" s="5"/>
      <c r="E25" s="5"/>
      <c r="F25" s="5"/>
      <c r="G25" s="17">
        <f t="shared" si="0"/>
        <v>0</v>
      </c>
    </row>
    <row r="26" spans="2:10" x14ac:dyDescent="0.2">
      <c r="B26" s="20"/>
      <c r="D26" s="5"/>
      <c r="E26" s="5"/>
      <c r="F26" s="5"/>
      <c r="G26" s="17">
        <f t="shared" si="0"/>
        <v>0</v>
      </c>
    </row>
    <row r="27" spans="2:10" x14ac:dyDescent="0.2">
      <c r="B27" s="20"/>
      <c r="D27" s="5"/>
      <c r="E27" s="5"/>
      <c r="F27" s="5"/>
      <c r="G27" s="17">
        <f t="shared" si="0"/>
        <v>0</v>
      </c>
    </row>
    <row r="28" spans="2:10" x14ac:dyDescent="0.2">
      <c r="B28" s="20"/>
      <c r="D28" s="5"/>
      <c r="E28" s="5"/>
      <c r="F28" s="5"/>
      <c r="G28" s="17">
        <f t="shared" si="0"/>
        <v>0</v>
      </c>
    </row>
    <row r="29" spans="2:10" x14ac:dyDescent="0.2">
      <c r="D29" s="5"/>
      <c r="E29" s="5"/>
      <c r="F29" s="5"/>
      <c r="G29" s="17">
        <f t="shared" si="0"/>
        <v>0</v>
      </c>
    </row>
    <row r="30" spans="2:10" x14ac:dyDescent="0.2">
      <c r="D30" s="5"/>
      <c r="E30" s="5"/>
      <c r="F30" s="5"/>
      <c r="G30" s="17">
        <f t="shared" si="0"/>
        <v>0</v>
      </c>
    </row>
    <row r="31" spans="2:10" x14ac:dyDescent="0.2">
      <c r="D31" s="5"/>
      <c r="E31" s="5"/>
      <c r="F31" s="5"/>
      <c r="G31" s="17">
        <f t="shared" si="0"/>
        <v>0</v>
      </c>
    </row>
    <row r="32" spans="2:10" x14ac:dyDescent="0.2">
      <c r="D32" s="5"/>
      <c r="E32" s="5"/>
      <c r="F32" s="5"/>
      <c r="G32" s="17">
        <f t="shared" si="0"/>
        <v>0</v>
      </c>
    </row>
    <row r="33" spans="4:7" x14ac:dyDescent="0.2">
      <c r="D33" s="5"/>
      <c r="E33" s="5"/>
      <c r="F33" s="5"/>
      <c r="G33" s="17">
        <f t="shared" si="0"/>
        <v>0</v>
      </c>
    </row>
    <row r="34" spans="4:7" x14ac:dyDescent="0.2">
      <c r="D34" s="5"/>
      <c r="E34" s="5"/>
      <c r="F34" s="5"/>
      <c r="G34" s="17">
        <f t="shared" si="0"/>
        <v>0</v>
      </c>
    </row>
    <row r="35" spans="4:7" x14ac:dyDescent="0.2">
      <c r="D35" s="5"/>
      <c r="E35" s="5"/>
      <c r="F35" s="5"/>
      <c r="G35" s="17">
        <f t="shared" si="0"/>
        <v>0</v>
      </c>
    </row>
    <row r="36" spans="4:7" x14ac:dyDescent="0.2">
      <c r="D36" s="5"/>
      <c r="E36" s="5"/>
      <c r="F36" s="5"/>
      <c r="G36" s="17">
        <f t="shared" si="0"/>
        <v>0</v>
      </c>
    </row>
    <row r="37" spans="4:7" x14ac:dyDescent="0.2">
      <c r="D37" s="5"/>
      <c r="E37" s="5"/>
      <c r="F37" s="5"/>
      <c r="G37" s="17">
        <f t="shared" si="0"/>
        <v>0</v>
      </c>
    </row>
    <row r="38" spans="4:7" x14ac:dyDescent="0.2">
      <c r="D38" s="5"/>
      <c r="E38" s="5"/>
      <c r="F38" s="5"/>
      <c r="G38" s="17">
        <f t="shared" si="0"/>
        <v>0</v>
      </c>
    </row>
    <row r="39" spans="4:7" x14ac:dyDescent="0.2">
      <c r="D39" s="5"/>
      <c r="E39" s="5"/>
      <c r="F39" s="5"/>
      <c r="G39" s="17">
        <f t="shared" si="0"/>
        <v>0</v>
      </c>
    </row>
    <row r="40" spans="4:7" x14ac:dyDescent="0.2">
      <c r="D40" s="5"/>
      <c r="E40" s="5"/>
      <c r="F40" s="5"/>
      <c r="G40" s="17">
        <f t="shared" si="0"/>
        <v>0</v>
      </c>
    </row>
    <row r="41" spans="4:7" x14ac:dyDescent="0.2">
      <c r="D41" s="5"/>
      <c r="E41" s="5"/>
      <c r="F41" s="5"/>
      <c r="G41" s="17">
        <f t="shared" si="0"/>
        <v>0</v>
      </c>
    </row>
    <row r="42" spans="4:7" x14ac:dyDescent="0.2">
      <c r="D42" s="5"/>
      <c r="E42" s="5"/>
      <c r="F42" s="5"/>
      <c r="G42" s="17">
        <f t="shared" si="0"/>
        <v>0</v>
      </c>
    </row>
    <row r="43" spans="4:7" x14ac:dyDescent="0.2">
      <c r="D43" s="5"/>
      <c r="E43" s="5"/>
      <c r="F43" s="5"/>
      <c r="G43" s="17">
        <f t="shared" si="0"/>
        <v>0</v>
      </c>
    </row>
    <row r="44" spans="4:7" x14ac:dyDescent="0.2">
      <c r="D44" s="5"/>
      <c r="E44" s="5"/>
      <c r="F44" s="5"/>
      <c r="G44" s="17">
        <f t="shared" si="0"/>
        <v>0</v>
      </c>
    </row>
    <row r="45" spans="4:7" x14ac:dyDescent="0.2">
      <c r="D45" s="5"/>
      <c r="E45" s="5"/>
      <c r="F45" s="5"/>
      <c r="G45" s="17">
        <f t="shared" si="0"/>
        <v>0</v>
      </c>
    </row>
    <row r="46" spans="4:7" x14ac:dyDescent="0.2">
      <c r="D46" s="5"/>
      <c r="G46" s="17">
        <f t="shared" si="0"/>
        <v>0</v>
      </c>
    </row>
    <row r="47" spans="4:7" x14ac:dyDescent="0.2">
      <c r="D47" s="5"/>
      <c r="G47" s="17">
        <f t="shared" si="0"/>
        <v>0</v>
      </c>
    </row>
    <row r="48" spans="4:7" x14ac:dyDescent="0.2">
      <c r="D48" s="5"/>
      <c r="G48" s="17">
        <f t="shared" si="0"/>
        <v>0</v>
      </c>
    </row>
    <row r="49" spans="4:7" x14ac:dyDescent="0.2">
      <c r="D49" s="5"/>
      <c r="G49" s="17">
        <f t="shared" si="0"/>
        <v>0</v>
      </c>
    </row>
    <row r="50" spans="4:7" x14ac:dyDescent="0.2">
      <c r="D50" s="5"/>
      <c r="G50" s="17">
        <f t="shared" si="0"/>
        <v>0</v>
      </c>
    </row>
  </sheetData>
  <conditionalFormatting sqref="J8">
    <cfRule type="cellIs" dxfId="1" priority="1" operator="greaterThan">
      <formula>0</formula>
    </cfRule>
    <cfRule type="cellIs" dxfId="0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50"/>
  <sheetViews>
    <sheetView workbookViewId="0">
      <selection activeCell="B2" sqref="B2"/>
    </sheetView>
  </sheetViews>
  <sheetFormatPr baseColWidth="10" defaultColWidth="11" defaultRowHeight="16" x14ac:dyDescent="0.2"/>
  <cols>
    <col min="4" max="4" width="13.5" customWidth="1"/>
    <col min="5" max="5" width="14.83203125" customWidth="1"/>
    <col min="8" max="8" width="17.5" customWidth="1"/>
  </cols>
  <sheetData>
    <row r="2" spans="2:9" x14ac:dyDescent="0.2">
      <c r="B2" s="1">
        <v>41913</v>
      </c>
    </row>
    <row r="3" spans="2:9" x14ac:dyDescent="0.2">
      <c r="B3" t="s">
        <v>8</v>
      </c>
      <c r="D3" t="s">
        <v>19</v>
      </c>
      <c r="E3" t="s">
        <v>20</v>
      </c>
      <c r="F3" t="s">
        <v>9</v>
      </c>
      <c r="H3" t="s">
        <v>17</v>
      </c>
      <c r="I3" s="9">
        <f>'September 2018'!J7</f>
        <v>-1.5999999999999961</v>
      </c>
    </row>
    <row r="4" spans="2:9" x14ac:dyDescent="0.2">
      <c r="B4" s="8">
        <v>43102</v>
      </c>
      <c r="C4" s="5"/>
      <c r="D4" s="5">
        <v>0.56944444444444442</v>
      </c>
      <c r="E4" s="5">
        <v>0.74652777777777779</v>
      </c>
      <c r="F4" s="6">
        <f>(E4-D4)*24</f>
        <v>4.2500000000000009</v>
      </c>
      <c r="G4" s="2"/>
      <c r="H4" s="2" t="s">
        <v>7</v>
      </c>
      <c r="I4" s="2">
        <f>Overview!C9+I3</f>
        <v>13.466666666666672</v>
      </c>
    </row>
    <row r="5" spans="2:9" x14ac:dyDescent="0.2">
      <c r="B5" s="8">
        <v>43379</v>
      </c>
      <c r="C5" s="5"/>
      <c r="D5" s="5">
        <v>0.72916666666666663</v>
      </c>
      <c r="E5" s="5">
        <v>0.73611111111111116</v>
      </c>
      <c r="F5" s="6">
        <f t="shared" ref="F5:F50" si="0">(E5-D5)*24</f>
        <v>0.16666666666666874</v>
      </c>
      <c r="G5" s="2"/>
      <c r="H5" s="2"/>
      <c r="I5" s="2"/>
    </row>
    <row r="6" spans="2:9" x14ac:dyDescent="0.2">
      <c r="B6" s="8">
        <v>43389</v>
      </c>
      <c r="C6" s="5"/>
      <c r="D6" s="5">
        <v>0.54513888888888895</v>
      </c>
      <c r="E6" s="5">
        <v>0.58680555555555558</v>
      </c>
      <c r="F6" s="6">
        <f t="shared" si="0"/>
        <v>0.99999999999999911</v>
      </c>
      <c r="G6" s="2"/>
      <c r="H6" s="2" t="s">
        <v>10</v>
      </c>
      <c r="I6" s="3">
        <f>SUM(F4:F50)</f>
        <v>15.683333333333339</v>
      </c>
    </row>
    <row r="7" spans="2:9" x14ac:dyDescent="0.2">
      <c r="B7" s="8">
        <v>43392</v>
      </c>
      <c r="C7" s="5"/>
      <c r="D7" s="5">
        <v>0.56944444444444442</v>
      </c>
      <c r="E7" s="5">
        <v>0.73263888888888884</v>
      </c>
      <c r="F7" s="6">
        <f t="shared" si="0"/>
        <v>3.9166666666666661</v>
      </c>
      <c r="G7" s="2"/>
      <c r="H7" s="2" t="s">
        <v>11</v>
      </c>
      <c r="I7" s="3">
        <f>I4-I6</f>
        <v>-2.2166666666666668</v>
      </c>
    </row>
    <row r="8" spans="2:9" x14ac:dyDescent="0.2">
      <c r="B8" s="8">
        <v>43399</v>
      </c>
      <c r="C8" s="5"/>
      <c r="D8" s="5">
        <v>0.38541666666666669</v>
      </c>
      <c r="E8" s="5">
        <v>0.40486111111111112</v>
      </c>
      <c r="F8" s="6">
        <f t="shared" si="0"/>
        <v>0.46666666666666634</v>
      </c>
      <c r="G8" s="2"/>
      <c r="H8" s="2"/>
      <c r="I8" s="2"/>
    </row>
    <row r="9" spans="2:9" x14ac:dyDescent="0.2">
      <c r="B9" s="8">
        <v>43399</v>
      </c>
      <c r="C9" s="5"/>
      <c r="D9" s="5">
        <v>0.54027777777777775</v>
      </c>
      <c r="E9" s="5">
        <v>0.78541666666666676</v>
      </c>
      <c r="F9" s="6">
        <f t="shared" si="0"/>
        <v>5.8833333333333364</v>
      </c>
      <c r="G9" s="2"/>
      <c r="H9" s="2"/>
      <c r="I9" s="2"/>
    </row>
    <row r="10" spans="2:9" x14ac:dyDescent="0.2">
      <c r="B10" s="4"/>
      <c r="C10" s="5"/>
      <c r="D10" s="5"/>
      <c r="E10" s="5"/>
      <c r="F10" s="6">
        <f t="shared" si="0"/>
        <v>0</v>
      </c>
      <c r="G10" s="2"/>
      <c r="H10" s="2"/>
      <c r="I10" s="2"/>
    </row>
    <row r="11" spans="2:9" x14ac:dyDescent="0.2">
      <c r="B11" s="4"/>
      <c r="C11" s="5"/>
      <c r="D11" s="5"/>
      <c r="E11" s="5"/>
      <c r="F11" s="6">
        <f t="shared" si="0"/>
        <v>0</v>
      </c>
      <c r="G11" s="2"/>
      <c r="H11" s="2"/>
      <c r="I11" s="2"/>
    </row>
    <row r="12" spans="2:9" x14ac:dyDescent="0.2">
      <c r="B12" s="4"/>
      <c r="C12" s="5"/>
      <c r="D12" s="5"/>
      <c r="E12" s="5"/>
      <c r="F12" s="6">
        <f t="shared" si="0"/>
        <v>0</v>
      </c>
      <c r="G12" s="2"/>
      <c r="H12" s="2"/>
      <c r="I12" s="2"/>
    </row>
    <row r="13" spans="2:9" x14ac:dyDescent="0.2">
      <c r="B13" s="4"/>
      <c r="C13" s="5"/>
      <c r="D13" s="5"/>
      <c r="E13" s="5"/>
      <c r="F13" s="6">
        <f t="shared" si="0"/>
        <v>0</v>
      </c>
      <c r="G13" s="2"/>
      <c r="H13" s="2"/>
      <c r="I13" s="2"/>
    </row>
    <row r="14" spans="2:9" x14ac:dyDescent="0.2">
      <c r="B14" s="4"/>
      <c r="C14" s="5"/>
      <c r="D14" s="5"/>
      <c r="E14" s="5"/>
      <c r="F14" s="6">
        <f t="shared" si="0"/>
        <v>0</v>
      </c>
      <c r="G14" s="2"/>
      <c r="H14" s="2"/>
      <c r="I14" s="2"/>
    </row>
    <row r="15" spans="2:9" x14ac:dyDescent="0.2">
      <c r="B15" s="4"/>
      <c r="C15" s="5"/>
      <c r="D15" s="5"/>
      <c r="E15" s="5"/>
      <c r="F15" s="6">
        <f t="shared" si="0"/>
        <v>0</v>
      </c>
      <c r="G15" s="2"/>
      <c r="H15" s="2"/>
      <c r="I15" s="2"/>
    </row>
    <row r="16" spans="2:9" x14ac:dyDescent="0.2">
      <c r="B16" s="4"/>
      <c r="C16" s="5"/>
      <c r="D16" s="5"/>
      <c r="E16" s="5"/>
      <c r="F16" s="6">
        <f t="shared" si="0"/>
        <v>0</v>
      </c>
      <c r="G16" s="2"/>
      <c r="H16" s="2"/>
      <c r="I16" s="2"/>
    </row>
    <row r="17" spans="2:9" x14ac:dyDescent="0.2">
      <c r="B17" s="4"/>
      <c r="C17" s="5"/>
      <c r="D17" s="5"/>
      <c r="E17" s="5"/>
      <c r="F17" s="6">
        <f t="shared" si="0"/>
        <v>0</v>
      </c>
      <c r="G17" s="2"/>
      <c r="H17" s="2"/>
      <c r="I17" s="2"/>
    </row>
    <row r="18" spans="2:9" x14ac:dyDescent="0.2">
      <c r="B18" s="4"/>
      <c r="C18" s="5"/>
      <c r="D18" s="5"/>
      <c r="E18" s="5"/>
      <c r="F18" s="6">
        <f t="shared" si="0"/>
        <v>0</v>
      </c>
      <c r="G18" s="2"/>
      <c r="H18" s="2"/>
      <c r="I18" s="2"/>
    </row>
    <row r="19" spans="2:9" x14ac:dyDescent="0.2">
      <c r="B19" s="4"/>
      <c r="C19" s="5"/>
      <c r="D19" s="5"/>
      <c r="E19" s="5"/>
      <c r="F19" s="6">
        <f t="shared" si="0"/>
        <v>0</v>
      </c>
      <c r="G19" s="2"/>
      <c r="H19" s="2"/>
      <c r="I19" s="2"/>
    </row>
    <row r="20" spans="2:9" x14ac:dyDescent="0.2">
      <c r="B20" s="4"/>
      <c r="C20" s="5"/>
      <c r="D20" s="5"/>
      <c r="E20" s="5"/>
      <c r="F20" s="6">
        <f t="shared" si="0"/>
        <v>0</v>
      </c>
      <c r="G20" s="2"/>
      <c r="H20" s="2"/>
      <c r="I20" s="2"/>
    </row>
    <row r="21" spans="2:9" x14ac:dyDescent="0.2">
      <c r="C21" s="5"/>
      <c r="F21" s="6">
        <f t="shared" si="0"/>
        <v>0</v>
      </c>
    </row>
    <row r="22" spans="2:9" x14ac:dyDescent="0.2">
      <c r="C22" s="5"/>
      <c r="F22" s="6">
        <f t="shared" si="0"/>
        <v>0</v>
      </c>
    </row>
    <row r="23" spans="2:9" x14ac:dyDescent="0.2">
      <c r="C23" s="5"/>
      <c r="F23" s="6">
        <f t="shared" si="0"/>
        <v>0</v>
      </c>
    </row>
    <row r="24" spans="2:9" x14ac:dyDescent="0.2">
      <c r="C24" s="5"/>
      <c r="F24" s="6">
        <f t="shared" si="0"/>
        <v>0</v>
      </c>
    </row>
    <row r="25" spans="2:9" x14ac:dyDescent="0.2">
      <c r="C25" s="5"/>
      <c r="F25" s="6">
        <f t="shared" si="0"/>
        <v>0</v>
      </c>
    </row>
    <row r="26" spans="2:9" x14ac:dyDescent="0.2">
      <c r="C26" s="5"/>
      <c r="F26" s="6">
        <f t="shared" si="0"/>
        <v>0</v>
      </c>
    </row>
    <row r="27" spans="2:9" x14ac:dyDescent="0.2">
      <c r="C27" s="5"/>
      <c r="F27" s="6">
        <f t="shared" si="0"/>
        <v>0</v>
      </c>
    </row>
    <row r="28" spans="2:9" x14ac:dyDescent="0.2">
      <c r="C28" s="5"/>
      <c r="F28" s="6">
        <f t="shared" si="0"/>
        <v>0</v>
      </c>
    </row>
    <row r="29" spans="2:9" x14ac:dyDescent="0.2">
      <c r="C29" s="5"/>
      <c r="F29" s="6">
        <f t="shared" si="0"/>
        <v>0</v>
      </c>
    </row>
    <row r="30" spans="2:9" x14ac:dyDescent="0.2">
      <c r="C30" s="5"/>
      <c r="F30" s="6">
        <f t="shared" si="0"/>
        <v>0</v>
      </c>
    </row>
    <row r="31" spans="2:9" x14ac:dyDescent="0.2">
      <c r="C31" s="5"/>
      <c r="F31" s="6">
        <f t="shared" si="0"/>
        <v>0</v>
      </c>
    </row>
    <row r="32" spans="2:9" x14ac:dyDescent="0.2">
      <c r="C32" s="5"/>
      <c r="F32" s="6">
        <f t="shared" si="0"/>
        <v>0</v>
      </c>
    </row>
    <row r="33" spans="3:6" x14ac:dyDescent="0.2">
      <c r="C33" s="5"/>
      <c r="F33" s="6">
        <f t="shared" si="0"/>
        <v>0</v>
      </c>
    </row>
    <row r="34" spans="3:6" x14ac:dyDescent="0.2">
      <c r="C34" s="5"/>
      <c r="F34" s="6">
        <f t="shared" si="0"/>
        <v>0</v>
      </c>
    </row>
    <row r="35" spans="3:6" x14ac:dyDescent="0.2">
      <c r="C35" s="5"/>
      <c r="F35" s="6">
        <f t="shared" si="0"/>
        <v>0</v>
      </c>
    </row>
    <row r="36" spans="3:6" x14ac:dyDescent="0.2">
      <c r="C36" s="5"/>
      <c r="F36" s="6">
        <f t="shared" si="0"/>
        <v>0</v>
      </c>
    </row>
    <row r="37" spans="3:6" x14ac:dyDescent="0.2">
      <c r="C37" s="5"/>
      <c r="F37" s="6">
        <f t="shared" si="0"/>
        <v>0</v>
      </c>
    </row>
    <row r="38" spans="3:6" x14ac:dyDescent="0.2">
      <c r="C38" s="5"/>
      <c r="F38" s="6">
        <f t="shared" si="0"/>
        <v>0</v>
      </c>
    </row>
    <row r="39" spans="3:6" x14ac:dyDescent="0.2">
      <c r="C39" s="5"/>
      <c r="F39" s="6">
        <f t="shared" si="0"/>
        <v>0</v>
      </c>
    </row>
    <row r="40" spans="3:6" x14ac:dyDescent="0.2">
      <c r="C40" s="5"/>
      <c r="F40" s="6">
        <f t="shared" si="0"/>
        <v>0</v>
      </c>
    </row>
    <row r="41" spans="3:6" x14ac:dyDescent="0.2">
      <c r="C41" s="5"/>
      <c r="F41" s="6">
        <f t="shared" si="0"/>
        <v>0</v>
      </c>
    </row>
    <row r="42" spans="3:6" x14ac:dyDescent="0.2">
      <c r="C42" s="5"/>
      <c r="F42" s="6">
        <f t="shared" si="0"/>
        <v>0</v>
      </c>
    </row>
    <row r="43" spans="3:6" x14ac:dyDescent="0.2">
      <c r="C43" s="5"/>
      <c r="F43" s="6">
        <f t="shared" si="0"/>
        <v>0</v>
      </c>
    </row>
    <row r="44" spans="3:6" x14ac:dyDescent="0.2">
      <c r="C44" s="5"/>
      <c r="F44" s="6">
        <f t="shared" si="0"/>
        <v>0</v>
      </c>
    </row>
    <row r="45" spans="3:6" x14ac:dyDescent="0.2">
      <c r="C45" s="5"/>
      <c r="F45" s="6">
        <f t="shared" si="0"/>
        <v>0</v>
      </c>
    </row>
    <row r="46" spans="3:6" x14ac:dyDescent="0.2">
      <c r="C46" s="5"/>
      <c r="F46" s="6">
        <f t="shared" si="0"/>
        <v>0</v>
      </c>
    </row>
    <row r="47" spans="3:6" x14ac:dyDescent="0.2">
      <c r="C47" s="5"/>
      <c r="F47" s="6">
        <f t="shared" si="0"/>
        <v>0</v>
      </c>
    </row>
    <row r="48" spans="3:6" x14ac:dyDescent="0.2">
      <c r="C48" s="5"/>
      <c r="F48" s="6">
        <f t="shared" si="0"/>
        <v>0</v>
      </c>
    </row>
    <row r="49" spans="3:6" x14ac:dyDescent="0.2">
      <c r="C49" s="5"/>
      <c r="F49" s="6">
        <f t="shared" si="0"/>
        <v>0</v>
      </c>
    </row>
    <row r="50" spans="3:6" x14ac:dyDescent="0.2">
      <c r="C50" s="5"/>
      <c r="F50" s="6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8268-0CE4-4C9B-9BE6-32131A8C1E57}">
  <dimension ref="B2:I50"/>
  <sheetViews>
    <sheetView workbookViewId="0">
      <selection activeCell="B2" sqref="B2"/>
    </sheetView>
  </sheetViews>
  <sheetFormatPr baseColWidth="10" defaultColWidth="11" defaultRowHeight="16" x14ac:dyDescent="0.2"/>
  <cols>
    <col min="4" max="4" width="13.5" customWidth="1"/>
    <col min="5" max="5" width="14.83203125" customWidth="1"/>
    <col min="8" max="8" width="17.5" customWidth="1"/>
  </cols>
  <sheetData>
    <row r="2" spans="2:9" x14ac:dyDescent="0.2">
      <c r="B2" s="1">
        <v>41944</v>
      </c>
    </row>
    <row r="3" spans="2:9" x14ac:dyDescent="0.2">
      <c r="B3" t="s">
        <v>8</v>
      </c>
      <c r="D3" t="s">
        <v>19</v>
      </c>
      <c r="E3" t="s">
        <v>20</v>
      </c>
      <c r="F3" t="s">
        <v>9</v>
      </c>
      <c r="H3" t="s">
        <v>18</v>
      </c>
      <c r="I3" s="9">
        <f>'Oktober 2018'!I7</f>
        <v>-2.2166666666666668</v>
      </c>
    </row>
    <row r="4" spans="2:9" x14ac:dyDescent="0.2">
      <c r="B4" s="8">
        <v>43406</v>
      </c>
      <c r="C4" s="5"/>
      <c r="D4" s="5">
        <v>0.58333333333333337</v>
      </c>
      <c r="E4" s="5">
        <v>0.75624999999999998</v>
      </c>
      <c r="F4" s="6">
        <f>MAX((E4-D4)*24, 0)</f>
        <v>4.1499999999999986</v>
      </c>
      <c r="G4" s="2"/>
      <c r="H4" s="2" t="s">
        <v>7</v>
      </c>
      <c r="I4" s="2">
        <f>Overview!C9</f>
        <v>15.066666666666668</v>
      </c>
    </row>
    <row r="5" spans="2:9" x14ac:dyDescent="0.2">
      <c r="B5" s="8">
        <v>43407</v>
      </c>
      <c r="C5" s="5"/>
      <c r="D5" s="5">
        <v>0.74583333333333324</v>
      </c>
      <c r="E5" s="5">
        <v>0.82638888888888884</v>
      </c>
      <c r="F5" s="6">
        <f t="shared" ref="F5:F50" si="0">MAX((E5-D5)*24, 0)</f>
        <v>1.9333333333333345</v>
      </c>
      <c r="G5" s="2"/>
      <c r="H5" s="10" t="s">
        <v>21</v>
      </c>
      <c r="I5" s="11">
        <f>I4+I3</f>
        <v>12.850000000000001</v>
      </c>
    </row>
    <row r="6" spans="2:9" x14ac:dyDescent="0.2">
      <c r="B6" s="8">
        <v>43411</v>
      </c>
      <c r="C6" s="5"/>
      <c r="D6" s="5">
        <v>0.74652777777777779</v>
      </c>
      <c r="E6" s="5">
        <v>0.76041666666666663</v>
      </c>
      <c r="F6" s="6">
        <f t="shared" si="0"/>
        <v>0.33333333333333215</v>
      </c>
      <c r="G6" s="2"/>
    </row>
    <row r="7" spans="2:9" x14ac:dyDescent="0.2">
      <c r="B7" s="8">
        <v>43413</v>
      </c>
      <c r="C7" s="5"/>
      <c r="D7" s="5">
        <v>0.54097222222222219</v>
      </c>
      <c r="E7" s="5">
        <v>0.72499999999999998</v>
      </c>
      <c r="F7" s="6">
        <f t="shared" si="0"/>
        <v>4.416666666666667</v>
      </c>
      <c r="G7" s="2"/>
      <c r="H7" s="2" t="s">
        <v>10</v>
      </c>
      <c r="I7" s="3">
        <f>SUM(F4:F50)</f>
        <v>21.933333333333326</v>
      </c>
    </row>
    <row r="8" spans="2:9" x14ac:dyDescent="0.2">
      <c r="B8" s="8"/>
      <c r="C8" s="5"/>
      <c r="D8" s="5">
        <v>0.8534722222222223</v>
      </c>
      <c r="E8" s="5">
        <v>0.9506944444444444</v>
      </c>
      <c r="F8" s="6">
        <f t="shared" si="0"/>
        <v>2.3333333333333304</v>
      </c>
      <c r="G8" s="2"/>
      <c r="H8" s="10" t="s">
        <v>11</v>
      </c>
      <c r="I8" s="11">
        <f>I4-I7</f>
        <v>-6.8666666666666583</v>
      </c>
    </row>
    <row r="9" spans="2:9" x14ac:dyDescent="0.2">
      <c r="B9" s="8">
        <v>43414</v>
      </c>
      <c r="C9" s="5"/>
      <c r="D9" s="5">
        <v>0.57361111111111118</v>
      </c>
      <c r="E9" s="5">
        <v>0.60347222222222219</v>
      </c>
      <c r="F9" s="6">
        <f t="shared" si="0"/>
        <v>0.71666666666666412</v>
      </c>
      <c r="G9" s="2"/>
      <c r="H9" s="2"/>
      <c r="I9" s="2"/>
    </row>
    <row r="10" spans="2:9" x14ac:dyDescent="0.2">
      <c r="B10" s="8">
        <v>43416</v>
      </c>
      <c r="C10" s="5"/>
      <c r="D10" s="5">
        <v>0.69652777777777775</v>
      </c>
      <c r="E10" s="5">
        <v>0.71666666666666667</v>
      </c>
      <c r="F10" s="6">
        <f t="shared" si="0"/>
        <v>0.48333333333333428</v>
      </c>
      <c r="G10" s="2"/>
      <c r="H10" s="2"/>
      <c r="I10" s="2"/>
    </row>
    <row r="11" spans="2:9" x14ac:dyDescent="0.2">
      <c r="B11" s="8">
        <v>43420</v>
      </c>
      <c r="C11" s="5"/>
      <c r="D11" s="5">
        <v>0.52083333333333337</v>
      </c>
      <c r="E11" s="5">
        <v>0.71458333333333324</v>
      </c>
      <c r="F11" s="6">
        <f t="shared" si="0"/>
        <v>4.6499999999999968</v>
      </c>
      <c r="G11" s="2"/>
      <c r="H11" s="2"/>
      <c r="I11" s="2"/>
    </row>
    <row r="12" spans="2:9" x14ac:dyDescent="0.2">
      <c r="B12" s="4"/>
      <c r="C12" s="5"/>
      <c r="D12" s="5">
        <v>0.89861111111111114</v>
      </c>
      <c r="E12" s="5">
        <v>0.94166666666666676</v>
      </c>
      <c r="F12" s="6">
        <f t="shared" si="0"/>
        <v>1.033333333333335</v>
      </c>
      <c r="G12" s="2"/>
      <c r="H12" s="2"/>
      <c r="I12" s="2"/>
    </row>
    <row r="13" spans="2:9" x14ac:dyDescent="0.2">
      <c r="B13" s="8">
        <v>43434</v>
      </c>
      <c r="C13" s="5"/>
      <c r="D13" s="5">
        <v>0.71875</v>
      </c>
      <c r="E13" s="5">
        <v>0.79722222222222217</v>
      </c>
      <c r="F13" s="6">
        <f t="shared" si="0"/>
        <v>1.883333333333332</v>
      </c>
      <c r="G13" s="2"/>
      <c r="H13" s="2"/>
      <c r="I13" s="2"/>
    </row>
    <row r="14" spans="2:9" x14ac:dyDescent="0.2">
      <c r="B14" s="4"/>
      <c r="C14" s="5"/>
      <c r="D14" s="5"/>
      <c r="E14" s="5"/>
      <c r="F14" s="6">
        <f t="shared" si="0"/>
        <v>0</v>
      </c>
      <c r="G14" s="2"/>
      <c r="H14" s="2"/>
      <c r="I14" s="2"/>
    </row>
    <row r="15" spans="2:9" x14ac:dyDescent="0.2">
      <c r="B15" s="4"/>
      <c r="C15" s="5"/>
      <c r="D15" s="5"/>
      <c r="E15" s="5"/>
      <c r="F15" s="6">
        <f t="shared" si="0"/>
        <v>0</v>
      </c>
      <c r="G15" s="2"/>
      <c r="H15" s="2"/>
      <c r="I15" s="2"/>
    </row>
    <row r="16" spans="2:9" x14ac:dyDescent="0.2">
      <c r="B16" s="4"/>
      <c r="C16" s="5"/>
      <c r="D16" s="5"/>
      <c r="E16" s="5"/>
      <c r="F16" s="6">
        <f t="shared" si="0"/>
        <v>0</v>
      </c>
      <c r="G16" s="2"/>
      <c r="H16" s="2"/>
      <c r="I16" s="2"/>
    </row>
    <row r="17" spans="2:9" x14ac:dyDescent="0.2">
      <c r="B17" s="4"/>
      <c r="C17" s="5"/>
      <c r="D17" s="5"/>
      <c r="E17" s="5"/>
      <c r="F17" s="6">
        <f t="shared" si="0"/>
        <v>0</v>
      </c>
      <c r="G17" s="2"/>
      <c r="H17" s="2"/>
      <c r="I17" s="2"/>
    </row>
    <row r="18" spans="2:9" x14ac:dyDescent="0.2">
      <c r="B18" s="4"/>
      <c r="C18" s="5"/>
      <c r="D18" s="5"/>
      <c r="E18" s="5"/>
      <c r="F18" s="6">
        <f t="shared" si="0"/>
        <v>0</v>
      </c>
      <c r="G18" s="2"/>
      <c r="H18" s="2"/>
      <c r="I18" s="2"/>
    </row>
    <row r="19" spans="2:9" x14ac:dyDescent="0.2">
      <c r="B19" s="4"/>
      <c r="C19" s="5"/>
      <c r="D19" s="5"/>
      <c r="E19" s="5"/>
      <c r="F19" s="6">
        <f t="shared" si="0"/>
        <v>0</v>
      </c>
      <c r="G19" s="2"/>
      <c r="H19" s="2"/>
      <c r="I19" s="2"/>
    </row>
    <row r="20" spans="2:9" x14ac:dyDescent="0.2">
      <c r="B20" s="4"/>
      <c r="C20" s="5"/>
      <c r="D20" s="5"/>
      <c r="E20" s="5"/>
      <c r="F20" s="6">
        <f t="shared" si="0"/>
        <v>0</v>
      </c>
      <c r="G20" s="2"/>
      <c r="H20" s="2"/>
      <c r="I20" s="2"/>
    </row>
    <row r="21" spans="2:9" x14ac:dyDescent="0.2">
      <c r="C21" s="5"/>
      <c r="F21" s="6">
        <f t="shared" si="0"/>
        <v>0</v>
      </c>
    </row>
    <row r="22" spans="2:9" x14ac:dyDescent="0.2">
      <c r="C22" s="5"/>
      <c r="F22" s="6">
        <f t="shared" si="0"/>
        <v>0</v>
      </c>
    </row>
    <row r="23" spans="2:9" x14ac:dyDescent="0.2">
      <c r="C23" s="5"/>
      <c r="F23" s="6">
        <f t="shared" si="0"/>
        <v>0</v>
      </c>
    </row>
    <row r="24" spans="2:9" x14ac:dyDescent="0.2">
      <c r="C24" s="5"/>
      <c r="F24" s="6">
        <f t="shared" si="0"/>
        <v>0</v>
      </c>
    </row>
    <row r="25" spans="2:9" x14ac:dyDescent="0.2">
      <c r="C25" s="5"/>
      <c r="F25" s="6">
        <f t="shared" si="0"/>
        <v>0</v>
      </c>
    </row>
    <row r="26" spans="2:9" x14ac:dyDescent="0.2">
      <c r="C26" s="5"/>
      <c r="F26" s="6">
        <f t="shared" si="0"/>
        <v>0</v>
      </c>
    </row>
    <row r="27" spans="2:9" x14ac:dyDescent="0.2">
      <c r="C27" s="5"/>
      <c r="F27" s="6">
        <f t="shared" si="0"/>
        <v>0</v>
      </c>
    </row>
    <row r="28" spans="2:9" x14ac:dyDescent="0.2">
      <c r="C28" s="5"/>
      <c r="F28" s="6">
        <f t="shared" si="0"/>
        <v>0</v>
      </c>
    </row>
    <row r="29" spans="2:9" x14ac:dyDescent="0.2">
      <c r="C29" s="5"/>
      <c r="F29" s="6">
        <f t="shared" si="0"/>
        <v>0</v>
      </c>
    </row>
    <row r="30" spans="2:9" x14ac:dyDescent="0.2">
      <c r="C30" s="5"/>
      <c r="F30" s="6">
        <f t="shared" si="0"/>
        <v>0</v>
      </c>
    </row>
    <row r="31" spans="2:9" x14ac:dyDescent="0.2">
      <c r="C31" s="5"/>
      <c r="F31" s="6">
        <f t="shared" si="0"/>
        <v>0</v>
      </c>
    </row>
    <row r="32" spans="2:9" x14ac:dyDescent="0.2">
      <c r="C32" s="5"/>
      <c r="F32" s="6">
        <f t="shared" si="0"/>
        <v>0</v>
      </c>
    </row>
    <row r="33" spans="3:6" x14ac:dyDescent="0.2">
      <c r="C33" s="5"/>
      <c r="F33" s="6">
        <f t="shared" si="0"/>
        <v>0</v>
      </c>
    </row>
    <row r="34" spans="3:6" x14ac:dyDescent="0.2">
      <c r="C34" s="5"/>
      <c r="F34" s="6">
        <f t="shared" si="0"/>
        <v>0</v>
      </c>
    </row>
    <row r="35" spans="3:6" x14ac:dyDescent="0.2">
      <c r="C35" s="5"/>
      <c r="F35" s="6">
        <f t="shared" si="0"/>
        <v>0</v>
      </c>
    </row>
    <row r="36" spans="3:6" x14ac:dyDescent="0.2">
      <c r="C36" s="5"/>
      <c r="F36" s="6">
        <f t="shared" si="0"/>
        <v>0</v>
      </c>
    </row>
    <row r="37" spans="3:6" x14ac:dyDescent="0.2">
      <c r="C37" s="5"/>
      <c r="F37" s="6">
        <f t="shared" si="0"/>
        <v>0</v>
      </c>
    </row>
    <row r="38" spans="3:6" x14ac:dyDescent="0.2">
      <c r="C38" s="5"/>
      <c r="F38" s="6">
        <f t="shared" si="0"/>
        <v>0</v>
      </c>
    </row>
    <row r="39" spans="3:6" x14ac:dyDescent="0.2">
      <c r="C39" s="5"/>
      <c r="F39" s="6">
        <f t="shared" si="0"/>
        <v>0</v>
      </c>
    </row>
    <row r="40" spans="3:6" x14ac:dyDescent="0.2">
      <c r="C40" s="5"/>
      <c r="F40" s="6">
        <f t="shared" si="0"/>
        <v>0</v>
      </c>
    </row>
    <row r="41" spans="3:6" x14ac:dyDescent="0.2">
      <c r="C41" s="5"/>
      <c r="F41" s="6">
        <f t="shared" si="0"/>
        <v>0</v>
      </c>
    </row>
    <row r="42" spans="3:6" x14ac:dyDescent="0.2">
      <c r="C42" s="5"/>
      <c r="F42" s="6">
        <f t="shared" si="0"/>
        <v>0</v>
      </c>
    </row>
    <row r="43" spans="3:6" x14ac:dyDescent="0.2">
      <c r="C43" s="5"/>
      <c r="F43" s="6">
        <f t="shared" si="0"/>
        <v>0</v>
      </c>
    </row>
    <row r="44" spans="3:6" x14ac:dyDescent="0.2">
      <c r="C44" s="5"/>
      <c r="F44" s="6">
        <f t="shared" si="0"/>
        <v>0</v>
      </c>
    </row>
    <row r="45" spans="3:6" x14ac:dyDescent="0.2">
      <c r="C45" s="5"/>
      <c r="F45" s="6">
        <f t="shared" si="0"/>
        <v>0</v>
      </c>
    </row>
    <row r="46" spans="3:6" x14ac:dyDescent="0.2">
      <c r="C46" s="5"/>
      <c r="F46" s="6">
        <f t="shared" si="0"/>
        <v>0</v>
      </c>
    </row>
    <row r="47" spans="3:6" x14ac:dyDescent="0.2">
      <c r="C47" s="5"/>
      <c r="F47" s="6">
        <f t="shared" si="0"/>
        <v>0</v>
      </c>
    </row>
    <row r="48" spans="3:6" x14ac:dyDescent="0.2">
      <c r="C48" s="5"/>
      <c r="F48" s="6">
        <f t="shared" si="0"/>
        <v>0</v>
      </c>
    </row>
    <row r="49" spans="3:6" x14ac:dyDescent="0.2">
      <c r="C49" s="5"/>
      <c r="F49" s="6">
        <f t="shared" si="0"/>
        <v>0</v>
      </c>
    </row>
    <row r="50" spans="3:6" x14ac:dyDescent="0.2">
      <c r="C50" s="5"/>
      <c r="F50" s="6">
        <f t="shared" si="0"/>
        <v>0</v>
      </c>
    </row>
  </sheetData>
  <conditionalFormatting sqref="I8">
    <cfRule type="cellIs" dxfId="45" priority="1" operator="greaterThan">
      <formula>0</formula>
    </cfRule>
    <cfRule type="cellIs" dxfId="44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201D-5A6F-4018-ADF6-394615699351}">
  <dimension ref="B2:I50"/>
  <sheetViews>
    <sheetView workbookViewId="0">
      <selection activeCell="B15" sqref="B15"/>
    </sheetView>
  </sheetViews>
  <sheetFormatPr baseColWidth="10" defaultColWidth="11" defaultRowHeight="16" x14ac:dyDescent="0.2"/>
  <cols>
    <col min="4" max="4" width="13.5" customWidth="1"/>
    <col min="5" max="5" width="14.83203125" customWidth="1"/>
    <col min="8" max="8" width="17.5" customWidth="1"/>
  </cols>
  <sheetData>
    <row r="2" spans="2:9" x14ac:dyDescent="0.2">
      <c r="B2" s="1">
        <v>41974</v>
      </c>
    </row>
    <row r="3" spans="2:9" x14ac:dyDescent="0.2">
      <c r="B3" t="s">
        <v>8</v>
      </c>
      <c r="D3" t="s">
        <v>19</v>
      </c>
      <c r="E3" t="s">
        <v>20</v>
      </c>
      <c r="F3" t="s">
        <v>9</v>
      </c>
      <c r="H3" t="s">
        <v>24</v>
      </c>
      <c r="I3" s="9">
        <f>'November 2018'!I8</f>
        <v>-6.8666666666666583</v>
      </c>
    </row>
    <row r="4" spans="2:9" x14ac:dyDescent="0.2">
      <c r="B4" s="8">
        <v>43441</v>
      </c>
      <c r="C4" s="5"/>
      <c r="D4" s="5">
        <v>0.54861111111111105</v>
      </c>
      <c r="E4" s="5">
        <v>0.74236111111111114</v>
      </c>
      <c r="F4" s="6">
        <f>MAX((E4-D4)*24, 0)</f>
        <v>4.6500000000000021</v>
      </c>
      <c r="G4" s="2"/>
      <c r="H4" s="2" t="s">
        <v>7</v>
      </c>
      <c r="I4" s="2">
        <f>Overview!C9</f>
        <v>15.066666666666668</v>
      </c>
    </row>
    <row r="5" spans="2:9" x14ac:dyDescent="0.2">
      <c r="B5" s="8"/>
      <c r="C5" s="5"/>
      <c r="D5" s="5"/>
      <c r="E5" s="5"/>
      <c r="F5" s="6">
        <f t="shared" ref="F5:F50" si="0">MAX((E5-D5)*24, 0)</f>
        <v>0</v>
      </c>
      <c r="G5" s="2"/>
      <c r="H5" s="10" t="s">
        <v>21</v>
      </c>
      <c r="I5" s="11">
        <f>I4+I3</f>
        <v>8.2000000000000099</v>
      </c>
    </row>
    <row r="6" spans="2:9" x14ac:dyDescent="0.2">
      <c r="B6" s="8"/>
      <c r="C6" s="5"/>
      <c r="D6" s="5"/>
      <c r="E6" s="5"/>
      <c r="F6" s="6">
        <f t="shared" si="0"/>
        <v>0</v>
      </c>
      <c r="G6" s="2"/>
    </row>
    <row r="7" spans="2:9" x14ac:dyDescent="0.2">
      <c r="B7" s="8"/>
      <c r="C7" s="5"/>
      <c r="D7" s="5"/>
      <c r="E7" s="5"/>
      <c r="F7" s="6">
        <f t="shared" si="0"/>
        <v>0</v>
      </c>
      <c r="G7" s="2"/>
      <c r="H7" s="2" t="s">
        <v>10</v>
      </c>
      <c r="I7" s="3">
        <f>SUM(F4:F50)</f>
        <v>4.6500000000000021</v>
      </c>
    </row>
    <row r="8" spans="2:9" x14ac:dyDescent="0.2">
      <c r="B8" s="8"/>
      <c r="C8" s="5"/>
      <c r="D8" s="5"/>
      <c r="E8" s="5"/>
      <c r="F8" s="6">
        <f t="shared" si="0"/>
        <v>0</v>
      </c>
      <c r="G8" s="2"/>
      <c r="H8" s="10" t="s">
        <v>11</v>
      </c>
      <c r="I8" s="11">
        <f>I5-I7</f>
        <v>3.5500000000000078</v>
      </c>
    </row>
    <row r="9" spans="2:9" x14ac:dyDescent="0.2">
      <c r="B9" s="8"/>
      <c r="C9" s="5"/>
      <c r="D9" s="5"/>
      <c r="E9" s="5"/>
      <c r="F9" s="6">
        <f t="shared" si="0"/>
        <v>0</v>
      </c>
      <c r="G9" s="2"/>
      <c r="H9" s="2"/>
      <c r="I9" s="2"/>
    </row>
    <row r="10" spans="2:9" x14ac:dyDescent="0.2">
      <c r="B10" s="4"/>
      <c r="C10" s="5"/>
      <c r="D10" s="5"/>
      <c r="E10" s="5"/>
      <c r="F10" s="6">
        <f t="shared" si="0"/>
        <v>0</v>
      </c>
      <c r="G10" s="2"/>
      <c r="H10" s="2"/>
      <c r="I10" s="2"/>
    </row>
    <row r="11" spans="2:9" x14ac:dyDescent="0.2">
      <c r="B11" s="4"/>
      <c r="C11" s="5"/>
      <c r="D11" s="5"/>
      <c r="E11" s="5"/>
      <c r="F11" s="6">
        <f t="shared" si="0"/>
        <v>0</v>
      </c>
      <c r="G11" s="2"/>
      <c r="H11" s="2"/>
      <c r="I11" s="2"/>
    </row>
    <row r="12" spans="2:9" x14ac:dyDescent="0.2">
      <c r="B12" s="4"/>
      <c r="C12" s="5"/>
      <c r="D12" s="5"/>
      <c r="E12" s="5"/>
      <c r="F12" s="6">
        <f t="shared" si="0"/>
        <v>0</v>
      </c>
      <c r="G12" s="2"/>
      <c r="H12" s="2"/>
      <c r="I12" s="2"/>
    </row>
    <row r="13" spans="2:9" x14ac:dyDescent="0.2">
      <c r="B13" s="4"/>
      <c r="C13" s="5"/>
      <c r="D13" s="5"/>
      <c r="E13" s="5"/>
      <c r="F13" s="6">
        <f t="shared" si="0"/>
        <v>0</v>
      </c>
      <c r="G13" s="2"/>
      <c r="H13" s="2"/>
      <c r="I13" s="2"/>
    </row>
    <row r="14" spans="2:9" x14ac:dyDescent="0.2">
      <c r="B14" s="4"/>
      <c r="C14" s="5"/>
      <c r="D14" s="5"/>
      <c r="E14" s="5"/>
      <c r="F14" s="6">
        <f t="shared" si="0"/>
        <v>0</v>
      </c>
      <c r="G14" s="2"/>
      <c r="H14" s="2"/>
      <c r="I14" s="2"/>
    </row>
    <row r="15" spans="2:9" x14ac:dyDescent="0.2">
      <c r="B15" s="4"/>
      <c r="C15" s="5"/>
      <c r="D15" s="5"/>
      <c r="E15" s="5"/>
      <c r="F15" s="6">
        <f t="shared" si="0"/>
        <v>0</v>
      </c>
      <c r="G15" s="2"/>
      <c r="H15" s="2"/>
      <c r="I15" s="2"/>
    </row>
    <row r="16" spans="2:9" x14ac:dyDescent="0.2">
      <c r="B16" s="4"/>
      <c r="C16" s="5"/>
      <c r="D16" s="5"/>
      <c r="E16" s="5"/>
      <c r="F16" s="6">
        <f t="shared" si="0"/>
        <v>0</v>
      </c>
      <c r="G16" s="2"/>
      <c r="H16" s="2"/>
      <c r="I16" s="2"/>
    </row>
    <row r="17" spans="2:9" x14ac:dyDescent="0.2">
      <c r="B17" s="4"/>
      <c r="C17" s="5"/>
      <c r="D17" s="5"/>
      <c r="E17" s="5"/>
      <c r="F17" s="6">
        <f t="shared" si="0"/>
        <v>0</v>
      </c>
      <c r="G17" s="2"/>
      <c r="H17" s="2"/>
      <c r="I17" s="2"/>
    </row>
    <row r="18" spans="2:9" x14ac:dyDescent="0.2">
      <c r="B18" s="4"/>
      <c r="C18" s="5"/>
      <c r="D18" s="5"/>
      <c r="E18" s="5"/>
      <c r="F18" s="6">
        <f t="shared" si="0"/>
        <v>0</v>
      </c>
      <c r="G18" s="2"/>
      <c r="H18" s="2"/>
      <c r="I18" s="2"/>
    </row>
    <row r="19" spans="2:9" x14ac:dyDescent="0.2">
      <c r="B19" s="4"/>
      <c r="C19" s="5"/>
      <c r="D19" s="5"/>
      <c r="E19" s="5"/>
      <c r="F19" s="6">
        <f t="shared" si="0"/>
        <v>0</v>
      </c>
      <c r="G19" s="2"/>
      <c r="H19" s="2"/>
      <c r="I19" s="2"/>
    </row>
    <row r="20" spans="2:9" x14ac:dyDescent="0.2">
      <c r="B20" s="4"/>
      <c r="C20" s="5"/>
      <c r="D20" s="5"/>
      <c r="E20" s="5"/>
      <c r="F20" s="6">
        <f t="shared" si="0"/>
        <v>0</v>
      </c>
      <c r="G20" s="2"/>
      <c r="H20" s="2"/>
      <c r="I20" s="2"/>
    </row>
    <row r="21" spans="2:9" x14ac:dyDescent="0.2">
      <c r="C21" s="5"/>
      <c r="F21" s="6">
        <f t="shared" si="0"/>
        <v>0</v>
      </c>
    </row>
    <row r="22" spans="2:9" x14ac:dyDescent="0.2">
      <c r="C22" s="5"/>
      <c r="F22" s="6">
        <f t="shared" si="0"/>
        <v>0</v>
      </c>
    </row>
    <row r="23" spans="2:9" x14ac:dyDescent="0.2">
      <c r="C23" s="5"/>
      <c r="F23" s="6">
        <f t="shared" si="0"/>
        <v>0</v>
      </c>
    </row>
    <row r="24" spans="2:9" x14ac:dyDescent="0.2">
      <c r="C24" s="5"/>
      <c r="F24" s="6">
        <f t="shared" si="0"/>
        <v>0</v>
      </c>
    </row>
    <row r="25" spans="2:9" x14ac:dyDescent="0.2">
      <c r="C25" s="5"/>
      <c r="F25" s="6">
        <f t="shared" si="0"/>
        <v>0</v>
      </c>
    </row>
    <row r="26" spans="2:9" x14ac:dyDescent="0.2">
      <c r="C26" s="5"/>
      <c r="F26" s="6">
        <f t="shared" si="0"/>
        <v>0</v>
      </c>
    </row>
    <row r="27" spans="2:9" x14ac:dyDescent="0.2">
      <c r="C27" s="5"/>
      <c r="F27" s="6">
        <f t="shared" si="0"/>
        <v>0</v>
      </c>
    </row>
    <row r="28" spans="2:9" x14ac:dyDescent="0.2">
      <c r="C28" s="5"/>
      <c r="F28" s="6">
        <f t="shared" si="0"/>
        <v>0</v>
      </c>
    </row>
    <row r="29" spans="2:9" x14ac:dyDescent="0.2">
      <c r="C29" s="5"/>
      <c r="F29" s="6">
        <f t="shared" si="0"/>
        <v>0</v>
      </c>
    </row>
    <row r="30" spans="2:9" x14ac:dyDescent="0.2">
      <c r="C30" s="5"/>
      <c r="F30" s="6">
        <f t="shared" si="0"/>
        <v>0</v>
      </c>
    </row>
    <row r="31" spans="2:9" x14ac:dyDescent="0.2">
      <c r="C31" s="5"/>
      <c r="F31" s="6">
        <f t="shared" si="0"/>
        <v>0</v>
      </c>
    </row>
    <row r="32" spans="2:9" x14ac:dyDescent="0.2">
      <c r="C32" s="5"/>
      <c r="F32" s="6">
        <f t="shared" si="0"/>
        <v>0</v>
      </c>
    </row>
    <row r="33" spans="3:6" x14ac:dyDescent="0.2">
      <c r="C33" s="5"/>
      <c r="F33" s="6">
        <f t="shared" si="0"/>
        <v>0</v>
      </c>
    </row>
    <row r="34" spans="3:6" x14ac:dyDescent="0.2">
      <c r="C34" s="5"/>
      <c r="F34" s="6">
        <f t="shared" si="0"/>
        <v>0</v>
      </c>
    </row>
    <row r="35" spans="3:6" x14ac:dyDescent="0.2">
      <c r="C35" s="5"/>
      <c r="F35" s="6">
        <f t="shared" si="0"/>
        <v>0</v>
      </c>
    </row>
    <row r="36" spans="3:6" x14ac:dyDescent="0.2">
      <c r="C36" s="5"/>
      <c r="F36" s="6">
        <f t="shared" si="0"/>
        <v>0</v>
      </c>
    </row>
    <row r="37" spans="3:6" x14ac:dyDescent="0.2">
      <c r="C37" s="5"/>
      <c r="F37" s="6">
        <f t="shared" si="0"/>
        <v>0</v>
      </c>
    </row>
    <row r="38" spans="3:6" x14ac:dyDescent="0.2">
      <c r="C38" s="5"/>
      <c r="F38" s="6">
        <f t="shared" si="0"/>
        <v>0</v>
      </c>
    </row>
    <row r="39" spans="3:6" x14ac:dyDescent="0.2">
      <c r="C39" s="5"/>
      <c r="F39" s="6">
        <f t="shared" si="0"/>
        <v>0</v>
      </c>
    </row>
    <row r="40" spans="3:6" x14ac:dyDescent="0.2">
      <c r="C40" s="5"/>
      <c r="F40" s="6">
        <f t="shared" si="0"/>
        <v>0</v>
      </c>
    </row>
    <row r="41" spans="3:6" x14ac:dyDescent="0.2">
      <c r="C41" s="5"/>
      <c r="F41" s="6">
        <f t="shared" si="0"/>
        <v>0</v>
      </c>
    </row>
    <row r="42" spans="3:6" x14ac:dyDescent="0.2">
      <c r="C42" s="5"/>
      <c r="F42" s="6">
        <f t="shared" si="0"/>
        <v>0</v>
      </c>
    </row>
    <row r="43" spans="3:6" x14ac:dyDescent="0.2">
      <c r="C43" s="5"/>
      <c r="F43" s="6">
        <f t="shared" si="0"/>
        <v>0</v>
      </c>
    </row>
    <row r="44" spans="3:6" x14ac:dyDescent="0.2">
      <c r="C44" s="5"/>
      <c r="F44" s="6">
        <f t="shared" si="0"/>
        <v>0</v>
      </c>
    </row>
    <row r="45" spans="3:6" x14ac:dyDescent="0.2">
      <c r="C45" s="5"/>
      <c r="F45" s="6">
        <f t="shared" si="0"/>
        <v>0</v>
      </c>
    </row>
    <row r="46" spans="3:6" x14ac:dyDescent="0.2">
      <c r="C46" s="5"/>
      <c r="F46" s="6">
        <f t="shared" si="0"/>
        <v>0</v>
      </c>
    </row>
    <row r="47" spans="3:6" x14ac:dyDescent="0.2">
      <c r="C47" s="5"/>
      <c r="F47" s="6">
        <f t="shared" si="0"/>
        <v>0</v>
      </c>
    </row>
    <row r="48" spans="3:6" x14ac:dyDescent="0.2">
      <c r="C48" s="5"/>
      <c r="F48" s="6">
        <f t="shared" si="0"/>
        <v>0</v>
      </c>
    </row>
    <row r="49" spans="3:6" x14ac:dyDescent="0.2">
      <c r="C49" s="5"/>
      <c r="F49" s="6">
        <f t="shared" si="0"/>
        <v>0</v>
      </c>
    </row>
    <row r="50" spans="3:6" x14ac:dyDescent="0.2">
      <c r="C50" s="5"/>
      <c r="F50" s="6">
        <f t="shared" si="0"/>
        <v>0</v>
      </c>
    </row>
  </sheetData>
  <conditionalFormatting sqref="I8">
    <cfRule type="cellIs" dxfId="43" priority="1" operator="greaterThan">
      <formula>0</formula>
    </cfRule>
    <cfRule type="cellIs" dxfId="42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BCAD-E532-4198-AC96-7BD8C3231DAC}">
  <dimension ref="B2:N50"/>
  <sheetViews>
    <sheetView workbookViewId="0">
      <selection activeCell="E16" sqref="E16"/>
    </sheetView>
  </sheetViews>
  <sheetFormatPr baseColWidth="10" defaultColWidth="11" defaultRowHeight="16" x14ac:dyDescent="0.2"/>
  <cols>
    <col min="4" max="4" width="13.5" customWidth="1"/>
    <col min="5" max="5" width="14.83203125" customWidth="1"/>
    <col min="8" max="8" width="17.5" customWidth="1"/>
  </cols>
  <sheetData>
    <row r="2" spans="2:14" x14ac:dyDescent="0.2">
      <c r="B2" s="1">
        <v>42005</v>
      </c>
    </row>
    <row r="3" spans="2:14" x14ac:dyDescent="0.2">
      <c r="B3" t="s">
        <v>8</v>
      </c>
      <c r="D3" t="s">
        <v>19</v>
      </c>
      <c r="E3" t="s">
        <v>20</v>
      </c>
      <c r="F3" t="s">
        <v>9</v>
      </c>
      <c r="H3" t="s">
        <v>25</v>
      </c>
      <c r="I3" s="17">
        <f>'Dezember 2018'!I8/24</f>
        <v>0.147916666666667</v>
      </c>
    </row>
    <row r="4" spans="2:14" x14ac:dyDescent="0.2">
      <c r="B4" s="8">
        <v>43470</v>
      </c>
      <c r="C4" s="5"/>
      <c r="D4" s="5">
        <v>0.7597222222222223</v>
      </c>
      <c r="E4" s="5">
        <v>0.8041666666666667</v>
      </c>
      <c r="F4" s="17">
        <f>MAX((E4-D4), 0)</f>
        <v>4.4444444444444398E-2</v>
      </c>
      <c r="G4" s="2"/>
      <c r="H4" s="2" t="s">
        <v>7</v>
      </c>
      <c r="I4" s="17">
        <f>Overview!C9/24</f>
        <v>0.62777777777777788</v>
      </c>
    </row>
    <row r="5" spans="2:14" x14ac:dyDescent="0.2">
      <c r="B5" s="8">
        <v>43471</v>
      </c>
      <c r="C5" s="5"/>
      <c r="D5" s="5">
        <v>0.62986111111111109</v>
      </c>
      <c r="E5" s="5">
        <v>0.65694444444444444</v>
      </c>
      <c r="F5" s="17">
        <f t="shared" ref="F5:F50" si="0">MAX((E5-D5), 0)</f>
        <v>2.7083333333333348E-2</v>
      </c>
      <c r="G5" s="2"/>
      <c r="H5" s="10" t="s">
        <v>21</v>
      </c>
      <c r="I5" s="17">
        <f>I4+I3</f>
        <v>0.77569444444444491</v>
      </c>
    </row>
    <row r="6" spans="2:14" x14ac:dyDescent="0.2">
      <c r="B6" s="8">
        <v>43476</v>
      </c>
      <c r="C6" s="5"/>
      <c r="D6" s="5">
        <v>0.54166666666666663</v>
      </c>
      <c r="E6" s="5">
        <v>0.77361111111111114</v>
      </c>
      <c r="F6" s="17">
        <f t="shared" si="0"/>
        <v>0.23194444444444451</v>
      </c>
      <c r="G6" s="2"/>
    </row>
    <row r="7" spans="2:14" x14ac:dyDescent="0.2">
      <c r="B7" s="8">
        <v>43477</v>
      </c>
      <c r="C7" s="5"/>
      <c r="D7" s="5">
        <v>0.63680555555555551</v>
      </c>
      <c r="E7" s="5">
        <v>0.69791666666666663</v>
      </c>
      <c r="F7" s="17">
        <f t="shared" si="0"/>
        <v>6.1111111111111116E-2</v>
      </c>
      <c r="G7" s="2"/>
      <c r="H7" s="2" t="s">
        <v>10</v>
      </c>
      <c r="I7" s="17">
        <f>SUM(F4:F50)</f>
        <v>0.95555555555555549</v>
      </c>
    </row>
    <row r="8" spans="2:14" x14ac:dyDescent="0.2">
      <c r="B8" s="8"/>
      <c r="C8" s="5"/>
      <c r="D8" s="5">
        <v>0.75694444444444453</v>
      </c>
      <c r="E8" s="5">
        <v>0.78472222222222221</v>
      </c>
      <c r="F8" s="17">
        <f t="shared" si="0"/>
        <v>2.7777777777777679E-2</v>
      </c>
      <c r="G8" s="2"/>
      <c r="H8" s="10" t="s">
        <v>11</v>
      </c>
      <c r="I8" s="13">
        <f>I5-I7</f>
        <v>-0.17986111111111058</v>
      </c>
    </row>
    <row r="9" spans="2:14" x14ac:dyDescent="0.2">
      <c r="B9" s="8">
        <v>43478</v>
      </c>
      <c r="C9" s="5"/>
      <c r="D9" s="5">
        <v>0.69027777777777777</v>
      </c>
      <c r="E9" s="5">
        <v>0.75208333333333333</v>
      </c>
      <c r="F9" s="17">
        <f t="shared" si="0"/>
        <v>6.1805555555555558E-2</v>
      </c>
      <c r="G9" s="2"/>
      <c r="H9" s="2"/>
      <c r="I9" s="2"/>
    </row>
    <row r="10" spans="2:14" x14ac:dyDescent="0.2">
      <c r="B10" s="8">
        <v>43489</v>
      </c>
      <c r="C10" s="5"/>
      <c r="D10" s="5">
        <v>0.88888888888888884</v>
      </c>
      <c r="E10" s="5">
        <v>0.93472222222222223</v>
      </c>
      <c r="F10" s="17">
        <f t="shared" si="0"/>
        <v>4.5833333333333393E-2</v>
      </c>
      <c r="G10" s="2"/>
      <c r="H10" s="2"/>
      <c r="I10" s="2"/>
    </row>
    <row r="11" spans="2:14" x14ac:dyDescent="0.2">
      <c r="B11" s="8">
        <v>43490</v>
      </c>
      <c r="C11" s="5"/>
      <c r="D11" s="5">
        <v>0.53819444444444442</v>
      </c>
      <c r="E11" s="5">
        <v>0.72916666666666663</v>
      </c>
      <c r="F11" s="17">
        <f t="shared" si="0"/>
        <v>0.19097222222222221</v>
      </c>
      <c r="G11" s="2"/>
      <c r="H11" s="2"/>
      <c r="I11" s="2"/>
    </row>
    <row r="12" spans="2:14" x14ac:dyDescent="0.2">
      <c r="B12" s="8">
        <v>43494</v>
      </c>
      <c r="C12" s="5"/>
      <c r="D12" s="5">
        <v>0.58333333333333337</v>
      </c>
      <c r="E12" s="5">
        <v>0.68611111111111101</v>
      </c>
      <c r="F12" s="17">
        <f t="shared" si="0"/>
        <v>0.10277777777777763</v>
      </c>
      <c r="G12" s="2"/>
      <c r="H12" s="2"/>
      <c r="I12" s="2"/>
      <c r="L12" s="14"/>
      <c r="N12" s="16"/>
    </row>
    <row r="13" spans="2:14" x14ac:dyDescent="0.2">
      <c r="B13" s="8">
        <v>42034</v>
      </c>
      <c r="C13" s="5"/>
      <c r="D13" s="5">
        <v>0.35416666666666669</v>
      </c>
      <c r="E13" s="5">
        <v>0.3888888888888889</v>
      </c>
      <c r="F13" s="17">
        <f t="shared" si="0"/>
        <v>3.472222222222221E-2</v>
      </c>
      <c r="G13" s="2"/>
      <c r="H13" s="2"/>
      <c r="I13" s="2"/>
      <c r="L13" s="14"/>
    </row>
    <row r="14" spans="2:14" x14ac:dyDescent="0.2">
      <c r="B14" s="8">
        <v>42034</v>
      </c>
      <c r="C14" s="5"/>
      <c r="D14" s="5">
        <v>0.76388888888888884</v>
      </c>
      <c r="E14" s="5">
        <v>0.79861111111111116</v>
      </c>
      <c r="F14" s="17">
        <f t="shared" si="0"/>
        <v>3.4722222222222321E-2</v>
      </c>
      <c r="G14" s="2"/>
      <c r="H14" s="2"/>
      <c r="I14" s="2"/>
      <c r="L14" s="15"/>
    </row>
    <row r="15" spans="2:14" x14ac:dyDescent="0.2">
      <c r="B15" s="8">
        <v>42034</v>
      </c>
      <c r="C15" s="5"/>
      <c r="D15" s="5">
        <v>0.89861111111111114</v>
      </c>
      <c r="E15" s="5">
        <v>0.99097222222222225</v>
      </c>
      <c r="F15" s="17">
        <f t="shared" si="0"/>
        <v>9.2361111111111116E-2</v>
      </c>
      <c r="G15" s="2"/>
      <c r="H15" s="2"/>
      <c r="I15" s="2"/>
    </row>
    <row r="16" spans="2:14" x14ac:dyDescent="0.2">
      <c r="B16" s="4"/>
      <c r="C16" s="5"/>
      <c r="D16" s="5"/>
      <c r="E16" s="5"/>
      <c r="F16" s="17">
        <f t="shared" si="0"/>
        <v>0</v>
      </c>
      <c r="G16" s="2"/>
      <c r="H16" s="2"/>
      <c r="I16" s="2"/>
    </row>
    <row r="17" spans="2:9" x14ac:dyDescent="0.2">
      <c r="B17" s="4"/>
      <c r="C17" s="5"/>
      <c r="D17" s="5"/>
      <c r="E17" s="5"/>
      <c r="F17" s="17">
        <f t="shared" si="0"/>
        <v>0</v>
      </c>
      <c r="G17" s="2"/>
      <c r="H17" s="2"/>
      <c r="I17" s="2"/>
    </row>
    <row r="18" spans="2:9" x14ac:dyDescent="0.2">
      <c r="B18" s="4"/>
      <c r="C18" s="5"/>
      <c r="D18" s="5"/>
      <c r="E18" s="5"/>
      <c r="F18" s="17">
        <f t="shared" si="0"/>
        <v>0</v>
      </c>
      <c r="G18" s="2"/>
      <c r="H18" s="2"/>
      <c r="I18" s="2"/>
    </row>
    <row r="19" spans="2:9" x14ac:dyDescent="0.2">
      <c r="B19" s="4"/>
      <c r="C19" s="5"/>
      <c r="D19" s="5"/>
      <c r="E19" s="5"/>
      <c r="F19" s="17">
        <f t="shared" si="0"/>
        <v>0</v>
      </c>
      <c r="G19" s="2"/>
      <c r="H19" s="2"/>
      <c r="I19" s="2"/>
    </row>
    <row r="20" spans="2:9" x14ac:dyDescent="0.2">
      <c r="B20" s="4"/>
      <c r="C20" s="5"/>
      <c r="D20" s="5"/>
      <c r="E20" s="5"/>
      <c r="F20" s="17">
        <f t="shared" si="0"/>
        <v>0</v>
      </c>
      <c r="G20" s="2"/>
      <c r="H20" s="2"/>
      <c r="I20" s="2"/>
    </row>
    <row r="21" spans="2:9" x14ac:dyDescent="0.2">
      <c r="C21" s="5"/>
      <c r="F21" s="17">
        <f t="shared" si="0"/>
        <v>0</v>
      </c>
    </row>
    <row r="22" spans="2:9" x14ac:dyDescent="0.2">
      <c r="C22" s="5"/>
      <c r="F22" s="17">
        <f t="shared" si="0"/>
        <v>0</v>
      </c>
    </row>
    <row r="23" spans="2:9" x14ac:dyDescent="0.2">
      <c r="C23" s="5"/>
      <c r="F23" s="17">
        <f t="shared" si="0"/>
        <v>0</v>
      </c>
    </row>
    <row r="24" spans="2:9" x14ac:dyDescent="0.2">
      <c r="C24" s="5"/>
      <c r="F24" s="17">
        <f t="shared" si="0"/>
        <v>0</v>
      </c>
    </row>
    <row r="25" spans="2:9" x14ac:dyDescent="0.2">
      <c r="C25" s="5"/>
      <c r="F25" s="17">
        <f t="shared" si="0"/>
        <v>0</v>
      </c>
    </row>
    <row r="26" spans="2:9" x14ac:dyDescent="0.2">
      <c r="C26" s="5"/>
      <c r="F26" s="17">
        <f t="shared" si="0"/>
        <v>0</v>
      </c>
    </row>
    <row r="27" spans="2:9" x14ac:dyDescent="0.2">
      <c r="C27" s="5"/>
      <c r="F27" s="17">
        <f t="shared" si="0"/>
        <v>0</v>
      </c>
    </row>
    <row r="28" spans="2:9" x14ac:dyDescent="0.2">
      <c r="C28" s="5"/>
      <c r="F28" s="17">
        <f t="shared" si="0"/>
        <v>0</v>
      </c>
    </row>
    <row r="29" spans="2:9" x14ac:dyDescent="0.2">
      <c r="C29" s="5"/>
      <c r="F29" s="17">
        <f t="shared" si="0"/>
        <v>0</v>
      </c>
    </row>
    <row r="30" spans="2:9" x14ac:dyDescent="0.2">
      <c r="C30" s="5"/>
      <c r="F30" s="17">
        <f t="shared" si="0"/>
        <v>0</v>
      </c>
    </row>
    <row r="31" spans="2:9" x14ac:dyDescent="0.2">
      <c r="C31" s="5"/>
      <c r="F31" s="17">
        <f t="shared" si="0"/>
        <v>0</v>
      </c>
    </row>
    <row r="32" spans="2:9" x14ac:dyDescent="0.2">
      <c r="C32" s="5"/>
      <c r="F32" s="17">
        <f t="shared" si="0"/>
        <v>0</v>
      </c>
    </row>
    <row r="33" spans="3:6" x14ac:dyDescent="0.2">
      <c r="C33" s="5"/>
      <c r="F33" s="17">
        <f t="shared" si="0"/>
        <v>0</v>
      </c>
    </row>
    <row r="34" spans="3:6" x14ac:dyDescent="0.2">
      <c r="C34" s="5"/>
      <c r="F34" s="17">
        <f t="shared" si="0"/>
        <v>0</v>
      </c>
    </row>
    <row r="35" spans="3:6" x14ac:dyDescent="0.2">
      <c r="C35" s="5"/>
      <c r="F35" s="17">
        <f t="shared" si="0"/>
        <v>0</v>
      </c>
    </row>
    <row r="36" spans="3:6" x14ac:dyDescent="0.2">
      <c r="C36" s="5"/>
      <c r="F36" s="17">
        <f t="shared" si="0"/>
        <v>0</v>
      </c>
    </row>
    <row r="37" spans="3:6" x14ac:dyDescent="0.2">
      <c r="C37" s="5"/>
      <c r="F37" s="17">
        <f t="shared" si="0"/>
        <v>0</v>
      </c>
    </row>
    <row r="38" spans="3:6" x14ac:dyDescent="0.2">
      <c r="C38" s="5"/>
      <c r="F38" s="17">
        <f t="shared" si="0"/>
        <v>0</v>
      </c>
    </row>
    <row r="39" spans="3:6" x14ac:dyDescent="0.2">
      <c r="C39" s="5"/>
      <c r="F39" s="17">
        <f t="shared" si="0"/>
        <v>0</v>
      </c>
    </row>
    <row r="40" spans="3:6" x14ac:dyDescent="0.2">
      <c r="C40" s="5"/>
      <c r="F40" s="17">
        <f t="shared" si="0"/>
        <v>0</v>
      </c>
    </row>
    <row r="41" spans="3:6" x14ac:dyDescent="0.2">
      <c r="C41" s="5"/>
      <c r="F41" s="17">
        <f t="shared" si="0"/>
        <v>0</v>
      </c>
    </row>
    <row r="42" spans="3:6" x14ac:dyDescent="0.2">
      <c r="C42" s="5"/>
      <c r="F42" s="17">
        <f t="shared" si="0"/>
        <v>0</v>
      </c>
    </row>
    <row r="43" spans="3:6" x14ac:dyDescent="0.2">
      <c r="C43" s="5"/>
      <c r="F43" s="17">
        <f t="shared" si="0"/>
        <v>0</v>
      </c>
    </row>
    <row r="44" spans="3:6" x14ac:dyDescent="0.2">
      <c r="C44" s="5"/>
      <c r="F44" s="17">
        <f t="shared" si="0"/>
        <v>0</v>
      </c>
    </row>
    <row r="45" spans="3:6" x14ac:dyDescent="0.2">
      <c r="C45" s="5"/>
      <c r="F45" s="17">
        <f t="shared" si="0"/>
        <v>0</v>
      </c>
    </row>
    <row r="46" spans="3:6" x14ac:dyDescent="0.2">
      <c r="C46" s="5"/>
      <c r="F46" s="17">
        <f t="shared" si="0"/>
        <v>0</v>
      </c>
    </row>
    <row r="47" spans="3:6" x14ac:dyDescent="0.2">
      <c r="C47" s="5"/>
      <c r="F47" s="17">
        <f t="shared" si="0"/>
        <v>0</v>
      </c>
    </row>
    <row r="48" spans="3:6" x14ac:dyDescent="0.2">
      <c r="C48" s="5"/>
      <c r="F48" s="17">
        <f t="shared" si="0"/>
        <v>0</v>
      </c>
    </row>
    <row r="49" spans="3:6" x14ac:dyDescent="0.2">
      <c r="C49" s="5"/>
      <c r="F49" s="17">
        <f t="shared" si="0"/>
        <v>0</v>
      </c>
    </row>
    <row r="50" spans="3:6" x14ac:dyDescent="0.2">
      <c r="C50" s="5"/>
      <c r="F50" s="17">
        <f t="shared" si="0"/>
        <v>0</v>
      </c>
    </row>
  </sheetData>
  <conditionalFormatting sqref="I8">
    <cfRule type="cellIs" dxfId="41" priority="1" operator="greaterThan">
      <formula>0</formula>
    </cfRule>
    <cfRule type="cellIs" dxfId="40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AB57D-DEE0-4306-ADF3-0B6E69CB917F}">
  <dimension ref="B2:N50"/>
  <sheetViews>
    <sheetView workbookViewId="0">
      <selection activeCell="I3" sqref="I3"/>
    </sheetView>
  </sheetViews>
  <sheetFormatPr baseColWidth="10" defaultColWidth="11" defaultRowHeight="16" x14ac:dyDescent="0.2"/>
  <cols>
    <col min="4" max="4" width="13.5" customWidth="1"/>
    <col min="5" max="5" width="14.83203125" customWidth="1"/>
    <col min="8" max="8" width="17.5" customWidth="1"/>
  </cols>
  <sheetData>
    <row r="2" spans="2:14" x14ac:dyDescent="0.2">
      <c r="B2" s="1">
        <v>42035</v>
      </c>
    </row>
    <row r="3" spans="2:14" x14ac:dyDescent="0.2">
      <c r="B3" t="s">
        <v>8</v>
      </c>
      <c r="D3" t="s">
        <v>19</v>
      </c>
      <c r="E3" t="s">
        <v>20</v>
      </c>
      <c r="F3" t="s">
        <v>9</v>
      </c>
      <c r="H3" t="s">
        <v>26</v>
      </c>
      <c r="I3" s="17">
        <f>'Januar 2019'!I8</f>
        <v>-0.17986111111111058</v>
      </c>
    </row>
    <row r="4" spans="2:14" x14ac:dyDescent="0.2">
      <c r="B4" s="8">
        <v>42035</v>
      </c>
      <c r="C4" s="5"/>
      <c r="D4" s="5">
        <v>0.58333333333333337</v>
      </c>
      <c r="E4" s="5">
        <v>0.86597222222222225</v>
      </c>
      <c r="F4" s="17">
        <f>MAX((E4-D4), 0)</f>
        <v>0.28263888888888888</v>
      </c>
      <c r="G4" s="2"/>
      <c r="H4" s="2" t="s">
        <v>7</v>
      </c>
      <c r="I4" s="18">
        <f>Overview!C20/24</f>
        <v>1.2555555555555558</v>
      </c>
    </row>
    <row r="5" spans="2:14" x14ac:dyDescent="0.2">
      <c r="B5" s="8">
        <v>42036</v>
      </c>
      <c r="C5" s="5"/>
      <c r="D5" s="5">
        <v>0.77083333333333337</v>
      </c>
      <c r="E5" s="5">
        <v>0.93402777777777779</v>
      </c>
      <c r="F5" s="17">
        <f t="shared" ref="F5:F50" si="0">MAX((E5-D5), 0)</f>
        <v>0.16319444444444442</v>
      </c>
      <c r="G5" s="2"/>
      <c r="H5" s="10" t="s">
        <v>21</v>
      </c>
      <c r="I5" s="18">
        <f>I4+I3</f>
        <v>1.0756944444444452</v>
      </c>
    </row>
    <row r="6" spans="2:14" x14ac:dyDescent="0.2">
      <c r="B6" s="8">
        <v>42038</v>
      </c>
      <c r="C6" s="5"/>
      <c r="D6" s="5">
        <v>0.60763888888888895</v>
      </c>
      <c r="E6" s="5">
        <v>0.67361111111111116</v>
      </c>
      <c r="F6" s="17">
        <f t="shared" si="0"/>
        <v>6.597222222222221E-2</v>
      </c>
      <c r="G6" s="2"/>
    </row>
    <row r="7" spans="2:14" x14ac:dyDescent="0.2">
      <c r="B7" s="8">
        <v>42040</v>
      </c>
      <c r="C7" s="5"/>
      <c r="D7" s="5">
        <v>0.82638888888888884</v>
      </c>
      <c r="E7" s="5">
        <v>0.89444444444444438</v>
      </c>
      <c r="F7" s="17">
        <f t="shared" si="0"/>
        <v>6.8055555555555536E-2</v>
      </c>
      <c r="G7" s="2"/>
      <c r="H7" s="2" t="s">
        <v>10</v>
      </c>
      <c r="I7" s="18">
        <f>SUM(F4:F50)</f>
        <v>1.4083333333333334</v>
      </c>
    </row>
    <row r="8" spans="2:14" x14ac:dyDescent="0.2">
      <c r="B8" s="8">
        <v>42041</v>
      </c>
      <c r="C8" s="5"/>
      <c r="D8" s="5">
        <v>0.4861111111111111</v>
      </c>
      <c r="E8" s="5">
        <v>0.51180555555555551</v>
      </c>
      <c r="F8" s="17">
        <f t="shared" si="0"/>
        <v>2.5694444444444409E-2</v>
      </c>
      <c r="G8" s="2"/>
      <c r="H8" s="10" t="s">
        <v>11</v>
      </c>
      <c r="I8" s="19">
        <f>I5-I7</f>
        <v>-0.33263888888888826</v>
      </c>
    </row>
    <row r="9" spans="2:14" x14ac:dyDescent="0.2">
      <c r="B9" s="8">
        <v>42041</v>
      </c>
      <c r="C9" s="5"/>
      <c r="D9" s="5">
        <v>0.59027777777777779</v>
      </c>
      <c r="E9" s="5">
        <v>0.61805555555555558</v>
      </c>
      <c r="F9" s="17">
        <f t="shared" si="0"/>
        <v>2.777777777777779E-2</v>
      </c>
      <c r="G9" s="2"/>
      <c r="H9" s="2"/>
      <c r="I9" s="2"/>
    </row>
    <row r="10" spans="2:14" x14ac:dyDescent="0.2">
      <c r="B10" s="8">
        <v>42042</v>
      </c>
      <c r="C10" s="5"/>
      <c r="D10" s="5">
        <v>0.33333333333333331</v>
      </c>
      <c r="E10" s="5">
        <v>0.45833333333333331</v>
      </c>
      <c r="F10" s="17">
        <f t="shared" si="0"/>
        <v>0.125</v>
      </c>
      <c r="G10" s="2"/>
      <c r="H10" s="2"/>
      <c r="I10" s="2"/>
    </row>
    <row r="11" spans="2:14" x14ac:dyDescent="0.2">
      <c r="B11" s="8">
        <v>42042</v>
      </c>
      <c r="C11" s="5"/>
      <c r="D11" s="5">
        <v>0.55555555555555558</v>
      </c>
      <c r="E11" s="5">
        <v>0.63888888888888895</v>
      </c>
      <c r="F11" s="17">
        <f t="shared" si="0"/>
        <v>8.333333333333337E-2</v>
      </c>
      <c r="G11" s="2"/>
      <c r="H11" s="2"/>
      <c r="I11" s="2"/>
    </row>
    <row r="12" spans="2:14" x14ac:dyDescent="0.2">
      <c r="B12" s="8">
        <v>42043</v>
      </c>
      <c r="C12" s="5"/>
      <c r="D12" s="5">
        <v>0.42638888888888887</v>
      </c>
      <c r="E12" s="5">
        <v>0.49305555555555558</v>
      </c>
      <c r="F12" s="17">
        <f t="shared" si="0"/>
        <v>6.6666666666666707E-2</v>
      </c>
      <c r="G12" s="2"/>
      <c r="H12" s="2"/>
      <c r="I12" s="2"/>
      <c r="L12" s="14"/>
      <c r="N12" s="16"/>
    </row>
    <row r="13" spans="2:14" x14ac:dyDescent="0.2">
      <c r="B13" s="8">
        <v>42044</v>
      </c>
      <c r="C13" s="5"/>
      <c r="D13" s="5">
        <v>0.61805555555555558</v>
      </c>
      <c r="E13" s="5">
        <v>0.6479166666666667</v>
      </c>
      <c r="F13" s="17">
        <f t="shared" si="0"/>
        <v>2.9861111111111116E-2</v>
      </c>
      <c r="G13" s="2"/>
      <c r="H13" s="2"/>
      <c r="I13" s="2"/>
      <c r="L13" s="14"/>
    </row>
    <row r="14" spans="2:14" x14ac:dyDescent="0.2">
      <c r="B14" s="8">
        <v>42048</v>
      </c>
      <c r="C14" s="5"/>
      <c r="D14" s="5">
        <v>0.57291666666666663</v>
      </c>
      <c r="E14" s="5">
        <v>0.61458333333333337</v>
      </c>
      <c r="F14" s="17">
        <f t="shared" si="0"/>
        <v>4.1666666666666741E-2</v>
      </c>
      <c r="G14" s="2"/>
      <c r="H14" s="2"/>
      <c r="I14" s="2"/>
      <c r="L14" s="15"/>
    </row>
    <row r="15" spans="2:14" x14ac:dyDescent="0.2">
      <c r="B15" s="8">
        <v>42049</v>
      </c>
      <c r="C15" s="5"/>
      <c r="D15" s="5">
        <v>0.61111111111111105</v>
      </c>
      <c r="E15" s="5">
        <v>0.68263888888888891</v>
      </c>
      <c r="F15" s="17">
        <f t="shared" si="0"/>
        <v>7.1527777777777857E-2</v>
      </c>
      <c r="G15" s="2"/>
      <c r="H15" s="2"/>
      <c r="I15" s="2"/>
    </row>
    <row r="16" spans="2:14" x14ac:dyDescent="0.2">
      <c r="B16" s="8">
        <v>42053</v>
      </c>
      <c r="C16" s="5"/>
      <c r="D16" s="5">
        <v>0.72222222222222221</v>
      </c>
      <c r="E16" s="5">
        <v>0.74583333333333324</v>
      </c>
      <c r="F16" s="17">
        <f t="shared" si="0"/>
        <v>2.3611111111111027E-2</v>
      </c>
      <c r="G16" s="2"/>
      <c r="H16" s="2"/>
      <c r="I16" s="2"/>
    </row>
    <row r="17" spans="2:9" x14ac:dyDescent="0.2">
      <c r="B17" s="8">
        <v>42054</v>
      </c>
      <c r="C17" s="5"/>
      <c r="D17" s="5">
        <v>0.56597222222222221</v>
      </c>
      <c r="E17" s="5">
        <v>0.60902777777777783</v>
      </c>
      <c r="F17" s="17">
        <f t="shared" si="0"/>
        <v>4.3055555555555625E-2</v>
      </c>
      <c r="G17" s="2"/>
      <c r="H17" s="2"/>
      <c r="I17" s="2"/>
    </row>
    <row r="18" spans="2:9" x14ac:dyDescent="0.2">
      <c r="B18" s="8">
        <v>42054</v>
      </c>
      <c r="C18" s="5"/>
      <c r="D18" s="5">
        <v>0.67361111111111116</v>
      </c>
      <c r="E18" s="5">
        <v>0.7104166666666667</v>
      </c>
      <c r="F18" s="17">
        <f t="shared" si="0"/>
        <v>3.6805555555555536E-2</v>
      </c>
      <c r="G18" s="2"/>
      <c r="H18" s="2"/>
      <c r="I18" s="2"/>
    </row>
    <row r="19" spans="2:9" x14ac:dyDescent="0.2">
      <c r="B19" s="8">
        <v>42055</v>
      </c>
      <c r="C19" s="5"/>
      <c r="D19" s="5">
        <v>0.5</v>
      </c>
      <c r="E19" s="5">
        <v>0.54166666666666663</v>
      </c>
      <c r="F19" s="17">
        <f t="shared" si="0"/>
        <v>4.166666666666663E-2</v>
      </c>
      <c r="G19" s="2"/>
      <c r="H19" s="2"/>
      <c r="I19" s="2"/>
    </row>
    <row r="20" spans="2:9" x14ac:dyDescent="0.2">
      <c r="B20" s="8">
        <v>42061</v>
      </c>
      <c r="C20" s="5"/>
      <c r="D20" s="5">
        <v>0.65972222222222221</v>
      </c>
      <c r="E20" s="5">
        <v>0.77777777777777779</v>
      </c>
      <c r="F20" s="17">
        <f t="shared" si="0"/>
        <v>0.11805555555555558</v>
      </c>
      <c r="G20" s="2"/>
      <c r="H20" s="2"/>
      <c r="I20" s="2"/>
    </row>
    <row r="21" spans="2:9" x14ac:dyDescent="0.2">
      <c r="B21" s="20">
        <v>42062</v>
      </c>
      <c r="C21" s="5"/>
      <c r="D21" s="5">
        <v>0.57291666666666663</v>
      </c>
      <c r="E21" s="5">
        <v>0.66666666666666663</v>
      </c>
      <c r="F21" s="17">
        <f t="shared" si="0"/>
        <v>9.375E-2</v>
      </c>
    </row>
    <row r="22" spans="2:9" x14ac:dyDescent="0.2">
      <c r="C22" s="5"/>
      <c r="D22" s="5"/>
      <c r="E22" s="5"/>
      <c r="F22" s="17">
        <f t="shared" si="0"/>
        <v>0</v>
      </c>
    </row>
    <row r="23" spans="2:9" x14ac:dyDescent="0.2">
      <c r="C23" s="5"/>
      <c r="D23" s="5"/>
      <c r="E23" s="5"/>
      <c r="F23" s="17">
        <f t="shared" si="0"/>
        <v>0</v>
      </c>
    </row>
    <row r="24" spans="2:9" x14ac:dyDescent="0.2">
      <c r="C24" s="5"/>
      <c r="D24" s="5"/>
      <c r="E24" s="5"/>
      <c r="F24" s="17">
        <f t="shared" si="0"/>
        <v>0</v>
      </c>
    </row>
    <row r="25" spans="2:9" x14ac:dyDescent="0.2">
      <c r="C25" s="5"/>
      <c r="D25" s="5"/>
      <c r="E25" s="5"/>
      <c r="F25" s="17">
        <f t="shared" si="0"/>
        <v>0</v>
      </c>
    </row>
    <row r="26" spans="2:9" x14ac:dyDescent="0.2">
      <c r="C26" s="5"/>
      <c r="D26" s="5"/>
      <c r="E26" s="5"/>
      <c r="F26" s="17">
        <f t="shared" si="0"/>
        <v>0</v>
      </c>
    </row>
    <row r="27" spans="2:9" x14ac:dyDescent="0.2">
      <c r="C27" s="5"/>
      <c r="D27" s="5"/>
      <c r="E27" s="5"/>
      <c r="F27" s="17">
        <f t="shared" si="0"/>
        <v>0</v>
      </c>
    </row>
    <row r="28" spans="2:9" x14ac:dyDescent="0.2">
      <c r="C28" s="5"/>
      <c r="D28" s="5"/>
      <c r="E28" s="5"/>
      <c r="F28" s="17">
        <f t="shared" si="0"/>
        <v>0</v>
      </c>
    </row>
    <row r="29" spans="2:9" x14ac:dyDescent="0.2">
      <c r="C29" s="5"/>
      <c r="D29" s="5"/>
      <c r="E29" s="5"/>
      <c r="F29" s="17">
        <f t="shared" si="0"/>
        <v>0</v>
      </c>
    </row>
    <row r="30" spans="2:9" x14ac:dyDescent="0.2">
      <c r="C30" s="5"/>
      <c r="D30" s="5"/>
      <c r="E30" s="5"/>
      <c r="F30" s="17">
        <f t="shared" si="0"/>
        <v>0</v>
      </c>
    </row>
    <row r="31" spans="2:9" x14ac:dyDescent="0.2">
      <c r="C31" s="5"/>
      <c r="D31" s="5"/>
      <c r="E31" s="5"/>
      <c r="F31" s="17">
        <f t="shared" si="0"/>
        <v>0</v>
      </c>
    </row>
    <row r="32" spans="2:9" x14ac:dyDescent="0.2">
      <c r="C32" s="5"/>
      <c r="D32" s="5"/>
      <c r="E32" s="5"/>
      <c r="F32" s="17">
        <f t="shared" si="0"/>
        <v>0</v>
      </c>
    </row>
    <row r="33" spans="3:6" x14ac:dyDescent="0.2">
      <c r="C33" s="5"/>
      <c r="D33" s="5"/>
      <c r="E33" s="5"/>
      <c r="F33" s="17">
        <f t="shared" si="0"/>
        <v>0</v>
      </c>
    </row>
    <row r="34" spans="3:6" x14ac:dyDescent="0.2">
      <c r="C34" s="5"/>
      <c r="D34" s="5"/>
      <c r="E34" s="5"/>
      <c r="F34" s="17">
        <f t="shared" si="0"/>
        <v>0</v>
      </c>
    </row>
    <row r="35" spans="3:6" x14ac:dyDescent="0.2">
      <c r="C35" s="5"/>
      <c r="D35" s="5"/>
      <c r="E35" s="5"/>
      <c r="F35" s="17">
        <f t="shared" si="0"/>
        <v>0</v>
      </c>
    </row>
    <row r="36" spans="3:6" x14ac:dyDescent="0.2">
      <c r="C36" s="5"/>
      <c r="D36" s="5"/>
      <c r="E36" s="5"/>
      <c r="F36" s="17">
        <f t="shared" si="0"/>
        <v>0</v>
      </c>
    </row>
    <row r="37" spans="3:6" x14ac:dyDescent="0.2">
      <c r="C37" s="5"/>
      <c r="D37" s="5"/>
      <c r="E37" s="5"/>
      <c r="F37" s="17">
        <f t="shared" si="0"/>
        <v>0</v>
      </c>
    </row>
    <row r="38" spans="3:6" x14ac:dyDescent="0.2">
      <c r="C38" s="5"/>
      <c r="D38" s="5"/>
      <c r="E38" s="5"/>
      <c r="F38" s="17">
        <f t="shared" si="0"/>
        <v>0</v>
      </c>
    </row>
    <row r="39" spans="3:6" x14ac:dyDescent="0.2">
      <c r="C39" s="5"/>
      <c r="D39" s="5"/>
      <c r="E39" s="5"/>
      <c r="F39" s="17">
        <f t="shared" si="0"/>
        <v>0</v>
      </c>
    </row>
    <row r="40" spans="3:6" x14ac:dyDescent="0.2">
      <c r="C40" s="5"/>
      <c r="D40" s="5"/>
      <c r="E40" s="5"/>
      <c r="F40" s="17">
        <f t="shared" si="0"/>
        <v>0</v>
      </c>
    </row>
    <row r="41" spans="3:6" x14ac:dyDescent="0.2">
      <c r="C41" s="5"/>
      <c r="D41" s="5"/>
      <c r="E41" s="5"/>
      <c r="F41" s="17">
        <f t="shared" si="0"/>
        <v>0</v>
      </c>
    </row>
    <row r="42" spans="3:6" x14ac:dyDescent="0.2">
      <c r="C42" s="5"/>
      <c r="D42" s="5"/>
      <c r="E42" s="5"/>
      <c r="F42" s="17">
        <f t="shared" si="0"/>
        <v>0</v>
      </c>
    </row>
    <row r="43" spans="3:6" x14ac:dyDescent="0.2">
      <c r="C43" s="5"/>
      <c r="D43" s="5"/>
      <c r="E43" s="5"/>
      <c r="F43" s="17">
        <f t="shared" si="0"/>
        <v>0</v>
      </c>
    </row>
    <row r="44" spans="3:6" x14ac:dyDescent="0.2">
      <c r="C44" s="5"/>
      <c r="D44" s="5"/>
      <c r="E44" s="5"/>
      <c r="F44" s="17">
        <f t="shared" si="0"/>
        <v>0</v>
      </c>
    </row>
    <row r="45" spans="3:6" x14ac:dyDescent="0.2">
      <c r="C45" s="5"/>
      <c r="D45" s="5"/>
      <c r="E45" s="5"/>
      <c r="F45" s="17">
        <f t="shared" si="0"/>
        <v>0</v>
      </c>
    </row>
    <row r="46" spans="3:6" x14ac:dyDescent="0.2">
      <c r="C46" s="5"/>
      <c r="F46" s="17">
        <f t="shared" si="0"/>
        <v>0</v>
      </c>
    </row>
    <row r="47" spans="3:6" x14ac:dyDescent="0.2">
      <c r="C47" s="5"/>
      <c r="F47" s="17">
        <f t="shared" si="0"/>
        <v>0</v>
      </c>
    </row>
    <row r="48" spans="3:6" x14ac:dyDescent="0.2">
      <c r="C48" s="5"/>
      <c r="F48" s="17">
        <f t="shared" si="0"/>
        <v>0</v>
      </c>
    </row>
    <row r="49" spans="3:6" x14ac:dyDescent="0.2">
      <c r="C49" s="5"/>
      <c r="F49" s="17">
        <f t="shared" si="0"/>
        <v>0</v>
      </c>
    </row>
    <row r="50" spans="3:6" x14ac:dyDescent="0.2">
      <c r="C50" s="5"/>
      <c r="F50" s="17">
        <f t="shared" si="0"/>
        <v>0</v>
      </c>
    </row>
  </sheetData>
  <conditionalFormatting sqref="I8">
    <cfRule type="cellIs" dxfId="39" priority="1" operator="greaterThan">
      <formula>0</formula>
    </cfRule>
    <cfRule type="cellIs" dxfId="38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9628-324F-4EAA-ACE4-A83033D3ABE6}">
  <dimension ref="B2:N50"/>
  <sheetViews>
    <sheetView workbookViewId="0">
      <selection activeCell="B13" sqref="B13"/>
    </sheetView>
  </sheetViews>
  <sheetFormatPr baseColWidth="10" defaultColWidth="11" defaultRowHeight="16" x14ac:dyDescent="0.2"/>
  <cols>
    <col min="4" max="4" width="13.5" customWidth="1"/>
    <col min="5" max="5" width="14.83203125" customWidth="1"/>
    <col min="8" max="8" width="17.5" customWidth="1"/>
  </cols>
  <sheetData>
    <row r="2" spans="2:14" x14ac:dyDescent="0.2">
      <c r="B2" s="1">
        <v>42063</v>
      </c>
    </row>
    <row r="3" spans="2:14" x14ac:dyDescent="0.2">
      <c r="B3" t="s">
        <v>8</v>
      </c>
      <c r="D3" t="s">
        <v>19</v>
      </c>
      <c r="E3" t="s">
        <v>20</v>
      </c>
      <c r="F3" t="s">
        <v>9</v>
      </c>
      <c r="H3" t="s">
        <v>26</v>
      </c>
      <c r="I3" s="17">
        <f>'Februar 2019'!I8</f>
        <v>-0.33263888888888826</v>
      </c>
    </row>
    <row r="4" spans="2:14" x14ac:dyDescent="0.2">
      <c r="B4" s="8">
        <v>42068</v>
      </c>
      <c r="C4" s="5"/>
      <c r="D4" s="5">
        <v>0.5854166666666667</v>
      </c>
      <c r="E4" s="5">
        <v>0.74722222222222223</v>
      </c>
      <c r="F4" s="17">
        <f>MAX((E4-D4), 0)</f>
        <v>0.16180555555555554</v>
      </c>
      <c r="G4" s="2"/>
      <c r="H4" s="2" t="s">
        <v>7</v>
      </c>
      <c r="I4" s="18">
        <f>Overview!C20/24</f>
        <v>1.2555555555555558</v>
      </c>
    </row>
    <row r="5" spans="2:14" x14ac:dyDescent="0.2">
      <c r="B5" s="8">
        <v>42075</v>
      </c>
      <c r="C5" s="5"/>
      <c r="D5" s="5">
        <v>0.69444444444444453</v>
      </c>
      <c r="E5" s="5">
        <v>0.78263888888888899</v>
      </c>
      <c r="F5" s="17">
        <f t="shared" ref="F5:F50" si="0">MAX((E5-D5), 0)</f>
        <v>8.8194444444444464E-2</v>
      </c>
      <c r="G5" s="2"/>
      <c r="H5" s="10" t="s">
        <v>21</v>
      </c>
      <c r="I5" s="18">
        <f>I4+I3</f>
        <v>0.9229166666666675</v>
      </c>
    </row>
    <row r="6" spans="2:14" x14ac:dyDescent="0.2">
      <c r="B6" s="8">
        <v>42082</v>
      </c>
      <c r="C6" s="5"/>
      <c r="D6" s="5">
        <v>0.5854166666666667</v>
      </c>
      <c r="E6" s="5">
        <v>0.70833333333333337</v>
      </c>
      <c r="F6" s="17">
        <f t="shared" si="0"/>
        <v>0.12291666666666667</v>
      </c>
      <c r="G6" s="2"/>
    </row>
    <row r="7" spans="2:14" x14ac:dyDescent="0.2">
      <c r="B7" s="8">
        <v>42083</v>
      </c>
      <c r="C7" s="5"/>
      <c r="D7" s="5">
        <v>0.43402777777777773</v>
      </c>
      <c r="E7" s="5">
        <v>0.47222222222222227</v>
      </c>
      <c r="F7" s="17">
        <f t="shared" si="0"/>
        <v>3.8194444444444531E-2</v>
      </c>
      <c r="G7" s="2"/>
      <c r="H7" s="2" t="s">
        <v>10</v>
      </c>
      <c r="I7" s="18">
        <f>SUM(F4:F50)</f>
        <v>1.1020833333333331</v>
      </c>
    </row>
    <row r="8" spans="2:14" x14ac:dyDescent="0.2">
      <c r="B8" s="8">
        <v>42083</v>
      </c>
      <c r="C8" s="5"/>
      <c r="D8" s="5">
        <v>0.56597222222222221</v>
      </c>
      <c r="E8" s="5">
        <v>0.60416666666666663</v>
      </c>
      <c r="F8" s="17">
        <f t="shared" si="0"/>
        <v>3.819444444444442E-2</v>
      </c>
      <c r="G8" s="2"/>
      <c r="H8" s="10" t="s">
        <v>11</v>
      </c>
      <c r="I8" s="19">
        <f>I5-I7</f>
        <v>-0.17916666666666559</v>
      </c>
    </row>
    <row r="9" spans="2:14" x14ac:dyDescent="0.2">
      <c r="B9" s="8">
        <v>42084</v>
      </c>
      <c r="C9" s="5"/>
      <c r="D9" s="5">
        <v>0.45833333333333331</v>
      </c>
      <c r="E9" s="5">
        <v>0.73472222222222217</v>
      </c>
      <c r="F9" s="17">
        <f t="shared" si="0"/>
        <v>0.27638888888888885</v>
      </c>
      <c r="G9" s="2"/>
      <c r="H9" s="2"/>
      <c r="I9" s="2"/>
    </row>
    <row r="10" spans="2:14" x14ac:dyDescent="0.2">
      <c r="B10" s="8">
        <v>42085</v>
      </c>
      <c r="C10" s="5"/>
      <c r="D10" s="5">
        <v>0.56944444444444442</v>
      </c>
      <c r="E10" s="5">
        <v>0.67013888888888884</v>
      </c>
      <c r="F10" s="17">
        <f>MAX((E10-D10), 0)</f>
        <v>0.10069444444444442</v>
      </c>
      <c r="G10" s="2"/>
      <c r="H10" s="2"/>
      <c r="I10" s="2"/>
    </row>
    <row r="11" spans="2:14" x14ac:dyDescent="0.2">
      <c r="B11" s="8">
        <v>42086</v>
      </c>
      <c r="C11" s="5"/>
      <c r="D11" s="5">
        <v>0.54166666666666696</v>
      </c>
      <c r="E11" s="5">
        <v>0.67152777777777783</v>
      </c>
      <c r="F11" s="17">
        <f>MAX((E11-D11), 0)</f>
        <v>0.12986111111111087</v>
      </c>
      <c r="G11" s="2"/>
      <c r="H11" s="2"/>
      <c r="I11" s="2"/>
    </row>
    <row r="12" spans="2:14" x14ac:dyDescent="0.2">
      <c r="B12" s="8">
        <v>42091</v>
      </c>
      <c r="C12" s="5"/>
      <c r="D12" s="5">
        <v>0.39583333333333331</v>
      </c>
      <c r="E12" s="5">
        <v>0.54166666666666663</v>
      </c>
      <c r="F12" s="17">
        <f t="shared" si="0"/>
        <v>0.14583333333333331</v>
      </c>
      <c r="G12" s="2"/>
      <c r="H12" s="2"/>
      <c r="I12" s="2"/>
      <c r="L12" s="14"/>
      <c r="N12" s="16"/>
    </row>
    <row r="13" spans="2:14" x14ac:dyDescent="0.2">
      <c r="B13" s="8"/>
      <c r="C13" s="5"/>
      <c r="D13" s="5"/>
      <c r="E13" s="5"/>
      <c r="F13" s="17">
        <f t="shared" si="0"/>
        <v>0</v>
      </c>
      <c r="G13" s="2"/>
      <c r="H13" s="2"/>
      <c r="I13" s="2"/>
      <c r="L13" s="14"/>
    </row>
    <row r="14" spans="2:14" x14ac:dyDescent="0.2">
      <c r="B14" s="8"/>
      <c r="C14" s="5"/>
      <c r="D14" s="5"/>
      <c r="E14" s="5"/>
      <c r="F14" s="17">
        <f t="shared" si="0"/>
        <v>0</v>
      </c>
      <c r="G14" s="2"/>
      <c r="H14" s="2"/>
      <c r="I14" s="2"/>
      <c r="L14" s="15"/>
    </row>
    <row r="15" spans="2:14" x14ac:dyDescent="0.2">
      <c r="B15" s="8"/>
      <c r="C15" s="5"/>
      <c r="D15" s="5"/>
      <c r="E15" s="5"/>
      <c r="F15" s="17">
        <f t="shared" si="0"/>
        <v>0</v>
      </c>
      <c r="G15" s="2"/>
      <c r="H15" s="2"/>
      <c r="I15" s="2"/>
    </row>
    <row r="16" spans="2:14" x14ac:dyDescent="0.2">
      <c r="B16" s="8"/>
      <c r="C16" s="5"/>
      <c r="D16" s="5"/>
      <c r="E16" s="5"/>
      <c r="F16" s="17">
        <f t="shared" si="0"/>
        <v>0</v>
      </c>
      <c r="G16" s="2"/>
      <c r="H16" s="2"/>
      <c r="I16" s="2"/>
    </row>
    <row r="17" spans="2:9" x14ac:dyDescent="0.2">
      <c r="B17" s="8"/>
      <c r="C17" s="5"/>
      <c r="D17" s="5"/>
      <c r="E17" s="5"/>
      <c r="F17" s="17">
        <f t="shared" si="0"/>
        <v>0</v>
      </c>
      <c r="G17" s="2"/>
      <c r="H17" s="2"/>
      <c r="I17" s="2"/>
    </row>
    <row r="18" spans="2:9" x14ac:dyDescent="0.2">
      <c r="B18" s="8"/>
      <c r="C18" s="5"/>
      <c r="D18" s="5"/>
      <c r="E18" s="5"/>
      <c r="F18" s="17">
        <f t="shared" si="0"/>
        <v>0</v>
      </c>
      <c r="G18" s="2"/>
      <c r="H18" s="2"/>
      <c r="I18" s="2"/>
    </row>
    <row r="19" spans="2:9" x14ac:dyDescent="0.2">
      <c r="B19" s="8"/>
      <c r="C19" s="5"/>
      <c r="D19" s="5"/>
      <c r="E19" s="5"/>
      <c r="F19" s="17">
        <f t="shared" si="0"/>
        <v>0</v>
      </c>
      <c r="G19" s="2"/>
      <c r="H19" s="2"/>
      <c r="I19" s="2"/>
    </row>
    <row r="20" spans="2:9" x14ac:dyDescent="0.2">
      <c r="B20" s="8"/>
      <c r="C20" s="5"/>
      <c r="D20" s="5"/>
      <c r="E20" s="5"/>
      <c r="F20" s="17">
        <f t="shared" si="0"/>
        <v>0</v>
      </c>
      <c r="G20" s="2"/>
      <c r="H20" s="2"/>
      <c r="I20" s="2"/>
    </row>
    <row r="21" spans="2:9" x14ac:dyDescent="0.2">
      <c r="B21" s="20"/>
      <c r="C21" s="5"/>
      <c r="D21" s="5"/>
      <c r="E21" s="5"/>
      <c r="F21" s="17">
        <f t="shared" si="0"/>
        <v>0</v>
      </c>
    </row>
    <row r="22" spans="2:9" x14ac:dyDescent="0.2">
      <c r="C22" s="5"/>
      <c r="D22" s="5"/>
      <c r="E22" s="5"/>
      <c r="F22" s="17">
        <f t="shared" si="0"/>
        <v>0</v>
      </c>
    </row>
    <row r="23" spans="2:9" x14ac:dyDescent="0.2">
      <c r="C23" s="5"/>
      <c r="D23" s="5"/>
      <c r="E23" s="5"/>
      <c r="F23" s="17">
        <f t="shared" si="0"/>
        <v>0</v>
      </c>
    </row>
    <row r="24" spans="2:9" x14ac:dyDescent="0.2">
      <c r="C24" s="5"/>
      <c r="D24" s="5"/>
      <c r="E24" s="5"/>
      <c r="F24" s="17">
        <f t="shared" si="0"/>
        <v>0</v>
      </c>
    </row>
    <row r="25" spans="2:9" x14ac:dyDescent="0.2">
      <c r="C25" s="5"/>
      <c r="D25" s="5"/>
      <c r="E25" s="5"/>
      <c r="F25" s="17">
        <f t="shared" si="0"/>
        <v>0</v>
      </c>
    </row>
    <row r="26" spans="2:9" x14ac:dyDescent="0.2">
      <c r="C26" s="5"/>
      <c r="D26" s="5"/>
      <c r="E26" s="5"/>
      <c r="F26" s="17">
        <f t="shared" si="0"/>
        <v>0</v>
      </c>
    </row>
    <row r="27" spans="2:9" x14ac:dyDescent="0.2">
      <c r="C27" s="5"/>
      <c r="D27" s="5"/>
      <c r="E27" s="5"/>
      <c r="F27" s="17">
        <f t="shared" si="0"/>
        <v>0</v>
      </c>
    </row>
    <row r="28" spans="2:9" x14ac:dyDescent="0.2">
      <c r="C28" s="5"/>
      <c r="D28" s="5"/>
      <c r="E28" s="5"/>
      <c r="F28" s="17">
        <f t="shared" si="0"/>
        <v>0</v>
      </c>
    </row>
    <row r="29" spans="2:9" x14ac:dyDescent="0.2">
      <c r="C29" s="5"/>
      <c r="D29" s="5"/>
      <c r="E29" s="5"/>
      <c r="F29" s="17">
        <f t="shared" si="0"/>
        <v>0</v>
      </c>
    </row>
    <row r="30" spans="2:9" x14ac:dyDescent="0.2">
      <c r="C30" s="5"/>
      <c r="D30" s="5"/>
      <c r="E30" s="5"/>
      <c r="F30" s="17">
        <f t="shared" si="0"/>
        <v>0</v>
      </c>
    </row>
    <row r="31" spans="2:9" x14ac:dyDescent="0.2">
      <c r="C31" s="5"/>
      <c r="D31" s="5"/>
      <c r="E31" s="5"/>
      <c r="F31" s="17">
        <f t="shared" si="0"/>
        <v>0</v>
      </c>
    </row>
    <row r="32" spans="2:9" x14ac:dyDescent="0.2">
      <c r="C32" s="5"/>
      <c r="D32" s="5"/>
      <c r="E32" s="5"/>
      <c r="F32" s="17">
        <f t="shared" si="0"/>
        <v>0</v>
      </c>
    </row>
    <row r="33" spans="3:6" x14ac:dyDescent="0.2">
      <c r="C33" s="5"/>
      <c r="D33" s="5"/>
      <c r="E33" s="5"/>
      <c r="F33" s="17">
        <f t="shared" si="0"/>
        <v>0</v>
      </c>
    </row>
    <row r="34" spans="3:6" x14ac:dyDescent="0.2">
      <c r="C34" s="5"/>
      <c r="D34" s="5"/>
      <c r="E34" s="5"/>
      <c r="F34" s="17">
        <f t="shared" si="0"/>
        <v>0</v>
      </c>
    </row>
    <row r="35" spans="3:6" x14ac:dyDescent="0.2">
      <c r="C35" s="5"/>
      <c r="D35" s="5"/>
      <c r="E35" s="5"/>
      <c r="F35" s="17">
        <f t="shared" si="0"/>
        <v>0</v>
      </c>
    </row>
    <row r="36" spans="3:6" x14ac:dyDescent="0.2">
      <c r="C36" s="5"/>
      <c r="D36" s="5"/>
      <c r="E36" s="5"/>
      <c r="F36" s="17">
        <f t="shared" si="0"/>
        <v>0</v>
      </c>
    </row>
    <row r="37" spans="3:6" x14ac:dyDescent="0.2">
      <c r="C37" s="5"/>
      <c r="D37" s="5"/>
      <c r="E37" s="5"/>
      <c r="F37" s="17">
        <f t="shared" si="0"/>
        <v>0</v>
      </c>
    </row>
    <row r="38" spans="3:6" x14ac:dyDescent="0.2">
      <c r="C38" s="5"/>
      <c r="D38" s="5"/>
      <c r="E38" s="5"/>
      <c r="F38" s="17">
        <f t="shared" si="0"/>
        <v>0</v>
      </c>
    </row>
    <row r="39" spans="3:6" x14ac:dyDescent="0.2">
      <c r="C39" s="5"/>
      <c r="D39" s="5"/>
      <c r="E39" s="5"/>
      <c r="F39" s="17">
        <f t="shared" si="0"/>
        <v>0</v>
      </c>
    </row>
    <row r="40" spans="3:6" x14ac:dyDescent="0.2">
      <c r="C40" s="5"/>
      <c r="D40" s="5"/>
      <c r="E40" s="5"/>
      <c r="F40" s="17">
        <f t="shared" si="0"/>
        <v>0</v>
      </c>
    </row>
    <row r="41" spans="3:6" x14ac:dyDescent="0.2">
      <c r="C41" s="5"/>
      <c r="D41" s="5"/>
      <c r="E41" s="5"/>
      <c r="F41" s="17">
        <f t="shared" si="0"/>
        <v>0</v>
      </c>
    </row>
    <row r="42" spans="3:6" x14ac:dyDescent="0.2">
      <c r="C42" s="5"/>
      <c r="D42" s="5"/>
      <c r="E42" s="5"/>
      <c r="F42" s="17">
        <f t="shared" si="0"/>
        <v>0</v>
      </c>
    </row>
    <row r="43" spans="3:6" x14ac:dyDescent="0.2">
      <c r="C43" s="5"/>
      <c r="D43" s="5"/>
      <c r="E43" s="5"/>
      <c r="F43" s="17">
        <f t="shared" si="0"/>
        <v>0</v>
      </c>
    </row>
    <row r="44" spans="3:6" x14ac:dyDescent="0.2">
      <c r="C44" s="5"/>
      <c r="D44" s="5"/>
      <c r="E44" s="5"/>
      <c r="F44" s="17">
        <f t="shared" si="0"/>
        <v>0</v>
      </c>
    </row>
    <row r="45" spans="3:6" x14ac:dyDescent="0.2">
      <c r="C45" s="5"/>
      <c r="D45" s="5"/>
      <c r="E45" s="5"/>
      <c r="F45" s="17">
        <f t="shared" si="0"/>
        <v>0</v>
      </c>
    </row>
    <row r="46" spans="3:6" x14ac:dyDescent="0.2">
      <c r="C46" s="5"/>
      <c r="F46" s="17">
        <f t="shared" si="0"/>
        <v>0</v>
      </c>
    </row>
    <row r="47" spans="3:6" x14ac:dyDescent="0.2">
      <c r="C47" s="5"/>
      <c r="F47" s="17">
        <f t="shared" si="0"/>
        <v>0</v>
      </c>
    </row>
    <row r="48" spans="3:6" x14ac:dyDescent="0.2">
      <c r="C48" s="5"/>
      <c r="F48" s="17">
        <f t="shared" si="0"/>
        <v>0</v>
      </c>
    </row>
    <row r="49" spans="3:6" x14ac:dyDescent="0.2">
      <c r="C49" s="5"/>
      <c r="F49" s="17">
        <f t="shared" si="0"/>
        <v>0</v>
      </c>
    </row>
    <row r="50" spans="3:6" x14ac:dyDescent="0.2">
      <c r="C50" s="5"/>
      <c r="F50" s="17">
        <f t="shared" si="0"/>
        <v>0</v>
      </c>
    </row>
  </sheetData>
  <conditionalFormatting sqref="I8">
    <cfRule type="cellIs" dxfId="37" priority="1" operator="greaterThan">
      <formula>0</formula>
    </cfRule>
    <cfRule type="cellIs" dxfId="36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2EA3A-6D08-4E8B-ACE4-3D90443C6581}">
  <dimension ref="B2:N50"/>
  <sheetViews>
    <sheetView workbookViewId="0">
      <selection activeCell="E20" sqref="E20"/>
    </sheetView>
  </sheetViews>
  <sheetFormatPr baseColWidth="10" defaultColWidth="11" defaultRowHeight="16" x14ac:dyDescent="0.2"/>
  <cols>
    <col min="4" max="4" width="13.5" customWidth="1"/>
    <col min="5" max="5" width="14.83203125" customWidth="1"/>
    <col min="8" max="8" width="17.5" customWidth="1"/>
  </cols>
  <sheetData>
    <row r="2" spans="2:14" x14ac:dyDescent="0.2">
      <c r="B2" s="1">
        <v>42094</v>
      </c>
    </row>
    <row r="3" spans="2:14" x14ac:dyDescent="0.2">
      <c r="B3" t="s">
        <v>8</v>
      </c>
      <c r="D3" t="s">
        <v>19</v>
      </c>
      <c r="E3" t="s">
        <v>20</v>
      </c>
      <c r="F3" t="s">
        <v>9</v>
      </c>
      <c r="H3" t="s">
        <v>26</v>
      </c>
      <c r="I3" s="17">
        <f>'März 2019'!I8</f>
        <v>-0.17916666666666559</v>
      </c>
    </row>
    <row r="4" spans="2:14" x14ac:dyDescent="0.2">
      <c r="B4" s="8">
        <v>42095</v>
      </c>
      <c r="C4" s="5"/>
      <c r="D4" s="5">
        <v>0.52083333333333337</v>
      </c>
      <c r="E4" s="5">
        <v>0.54513888888888895</v>
      </c>
      <c r="F4" s="17">
        <f>MAX((E4-D4), 0)</f>
        <v>2.430555555555558E-2</v>
      </c>
      <c r="G4" s="2"/>
      <c r="H4" s="2" t="s">
        <v>7</v>
      </c>
      <c r="I4" s="18">
        <f>Overview!C20/24</f>
        <v>1.2555555555555558</v>
      </c>
    </row>
    <row r="5" spans="2:14" x14ac:dyDescent="0.2">
      <c r="B5" s="8">
        <v>42096</v>
      </c>
      <c r="C5" s="5"/>
      <c r="D5" s="5">
        <v>0.5625</v>
      </c>
      <c r="E5" s="5">
        <v>0.76180555555555562</v>
      </c>
      <c r="F5" s="17">
        <f t="shared" ref="F5:F50" si="0">MAX((E5-D5), 0)</f>
        <v>0.19930555555555562</v>
      </c>
      <c r="G5" s="2"/>
      <c r="H5" s="10" t="s">
        <v>21</v>
      </c>
      <c r="I5" s="18">
        <f>I4+I3</f>
        <v>1.0763888888888902</v>
      </c>
    </row>
    <row r="6" spans="2:14" x14ac:dyDescent="0.2">
      <c r="B6" s="8">
        <v>42098</v>
      </c>
      <c r="C6" s="5"/>
      <c r="D6" s="5">
        <v>0.5625</v>
      </c>
      <c r="E6" s="5">
        <v>0.62708333333333333</v>
      </c>
      <c r="F6" s="17">
        <f t="shared" si="0"/>
        <v>6.4583333333333326E-2</v>
      </c>
      <c r="G6" s="2"/>
    </row>
    <row r="7" spans="2:14" x14ac:dyDescent="0.2">
      <c r="B7" s="8">
        <v>42098</v>
      </c>
      <c r="C7" s="5"/>
      <c r="D7" s="5">
        <v>0.66180555555555554</v>
      </c>
      <c r="E7" s="5">
        <v>0.76180555555555562</v>
      </c>
      <c r="F7" s="17">
        <f t="shared" si="0"/>
        <v>0.10000000000000009</v>
      </c>
      <c r="G7" s="2"/>
      <c r="H7" s="2" t="s">
        <v>10</v>
      </c>
      <c r="I7" s="18">
        <f>SUM(F4:F50)</f>
        <v>1.7743055555555562</v>
      </c>
    </row>
    <row r="8" spans="2:14" x14ac:dyDescent="0.2">
      <c r="B8" s="8">
        <v>42105</v>
      </c>
      <c r="C8" s="5"/>
      <c r="D8" s="5">
        <v>0.5625</v>
      </c>
      <c r="E8" s="5">
        <v>0.74583333333333324</v>
      </c>
      <c r="F8" s="17">
        <f t="shared" si="0"/>
        <v>0.18333333333333324</v>
      </c>
      <c r="G8" s="2"/>
      <c r="H8" s="10" t="s">
        <v>11</v>
      </c>
      <c r="I8" s="19">
        <f>I5-I7</f>
        <v>-0.69791666666666607</v>
      </c>
    </row>
    <row r="9" spans="2:14" x14ac:dyDescent="0.2">
      <c r="B9" s="8">
        <v>42110</v>
      </c>
      <c r="C9" s="5"/>
      <c r="D9" s="5">
        <v>0.57291666666666663</v>
      </c>
      <c r="E9" s="5">
        <v>0.79166666666666663</v>
      </c>
      <c r="F9" s="17">
        <f t="shared" si="0"/>
        <v>0.21875</v>
      </c>
      <c r="G9" s="2"/>
      <c r="H9" s="2"/>
      <c r="I9" s="2"/>
    </row>
    <row r="10" spans="2:14" x14ac:dyDescent="0.2">
      <c r="B10" s="8">
        <v>42111</v>
      </c>
      <c r="C10" s="5"/>
      <c r="D10" s="5">
        <v>0.41666666666666669</v>
      </c>
      <c r="E10" s="5">
        <v>0.54861111111111105</v>
      </c>
      <c r="F10" s="17">
        <f>MAX((E10-D10), 0)</f>
        <v>0.13194444444444436</v>
      </c>
      <c r="G10" s="2"/>
      <c r="H10" s="2"/>
      <c r="I10" s="2"/>
    </row>
    <row r="11" spans="2:14" x14ac:dyDescent="0.2">
      <c r="B11" s="8">
        <v>42112</v>
      </c>
      <c r="C11" s="5"/>
      <c r="D11" s="5">
        <v>0.94791666666666663</v>
      </c>
      <c r="E11" s="5">
        <v>0.99930555555555556</v>
      </c>
      <c r="F11" s="17">
        <f>MAX((E11-D11), 0)</f>
        <v>5.1388888888888928E-2</v>
      </c>
      <c r="G11" s="2"/>
      <c r="H11" s="2"/>
      <c r="I11" s="2"/>
    </row>
    <row r="12" spans="2:14" x14ac:dyDescent="0.2">
      <c r="B12" s="8">
        <v>42113</v>
      </c>
      <c r="C12" s="5"/>
      <c r="D12" s="5">
        <v>0</v>
      </c>
      <c r="E12" s="5">
        <v>1.5277777777777777E-2</v>
      </c>
      <c r="F12" s="17">
        <f t="shared" si="0"/>
        <v>1.5277777777777777E-2</v>
      </c>
      <c r="G12" s="2"/>
      <c r="H12" s="2"/>
      <c r="I12" s="2"/>
      <c r="L12" s="14"/>
      <c r="N12" s="16"/>
    </row>
    <row r="13" spans="2:14" x14ac:dyDescent="0.2">
      <c r="B13" s="8">
        <v>42117</v>
      </c>
      <c r="C13" s="5"/>
      <c r="D13" s="5">
        <v>0.41388888888888892</v>
      </c>
      <c r="E13" s="5">
        <v>0.70000000000000007</v>
      </c>
      <c r="F13" s="17">
        <f t="shared" si="0"/>
        <v>0.28611111111111115</v>
      </c>
      <c r="G13" s="2"/>
      <c r="H13" s="2"/>
      <c r="I13" s="2"/>
      <c r="L13" s="14"/>
    </row>
    <row r="14" spans="2:14" x14ac:dyDescent="0.2">
      <c r="B14" s="8">
        <v>42118</v>
      </c>
      <c r="C14" s="5"/>
      <c r="D14" s="5">
        <v>0.59791666666666665</v>
      </c>
      <c r="E14" s="5">
        <v>0.65416666666666667</v>
      </c>
      <c r="F14" s="17">
        <f t="shared" si="0"/>
        <v>5.6250000000000022E-2</v>
      </c>
      <c r="G14" s="2"/>
      <c r="H14" s="2"/>
      <c r="I14" s="2"/>
      <c r="L14" s="15"/>
    </row>
    <row r="15" spans="2:14" x14ac:dyDescent="0.2">
      <c r="B15" s="8">
        <v>42118</v>
      </c>
      <c r="C15" s="5"/>
      <c r="D15" s="5">
        <v>0.66666666666666663</v>
      </c>
      <c r="E15" s="5">
        <v>0.75</v>
      </c>
      <c r="F15" s="17">
        <f t="shared" si="0"/>
        <v>8.333333333333337E-2</v>
      </c>
      <c r="G15" s="2"/>
      <c r="H15" s="2"/>
      <c r="I15" s="2"/>
    </row>
    <row r="16" spans="2:14" x14ac:dyDescent="0.2">
      <c r="B16" s="8">
        <v>42119</v>
      </c>
      <c r="C16" s="5"/>
      <c r="D16" s="5">
        <v>0.51180555555555551</v>
      </c>
      <c r="E16" s="5">
        <v>0.77638888888888891</v>
      </c>
      <c r="F16" s="17">
        <f t="shared" si="0"/>
        <v>0.26458333333333339</v>
      </c>
      <c r="G16" s="2"/>
      <c r="H16" s="2"/>
      <c r="I16" s="2"/>
    </row>
    <row r="17" spans="2:9" x14ac:dyDescent="0.2">
      <c r="B17" s="8">
        <v>42122</v>
      </c>
      <c r="C17" s="5"/>
      <c r="D17" s="5">
        <v>0.44444444444444442</v>
      </c>
      <c r="E17" s="5">
        <v>0.47222222222222227</v>
      </c>
      <c r="F17" s="17">
        <f t="shared" si="0"/>
        <v>2.7777777777777846E-2</v>
      </c>
      <c r="G17" s="2"/>
      <c r="H17" s="2"/>
      <c r="I17" s="2"/>
    </row>
    <row r="18" spans="2:9" x14ac:dyDescent="0.2">
      <c r="B18" s="8">
        <v>42122</v>
      </c>
      <c r="C18" s="5"/>
      <c r="D18" s="5">
        <v>0.53611111111111109</v>
      </c>
      <c r="E18" s="5">
        <v>0.55486111111111114</v>
      </c>
      <c r="F18" s="17">
        <f t="shared" si="0"/>
        <v>1.8750000000000044E-2</v>
      </c>
      <c r="G18" s="2"/>
      <c r="H18" s="2"/>
      <c r="I18" s="2"/>
    </row>
    <row r="19" spans="2:9" x14ac:dyDescent="0.2">
      <c r="B19" s="8">
        <v>42123</v>
      </c>
      <c r="C19" s="5"/>
      <c r="D19" s="5">
        <v>0.50347222222222221</v>
      </c>
      <c r="E19" s="5">
        <v>0.52083333333333337</v>
      </c>
      <c r="F19" s="17">
        <f t="shared" si="0"/>
        <v>1.736111111111116E-2</v>
      </c>
      <c r="G19" s="2"/>
      <c r="H19" s="2"/>
      <c r="I19" s="2"/>
    </row>
    <row r="20" spans="2:9" x14ac:dyDescent="0.2">
      <c r="B20" s="8">
        <v>42123</v>
      </c>
      <c r="C20" s="5"/>
      <c r="D20" s="5">
        <v>0.67708333333333337</v>
      </c>
      <c r="E20" s="5">
        <v>0.70833333333333337</v>
      </c>
      <c r="F20" s="17">
        <f t="shared" si="0"/>
        <v>3.125E-2</v>
      </c>
      <c r="G20" s="2"/>
      <c r="H20" s="2"/>
      <c r="I20" s="2"/>
    </row>
    <row r="21" spans="2:9" x14ac:dyDescent="0.2">
      <c r="B21" s="20"/>
      <c r="C21" s="5"/>
      <c r="D21" s="5"/>
      <c r="E21" s="5"/>
      <c r="F21" s="17">
        <f t="shared" si="0"/>
        <v>0</v>
      </c>
    </row>
    <row r="22" spans="2:9" x14ac:dyDescent="0.2">
      <c r="C22" s="5"/>
      <c r="D22" s="5"/>
      <c r="E22" s="5"/>
      <c r="F22" s="17">
        <f t="shared" si="0"/>
        <v>0</v>
      </c>
    </row>
    <row r="23" spans="2:9" x14ac:dyDescent="0.2">
      <c r="C23" s="5"/>
      <c r="D23" s="5"/>
      <c r="E23" s="5"/>
      <c r="F23" s="17">
        <f t="shared" si="0"/>
        <v>0</v>
      </c>
    </row>
    <row r="24" spans="2:9" x14ac:dyDescent="0.2">
      <c r="C24" s="5"/>
      <c r="D24" s="5"/>
      <c r="E24" s="5"/>
      <c r="F24" s="17">
        <f t="shared" si="0"/>
        <v>0</v>
      </c>
    </row>
    <row r="25" spans="2:9" x14ac:dyDescent="0.2">
      <c r="C25" s="5"/>
      <c r="D25" s="5"/>
      <c r="E25" s="5"/>
      <c r="F25" s="17">
        <f t="shared" si="0"/>
        <v>0</v>
      </c>
    </row>
    <row r="26" spans="2:9" x14ac:dyDescent="0.2">
      <c r="C26" s="5"/>
      <c r="D26" s="5"/>
      <c r="E26" s="5"/>
      <c r="F26" s="17">
        <f t="shared" si="0"/>
        <v>0</v>
      </c>
    </row>
    <row r="27" spans="2:9" x14ac:dyDescent="0.2">
      <c r="C27" s="5"/>
      <c r="D27" s="5"/>
      <c r="E27" s="5"/>
      <c r="F27" s="17">
        <f t="shared" si="0"/>
        <v>0</v>
      </c>
    </row>
    <row r="28" spans="2:9" x14ac:dyDescent="0.2">
      <c r="C28" s="5"/>
      <c r="D28" s="5"/>
      <c r="E28" s="5"/>
      <c r="F28" s="17">
        <f t="shared" si="0"/>
        <v>0</v>
      </c>
    </row>
    <row r="29" spans="2:9" x14ac:dyDescent="0.2">
      <c r="C29" s="5"/>
      <c r="D29" s="5"/>
      <c r="E29" s="5"/>
      <c r="F29" s="17">
        <f t="shared" si="0"/>
        <v>0</v>
      </c>
    </row>
    <row r="30" spans="2:9" x14ac:dyDescent="0.2">
      <c r="C30" s="5"/>
      <c r="D30" s="5"/>
      <c r="E30" s="5"/>
      <c r="F30" s="17">
        <f t="shared" si="0"/>
        <v>0</v>
      </c>
    </row>
    <row r="31" spans="2:9" x14ac:dyDescent="0.2">
      <c r="C31" s="5"/>
      <c r="D31" s="5"/>
      <c r="E31" s="5"/>
      <c r="F31" s="17">
        <f t="shared" si="0"/>
        <v>0</v>
      </c>
    </row>
    <row r="32" spans="2:9" x14ac:dyDescent="0.2">
      <c r="C32" s="5"/>
      <c r="D32" s="5"/>
      <c r="E32" s="5"/>
      <c r="F32" s="17">
        <f t="shared" si="0"/>
        <v>0</v>
      </c>
    </row>
    <row r="33" spans="3:6" x14ac:dyDescent="0.2">
      <c r="C33" s="5"/>
      <c r="D33" s="5"/>
      <c r="E33" s="5"/>
      <c r="F33" s="17">
        <f t="shared" si="0"/>
        <v>0</v>
      </c>
    </row>
    <row r="34" spans="3:6" x14ac:dyDescent="0.2">
      <c r="C34" s="5"/>
      <c r="D34" s="5"/>
      <c r="E34" s="5"/>
      <c r="F34" s="17">
        <f t="shared" si="0"/>
        <v>0</v>
      </c>
    </row>
    <row r="35" spans="3:6" x14ac:dyDescent="0.2">
      <c r="C35" s="5"/>
      <c r="D35" s="5"/>
      <c r="E35" s="5"/>
      <c r="F35" s="17">
        <f t="shared" si="0"/>
        <v>0</v>
      </c>
    </row>
    <row r="36" spans="3:6" x14ac:dyDescent="0.2">
      <c r="C36" s="5"/>
      <c r="D36" s="5"/>
      <c r="E36" s="5"/>
      <c r="F36" s="17">
        <f t="shared" si="0"/>
        <v>0</v>
      </c>
    </row>
    <row r="37" spans="3:6" x14ac:dyDescent="0.2">
      <c r="C37" s="5"/>
      <c r="D37" s="5"/>
      <c r="E37" s="5"/>
      <c r="F37" s="17">
        <f t="shared" si="0"/>
        <v>0</v>
      </c>
    </row>
    <row r="38" spans="3:6" x14ac:dyDescent="0.2">
      <c r="C38" s="5"/>
      <c r="D38" s="5"/>
      <c r="E38" s="5"/>
      <c r="F38" s="17">
        <f t="shared" si="0"/>
        <v>0</v>
      </c>
    </row>
    <row r="39" spans="3:6" x14ac:dyDescent="0.2">
      <c r="C39" s="5"/>
      <c r="D39" s="5"/>
      <c r="E39" s="5"/>
      <c r="F39" s="17">
        <f t="shared" si="0"/>
        <v>0</v>
      </c>
    </row>
    <row r="40" spans="3:6" x14ac:dyDescent="0.2">
      <c r="C40" s="5"/>
      <c r="D40" s="5"/>
      <c r="E40" s="5"/>
      <c r="F40" s="17">
        <f t="shared" si="0"/>
        <v>0</v>
      </c>
    </row>
    <row r="41" spans="3:6" x14ac:dyDescent="0.2">
      <c r="C41" s="5"/>
      <c r="D41" s="5"/>
      <c r="E41" s="5"/>
      <c r="F41" s="17">
        <f t="shared" si="0"/>
        <v>0</v>
      </c>
    </row>
    <row r="42" spans="3:6" x14ac:dyDescent="0.2">
      <c r="C42" s="5"/>
      <c r="D42" s="5"/>
      <c r="E42" s="5"/>
      <c r="F42" s="17">
        <f t="shared" si="0"/>
        <v>0</v>
      </c>
    </row>
    <row r="43" spans="3:6" x14ac:dyDescent="0.2">
      <c r="C43" s="5"/>
      <c r="D43" s="5"/>
      <c r="E43" s="5"/>
      <c r="F43" s="17">
        <f t="shared" si="0"/>
        <v>0</v>
      </c>
    </row>
    <row r="44" spans="3:6" x14ac:dyDescent="0.2">
      <c r="C44" s="5"/>
      <c r="D44" s="5"/>
      <c r="E44" s="5"/>
      <c r="F44" s="17">
        <f t="shared" si="0"/>
        <v>0</v>
      </c>
    </row>
    <row r="45" spans="3:6" x14ac:dyDescent="0.2">
      <c r="C45" s="5"/>
      <c r="D45" s="5"/>
      <c r="E45" s="5"/>
      <c r="F45" s="17">
        <f t="shared" si="0"/>
        <v>0</v>
      </c>
    </row>
    <row r="46" spans="3:6" x14ac:dyDescent="0.2">
      <c r="C46" s="5"/>
      <c r="F46" s="17">
        <f t="shared" si="0"/>
        <v>0</v>
      </c>
    </row>
    <row r="47" spans="3:6" x14ac:dyDescent="0.2">
      <c r="C47" s="5"/>
      <c r="F47" s="17">
        <f t="shared" si="0"/>
        <v>0</v>
      </c>
    </row>
    <row r="48" spans="3:6" x14ac:dyDescent="0.2">
      <c r="C48" s="5"/>
      <c r="F48" s="17">
        <f t="shared" si="0"/>
        <v>0</v>
      </c>
    </row>
    <row r="49" spans="3:6" x14ac:dyDescent="0.2">
      <c r="C49" s="5"/>
      <c r="F49" s="17">
        <f t="shared" si="0"/>
        <v>0</v>
      </c>
    </row>
    <row r="50" spans="3:6" x14ac:dyDescent="0.2">
      <c r="C50" s="5"/>
      <c r="F50" s="17">
        <f t="shared" si="0"/>
        <v>0</v>
      </c>
    </row>
  </sheetData>
  <conditionalFormatting sqref="I8">
    <cfRule type="cellIs" dxfId="35" priority="1" operator="greaterThan">
      <formula>0</formula>
    </cfRule>
    <cfRule type="cellIs" dxfId="34" priority="2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Overview</vt:lpstr>
      <vt:lpstr>September 2018</vt:lpstr>
      <vt:lpstr>Oktober 2018</vt:lpstr>
      <vt:lpstr>November 2018</vt:lpstr>
      <vt:lpstr>Dezember 2018</vt:lpstr>
      <vt:lpstr>Januar 2019</vt:lpstr>
      <vt:lpstr>Februar 2019</vt:lpstr>
      <vt:lpstr>März 2019</vt:lpstr>
      <vt:lpstr>April 2019</vt:lpstr>
      <vt:lpstr>Mai 2019</vt:lpstr>
      <vt:lpstr>Juni 2019</vt:lpstr>
      <vt:lpstr>Juli 2019</vt:lpstr>
      <vt:lpstr>August 2019</vt:lpstr>
      <vt:lpstr>September 2019</vt:lpstr>
      <vt:lpstr>Oktober 2019</vt:lpstr>
      <vt:lpstr>November 2019</vt:lpstr>
      <vt:lpstr>Dezember 2019</vt:lpstr>
      <vt:lpstr>Januar 2020</vt:lpstr>
      <vt:lpstr>Februar 2020</vt:lpstr>
      <vt:lpstr>März 2020</vt:lpstr>
      <vt:lpstr>April 2020</vt:lpstr>
      <vt:lpstr>Mai 2020</vt:lpstr>
      <vt:lpstr>Juni 2020</vt:lpstr>
      <vt:lpstr>Juli 2020</vt:lpstr>
      <vt:lpstr>August 2020</vt:lpstr>
      <vt:lpstr>September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Fabienne Schwizer</dc:creator>
  <cp:lastModifiedBy>Sulamith Gehr</cp:lastModifiedBy>
  <dcterms:created xsi:type="dcterms:W3CDTF">2016-01-12T07:39:32Z</dcterms:created>
  <dcterms:modified xsi:type="dcterms:W3CDTF">2025-01-03T12:58:20Z</dcterms:modified>
</cp:coreProperties>
</file>