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cab_ZINC03813042" sheetId="1" r:id="rId3"/>
    <sheet state="visible" name="2cab_ZINC3871094" sheetId="2" r:id="rId4"/>
    <sheet state="visible" name="2cab_ZINC00057340" sheetId="3" r:id="rId5"/>
    <sheet state="visible" name="2cab_ZINC00057341" sheetId="4" r:id="rId6"/>
    <sheet state="visible" name="2cab_ZINC00589683" sheetId="5" r:id="rId7"/>
    <sheet state="visible" name="2cab_ZINC12" sheetId="6" r:id="rId8"/>
    <sheet state="visible" name="2cab_ZINC99" sheetId="7" r:id="rId9"/>
    <sheet state="visible" name="2cab_ZINC3123664" sheetId="8" r:id="rId10"/>
    <sheet state="visible" name="2cab_ZINC1261680" sheetId="9" r:id="rId11"/>
    <sheet state="visible" name="2cab_ZINC1664272" sheetId="10" r:id="rId12"/>
  </sheets>
  <definedNames/>
  <calcPr/>
</workbook>
</file>

<file path=xl/sharedStrings.xml><?xml version="1.0" encoding="utf-8"?>
<sst xmlns="http://schemas.openxmlformats.org/spreadsheetml/2006/main" count="147" uniqueCount="17">
  <si>
    <t>S</t>
  </si>
  <si>
    <t>Score</t>
  </si>
  <si>
    <t>RMSD l.b.</t>
  </si>
  <si>
    <t>HBonds (all)</t>
  </si>
  <si>
    <t>RMSD u.b.</t>
  </si>
  <si>
    <t>HBond Ligand Atoms</t>
  </si>
  <si>
    <t>H Bond Receptor Atoms</t>
  </si>
  <si>
    <t>Kd</t>
  </si>
  <si>
    <t>Known Kd Values</t>
  </si>
  <si>
    <t>Difference Between Values</t>
  </si>
  <si>
    <t>Kd (nm)</t>
  </si>
  <si>
    <t>V</t>
  </si>
  <si>
    <t>Standard Mean</t>
  </si>
  <si>
    <t>Standard Deviation</t>
  </si>
  <si>
    <t>Sample Size</t>
  </si>
  <si>
    <t>Square Root of Sample Size</t>
  </si>
  <si>
    <t>Standard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</si>
</sst>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71"/>
    <col customWidth="1" min="6" max="6" width="21.14"/>
    <col customWidth="1" min="8" max="8" width="25.86"/>
    <col customWidth="1" min="9" max="9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2" t="s">
        <v>11</v>
      </c>
      <c r="B2" s="2">
        <v>-5.7</v>
      </c>
      <c r="C2" s="2">
        <v>0.0</v>
      </c>
      <c r="D2" s="2">
        <v>1.0</v>
      </c>
      <c r="E2" s="2">
        <v>1.0</v>
      </c>
      <c r="F2" s="2">
        <v>1.0</v>
      </c>
      <c r="G2">
        <f t="shared" ref="G2:G4" si="1">EXP((B2/1.986)/298)</f>
        <v>0.9904150546</v>
      </c>
      <c r="H2" s="2">
        <v>0.747</v>
      </c>
      <c r="I2">
        <f t="shared" ref="I2:I4" si="2">G2-H2</f>
        <v>0.2434150546</v>
      </c>
    </row>
    <row r="3">
      <c r="A3" s="2" t="s">
        <v>11</v>
      </c>
      <c r="B3" s="2">
        <v>-5.1</v>
      </c>
      <c r="C3" s="2">
        <v>1.63</v>
      </c>
      <c r="D3" s="2">
        <v>0.0</v>
      </c>
      <c r="E3" s="2">
        <v>0.0</v>
      </c>
      <c r="F3" s="2">
        <v>0.0</v>
      </c>
      <c r="G3">
        <f t="shared" si="1"/>
        <v>0.9914196545</v>
      </c>
      <c r="H3" s="2">
        <v>0.747</v>
      </c>
      <c r="I3">
        <f t="shared" si="2"/>
        <v>0.2444196545</v>
      </c>
    </row>
    <row r="4">
      <c r="A4" s="2" t="s">
        <v>11</v>
      </c>
      <c r="B4" s="2">
        <v>-4.7</v>
      </c>
      <c r="C4" s="2">
        <v>5.889</v>
      </c>
      <c r="D4" s="2">
        <v>1.0</v>
      </c>
      <c r="E4" s="2">
        <v>1.0</v>
      </c>
      <c r="F4" s="2">
        <v>1.0</v>
      </c>
      <c r="G4">
        <f t="shared" si="1"/>
        <v>0.9920899539</v>
      </c>
      <c r="H4" s="2">
        <v>0.747</v>
      </c>
      <c r="I4">
        <f t="shared" si="2"/>
        <v>0.2450899539</v>
      </c>
    </row>
    <row r="6">
      <c r="H6" s="1" t="s">
        <v>12</v>
      </c>
      <c r="I6">
        <f>AVERAGE(I2:I4)</f>
        <v>0.244308221</v>
      </c>
    </row>
    <row r="7">
      <c r="H7" s="1" t="s">
        <v>13</v>
      </c>
      <c r="I7">
        <f>STDEV(I2:I4)</f>
        <v>0.0008429916617</v>
      </c>
    </row>
    <row r="8">
      <c r="H8" s="1" t="s">
        <v>14</v>
      </c>
      <c r="I8" s="2">
        <v>3.0</v>
      </c>
    </row>
    <row r="9">
      <c r="H9" s="1" t="s">
        <v>15</v>
      </c>
      <c r="I9">
        <f>SQRT(I8)</f>
        <v>1.732050808</v>
      </c>
    </row>
    <row r="10">
      <c r="H10" s="1" t="s">
        <v>16</v>
      </c>
      <c r="I10">
        <f>I7/I9</f>
        <v>0.0004867014628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14"/>
    <col customWidth="1" min="7" max="7" width="22.57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10</v>
      </c>
      <c r="I1" s="1"/>
    </row>
    <row r="2">
      <c r="A2" s="2" t="s">
        <v>11</v>
      </c>
      <c r="B2" s="2">
        <v>-5.7</v>
      </c>
      <c r="C2" s="2">
        <v>0.0</v>
      </c>
      <c r="D2" s="2">
        <v>0.0</v>
      </c>
      <c r="E2" s="2">
        <v>1.0</v>
      </c>
      <c r="F2" s="2">
        <v>1.0</v>
      </c>
      <c r="G2" s="2">
        <v>1.0</v>
      </c>
      <c r="H2" s="3">
        <f t="shared" ref="H2:H5" si="1">EXP((B2/1.986)/298)</f>
        <v>0.9904150546</v>
      </c>
    </row>
    <row r="3">
      <c r="A3" s="2" t="s">
        <v>11</v>
      </c>
      <c r="B3" s="2">
        <v>-5.3</v>
      </c>
      <c r="C3" s="2">
        <v>2.103</v>
      </c>
      <c r="D3" s="2">
        <v>2.506</v>
      </c>
      <c r="E3" s="2">
        <v>0.0</v>
      </c>
      <c r="F3" s="2">
        <v>0.0</v>
      </c>
      <c r="G3" s="2">
        <v>0.0</v>
      </c>
      <c r="H3" s="3">
        <f t="shared" si="1"/>
        <v>0.9910846747</v>
      </c>
    </row>
    <row r="4">
      <c r="A4" s="2" t="s">
        <v>11</v>
      </c>
      <c r="B4" s="2">
        <v>-5.0</v>
      </c>
      <c r="C4" s="2">
        <v>1.969</v>
      </c>
      <c r="D4" s="2">
        <v>2.282</v>
      </c>
      <c r="E4" s="2">
        <v>0.0</v>
      </c>
      <c r="F4" s="2">
        <v>0.0</v>
      </c>
      <c r="G4" s="2">
        <v>0.0</v>
      </c>
      <c r="H4" s="3">
        <f t="shared" si="1"/>
        <v>0.9915871869</v>
      </c>
    </row>
    <row r="5">
      <c r="A5" s="2" t="s">
        <v>11</v>
      </c>
      <c r="B5" s="2">
        <v>-4.9</v>
      </c>
      <c r="C5" s="2">
        <v>2.237</v>
      </c>
      <c r="D5" s="2">
        <v>5.791</v>
      </c>
      <c r="E5" s="2">
        <v>2.0</v>
      </c>
      <c r="F5" s="2">
        <v>2.0</v>
      </c>
      <c r="G5" s="2">
        <v>2.0</v>
      </c>
      <c r="H5" s="3">
        <f t="shared" si="1"/>
        <v>0.9917547476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14"/>
    <col customWidth="1" min="7" max="7" width="22.57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 t="s">
        <v>11</v>
      </c>
      <c r="B2" s="2">
        <v>-5.9</v>
      </c>
      <c r="C2" s="2">
        <v>0.0</v>
      </c>
      <c r="D2" s="2">
        <v>0.0</v>
      </c>
      <c r="E2" s="2">
        <v>1.0</v>
      </c>
      <c r="F2" s="2">
        <v>1.0</v>
      </c>
      <c r="G2" s="2">
        <v>1.0</v>
      </c>
      <c r="H2">
        <f t="shared" ref="H2:H5" si="1">EXP((B2/1.986)/298)</f>
        <v>0.9900804142</v>
      </c>
    </row>
    <row r="3">
      <c r="A3" s="2" t="s">
        <v>11</v>
      </c>
      <c r="B3" s="2">
        <v>-5.8</v>
      </c>
      <c r="C3" s="2">
        <v>1.835</v>
      </c>
      <c r="D3" s="2">
        <v>2.11</v>
      </c>
      <c r="E3" s="2">
        <v>3.0</v>
      </c>
      <c r="F3" s="2">
        <v>3.0</v>
      </c>
      <c r="G3" s="2">
        <v>3.0</v>
      </c>
      <c r="H3">
        <f t="shared" si="1"/>
        <v>0.9902477203</v>
      </c>
    </row>
    <row r="4">
      <c r="A4" s="2" t="s">
        <v>11</v>
      </c>
      <c r="B4" s="2">
        <v>-5.6</v>
      </c>
      <c r="C4" s="2">
        <v>1.087</v>
      </c>
      <c r="D4" s="2">
        <v>1.345</v>
      </c>
      <c r="E4" s="2">
        <v>2.0</v>
      </c>
      <c r="F4" s="2">
        <v>2.0</v>
      </c>
      <c r="G4" s="2">
        <v>2.0</v>
      </c>
      <c r="H4">
        <f t="shared" si="1"/>
        <v>0.9905824172</v>
      </c>
    </row>
    <row r="5">
      <c r="A5" s="2" t="s">
        <v>11</v>
      </c>
      <c r="B5" s="2">
        <v>-5.2</v>
      </c>
      <c r="C5" s="2">
        <v>6.031</v>
      </c>
      <c r="D5" s="2">
        <v>7.746</v>
      </c>
      <c r="E5" s="2">
        <v>3.0</v>
      </c>
      <c r="F5" s="2">
        <v>3.0</v>
      </c>
      <c r="G5" s="2">
        <v>2.0</v>
      </c>
      <c r="H5">
        <f t="shared" si="1"/>
        <v>0.9912521505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14"/>
    <col customWidth="1" min="7" max="7" width="22.57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 t="s">
        <v>11</v>
      </c>
      <c r="B2" s="2">
        <v>-6.2</v>
      </c>
      <c r="C2" s="2">
        <v>0.0</v>
      </c>
      <c r="D2" s="2">
        <v>0.0</v>
      </c>
      <c r="E2" s="2">
        <v>3.0</v>
      </c>
      <c r="F2" s="2">
        <v>3.0</v>
      </c>
      <c r="G2" s="2">
        <v>3.0</v>
      </c>
      <c r="H2">
        <f t="shared" ref="H2:H6" si="1">EXP((B2/1.986)/298)</f>
        <v>0.9895786657</v>
      </c>
    </row>
    <row r="3">
      <c r="A3" s="2" t="s">
        <v>11</v>
      </c>
      <c r="B3" s="2">
        <v>-6.2</v>
      </c>
      <c r="C3" s="2">
        <v>1.76</v>
      </c>
      <c r="D3" s="2">
        <v>1.909</v>
      </c>
      <c r="E3" s="2">
        <v>1.0</v>
      </c>
      <c r="F3" s="2">
        <v>1.0</v>
      </c>
      <c r="G3" s="2">
        <v>1.0</v>
      </c>
      <c r="H3">
        <f t="shared" si="1"/>
        <v>0.9895786657</v>
      </c>
    </row>
    <row r="4">
      <c r="A4" s="2" t="s">
        <v>11</v>
      </c>
      <c r="B4" s="2">
        <v>-5.6</v>
      </c>
      <c r="C4" s="2">
        <v>2.737</v>
      </c>
      <c r="D4" s="2">
        <v>6.049</v>
      </c>
      <c r="E4" s="2">
        <v>1.0</v>
      </c>
      <c r="F4" s="2">
        <v>1.0</v>
      </c>
      <c r="G4" s="2">
        <v>1.0</v>
      </c>
      <c r="H4">
        <f t="shared" si="1"/>
        <v>0.9905824172</v>
      </c>
    </row>
    <row r="5">
      <c r="A5" s="2" t="s">
        <v>11</v>
      </c>
      <c r="B5" s="2">
        <v>-5.4</v>
      </c>
      <c r="C5" s="2">
        <v>4.734</v>
      </c>
      <c r="D5" s="2">
        <v>7.831</v>
      </c>
      <c r="E5" s="2">
        <v>4.0</v>
      </c>
      <c r="F5" s="2">
        <v>4.0</v>
      </c>
      <c r="G5" s="2">
        <v>3.0</v>
      </c>
      <c r="H5">
        <f t="shared" si="1"/>
        <v>0.9909172273</v>
      </c>
    </row>
    <row r="6">
      <c r="A6" s="2" t="s">
        <v>11</v>
      </c>
      <c r="B6" s="2">
        <v>-5.2</v>
      </c>
      <c r="C6" s="2">
        <v>3.348</v>
      </c>
      <c r="D6" s="2">
        <v>4.781</v>
      </c>
      <c r="E6" s="2">
        <v>2.0</v>
      </c>
      <c r="F6" s="2">
        <v>2.0</v>
      </c>
      <c r="G6" s="2">
        <v>1.0</v>
      </c>
      <c r="H6">
        <f t="shared" si="1"/>
        <v>0.9912521505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I1" s="1" t="s">
        <v>7</v>
      </c>
    </row>
    <row r="2">
      <c r="A2" s="2" t="s">
        <v>11</v>
      </c>
      <c r="B2" s="2">
        <v>-6.8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I2">
        <f t="shared" ref="I2:I11" si="1">EXP((B2/1.986)/298)</f>
        <v>0.9885759312</v>
      </c>
    </row>
    <row r="3">
      <c r="A3" s="2" t="s">
        <v>11</v>
      </c>
      <c r="B3" s="2">
        <v>-6.7</v>
      </c>
      <c r="C3" s="2">
        <v>2.876</v>
      </c>
      <c r="D3" s="2">
        <v>4.898</v>
      </c>
      <c r="E3" s="2">
        <v>1.0</v>
      </c>
      <c r="F3" s="2">
        <v>1.0</v>
      </c>
      <c r="G3" s="2">
        <v>1.0</v>
      </c>
      <c r="I3">
        <f t="shared" si="1"/>
        <v>0.988742983</v>
      </c>
    </row>
    <row r="4">
      <c r="A4" s="2" t="s">
        <v>11</v>
      </c>
      <c r="B4" s="2">
        <v>-6.7</v>
      </c>
      <c r="C4" s="2">
        <v>4.232</v>
      </c>
      <c r="D4" s="2">
        <v>7.014</v>
      </c>
      <c r="E4" s="2">
        <v>0.0</v>
      </c>
      <c r="F4" s="2">
        <v>0.0</v>
      </c>
      <c r="G4" s="2">
        <v>0.0</v>
      </c>
      <c r="I4">
        <f t="shared" si="1"/>
        <v>0.988742983</v>
      </c>
    </row>
    <row r="5">
      <c r="A5" s="2" t="s">
        <v>11</v>
      </c>
      <c r="B5" s="2">
        <v>-6.7</v>
      </c>
      <c r="C5" s="2">
        <v>1.749</v>
      </c>
      <c r="D5" s="2">
        <v>2.154</v>
      </c>
      <c r="E5" s="2">
        <v>0.0</v>
      </c>
      <c r="F5" s="2">
        <v>0.0</v>
      </c>
      <c r="G5" s="2">
        <v>0.0</v>
      </c>
      <c r="I5">
        <f t="shared" si="1"/>
        <v>0.988742983</v>
      </c>
    </row>
    <row r="6">
      <c r="A6" s="2" t="s">
        <v>11</v>
      </c>
      <c r="B6" s="2">
        <v>-6.7</v>
      </c>
      <c r="C6" s="2">
        <v>3.159</v>
      </c>
      <c r="D6" s="2">
        <v>5.058</v>
      </c>
      <c r="E6" s="2">
        <v>0.0</v>
      </c>
      <c r="F6" s="2">
        <v>0.0</v>
      </c>
      <c r="G6" s="2">
        <v>0.0</v>
      </c>
      <c r="I6">
        <f t="shared" si="1"/>
        <v>0.988742983</v>
      </c>
    </row>
    <row r="7">
      <c r="A7" s="2" t="s">
        <v>11</v>
      </c>
      <c r="B7" s="2">
        <v>-6.5</v>
      </c>
      <c r="C7" s="2">
        <v>4.576</v>
      </c>
      <c r="D7" s="2">
        <v>6.588</v>
      </c>
      <c r="E7" s="2">
        <v>2.0</v>
      </c>
      <c r="F7" s="2">
        <v>2.0</v>
      </c>
      <c r="G7" s="2">
        <v>1.0</v>
      </c>
      <c r="I7">
        <f t="shared" si="1"/>
        <v>0.9890771714</v>
      </c>
    </row>
    <row r="8">
      <c r="A8" s="2" t="s">
        <v>11</v>
      </c>
      <c r="B8" s="2">
        <v>-6.4</v>
      </c>
      <c r="C8" s="2">
        <v>4.463</v>
      </c>
      <c r="D8" s="2">
        <v>6.58</v>
      </c>
      <c r="E8" s="2">
        <v>1.0</v>
      </c>
      <c r="F8" s="2">
        <v>1.0</v>
      </c>
      <c r="G8" s="2">
        <v>1.0</v>
      </c>
      <c r="I8">
        <f t="shared" si="1"/>
        <v>0.9892443079</v>
      </c>
    </row>
    <row r="9">
      <c r="A9" s="2" t="s">
        <v>11</v>
      </c>
      <c r="B9" s="2">
        <v>-6.3</v>
      </c>
      <c r="C9" s="2">
        <v>4.971</v>
      </c>
      <c r="D9" s="2">
        <v>7.362</v>
      </c>
      <c r="E9" s="2">
        <v>1.0</v>
      </c>
      <c r="F9" s="2">
        <v>1.0</v>
      </c>
      <c r="G9" s="2">
        <v>1.0</v>
      </c>
      <c r="I9">
        <f t="shared" si="1"/>
        <v>0.9894114727</v>
      </c>
    </row>
    <row r="10">
      <c r="A10" s="2" t="s">
        <v>11</v>
      </c>
      <c r="B10" s="2">
        <v>-6.3</v>
      </c>
      <c r="C10" s="2">
        <v>4.666</v>
      </c>
      <c r="D10" s="2">
        <v>6.816</v>
      </c>
      <c r="E10" s="2">
        <v>1.0</v>
      </c>
      <c r="F10" s="2">
        <v>1.0</v>
      </c>
      <c r="G10" s="2">
        <v>1.0</v>
      </c>
      <c r="I10">
        <f t="shared" si="1"/>
        <v>0.9894114727</v>
      </c>
    </row>
    <row r="11">
      <c r="A11" s="2" t="s">
        <v>11</v>
      </c>
      <c r="B11" s="2">
        <v>-6.2</v>
      </c>
      <c r="C11" s="2">
        <v>4.612</v>
      </c>
      <c r="D11" s="2">
        <v>7.233</v>
      </c>
      <c r="E11" s="2">
        <v>1.0</v>
      </c>
      <c r="F11" s="2">
        <v>1.0</v>
      </c>
      <c r="G11" s="2">
        <v>1.0</v>
      </c>
      <c r="I11">
        <f t="shared" si="1"/>
        <v>0.9895786657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I1" s="1" t="s">
        <v>7</v>
      </c>
    </row>
    <row r="2">
      <c r="A2" s="2" t="s">
        <v>11</v>
      </c>
      <c r="B2" s="2">
        <v>-7.2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I2" s="3">
        <f t="shared" ref="I2:I7" si="1">EXP((B2/1.986)/298)</f>
        <v>0.9879080061</v>
      </c>
    </row>
    <row r="3">
      <c r="A3" s="2" t="s">
        <v>11</v>
      </c>
      <c r="B3" s="2">
        <v>-7.2</v>
      </c>
      <c r="C3" s="2">
        <v>1.714</v>
      </c>
      <c r="D3" s="2">
        <v>1.939</v>
      </c>
      <c r="E3" s="2">
        <v>0.0</v>
      </c>
      <c r="F3" s="2">
        <v>0.0</v>
      </c>
      <c r="G3" s="2">
        <v>0.0</v>
      </c>
      <c r="I3" s="3">
        <f t="shared" si="1"/>
        <v>0.9879080061</v>
      </c>
    </row>
    <row r="4">
      <c r="A4" s="2" t="s">
        <v>11</v>
      </c>
      <c r="B4" s="2">
        <v>-7.2</v>
      </c>
      <c r="C4" s="2">
        <v>1.712</v>
      </c>
      <c r="D4" s="2">
        <v>2.218</v>
      </c>
      <c r="E4" s="2">
        <v>0.0</v>
      </c>
      <c r="F4" s="2">
        <v>0.0</v>
      </c>
      <c r="G4" s="2">
        <v>0.0</v>
      </c>
      <c r="I4" s="3">
        <f t="shared" si="1"/>
        <v>0.9879080061</v>
      </c>
    </row>
    <row r="5">
      <c r="A5" s="2" t="s">
        <v>11</v>
      </c>
      <c r="B5" s="2">
        <v>-7.2</v>
      </c>
      <c r="C5" s="2">
        <v>0.789</v>
      </c>
      <c r="D5" s="2">
        <v>1.379</v>
      </c>
      <c r="E5" s="2">
        <v>1.0</v>
      </c>
      <c r="F5" s="2">
        <v>1.0</v>
      </c>
      <c r="G5" s="2">
        <v>1.0</v>
      </c>
      <c r="I5" s="3">
        <f t="shared" si="1"/>
        <v>0.9879080061</v>
      </c>
    </row>
    <row r="6">
      <c r="A6" s="2" t="s">
        <v>11</v>
      </c>
      <c r="B6" s="2">
        <v>-6.8</v>
      </c>
      <c r="C6" s="2">
        <v>2.184</v>
      </c>
      <c r="D6" s="2">
        <v>4.62</v>
      </c>
      <c r="E6" s="2">
        <v>0.0</v>
      </c>
      <c r="F6" s="2">
        <v>0.0</v>
      </c>
      <c r="G6" s="2">
        <v>0.0</v>
      </c>
      <c r="I6" s="3">
        <f t="shared" si="1"/>
        <v>0.9885759312</v>
      </c>
    </row>
    <row r="7">
      <c r="A7" s="2" t="s">
        <v>11</v>
      </c>
      <c r="B7" s="2">
        <v>-6.7</v>
      </c>
      <c r="C7" s="2">
        <v>2.543</v>
      </c>
      <c r="D7" s="2">
        <v>5.494</v>
      </c>
      <c r="E7" s="2">
        <v>2.0</v>
      </c>
      <c r="F7" s="2">
        <v>2.0</v>
      </c>
      <c r="G7" s="2">
        <v>2.0</v>
      </c>
      <c r="I7" s="3">
        <f t="shared" si="1"/>
        <v>0.988742983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I1" s="1" t="s">
        <v>7</v>
      </c>
    </row>
    <row r="2">
      <c r="A2" s="2" t="s">
        <v>11</v>
      </c>
      <c r="B2" s="2">
        <v>-5.5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I2">
        <f t="shared" ref="I2:I8" si="1">EXP((B2/1.986)/298)</f>
        <v>0.9907498081</v>
      </c>
    </row>
    <row r="3">
      <c r="A3" s="2" t="s">
        <v>11</v>
      </c>
      <c r="B3" s="2">
        <v>-5.5</v>
      </c>
      <c r="C3" s="2">
        <v>1.555</v>
      </c>
      <c r="D3" s="2">
        <v>1.994</v>
      </c>
      <c r="E3" s="2">
        <v>1.0</v>
      </c>
      <c r="F3" s="2">
        <v>1.0</v>
      </c>
      <c r="G3" s="2">
        <v>1.0</v>
      </c>
      <c r="I3">
        <f t="shared" si="1"/>
        <v>0.9907498081</v>
      </c>
    </row>
    <row r="4">
      <c r="A4" s="2" t="s">
        <v>11</v>
      </c>
      <c r="B4" s="2">
        <v>-5.3</v>
      </c>
      <c r="C4" s="2">
        <v>2.179</v>
      </c>
      <c r="D4" s="2">
        <v>2.559</v>
      </c>
      <c r="E4" s="2">
        <v>1.0</v>
      </c>
      <c r="F4" s="2">
        <v>1.0</v>
      </c>
      <c r="G4" s="2">
        <v>1.0</v>
      </c>
      <c r="I4">
        <f t="shared" si="1"/>
        <v>0.9910846747</v>
      </c>
    </row>
    <row r="5">
      <c r="A5" s="2" t="s">
        <v>11</v>
      </c>
      <c r="B5" s="2">
        <v>-5.0</v>
      </c>
      <c r="C5" s="2">
        <v>1.591</v>
      </c>
      <c r="D5" s="2">
        <v>2.101</v>
      </c>
      <c r="E5" s="2">
        <v>0.0</v>
      </c>
      <c r="F5" s="2">
        <v>0.0</v>
      </c>
      <c r="G5" s="2">
        <v>0.0</v>
      </c>
      <c r="I5">
        <f t="shared" si="1"/>
        <v>0.9915871869</v>
      </c>
    </row>
    <row r="6">
      <c r="A6" s="2" t="s">
        <v>11</v>
      </c>
      <c r="B6" s="2">
        <v>-4.8</v>
      </c>
      <c r="C6" s="2">
        <v>2.399</v>
      </c>
      <c r="D6" s="2">
        <v>4.006</v>
      </c>
      <c r="E6" s="2">
        <v>0.0</v>
      </c>
      <c r="F6" s="2">
        <v>0.0</v>
      </c>
      <c r="G6" s="2">
        <v>0.0</v>
      </c>
      <c r="I6">
        <f t="shared" si="1"/>
        <v>0.9919223366</v>
      </c>
    </row>
    <row r="7">
      <c r="A7" s="2" t="s">
        <v>11</v>
      </c>
      <c r="B7" s="2">
        <v>-4.7</v>
      </c>
      <c r="C7" s="2">
        <v>1.841</v>
      </c>
      <c r="D7" s="2">
        <v>6.874</v>
      </c>
      <c r="E7" s="2">
        <v>1.0</v>
      </c>
      <c r="F7" s="2">
        <v>1.0</v>
      </c>
      <c r="G7" s="2">
        <v>1.0</v>
      </c>
      <c r="I7">
        <f t="shared" si="1"/>
        <v>0.9920899539</v>
      </c>
    </row>
    <row r="8">
      <c r="A8" s="2" t="s">
        <v>11</v>
      </c>
      <c r="B8" s="2">
        <v>-4.7</v>
      </c>
      <c r="C8" s="2">
        <v>2.294</v>
      </c>
      <c r="D8" s="2">
        <v>7.186</v>
      </c>
      <c r="E8" s="2">
        <v>0.0</v>
      </c>
      <c r="F8" s="2">
        <v>0.0</v>
      </c>
      <c r="G8" s="2">
        <v>0.0</v>
      </c>
      <c r="I8">
        <f t="shared" si="1"/>
        <v>0.9920899539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I1" s="1" t="s">
        <v>7</v>
      </c>
    </row>
    <row r="2">
      <c r="A2" s="2" t="s">
        <v>11</v>
      </c>
      <c r="B2" s="2">
        <v>-8.8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I2">
        <f t="shared" ref="I2:I9" si="1">EXP((B2/1.986)/298)</f>
        <v>0.9852408155</v>
      </c>
    </row>
    <row r="3">
      <c r="A3" s="2" t="s">
        <v>11</v>
      </c>
      <c r="B3" s="2">
        <v>-8.7</v>
      </c>
      <c r="C3" s="2">
        <v>0.026</v>
      </c>
      <c r="D3" s="2">
        <v>6.275</v>
      </c>
      <c r="E3" s="2">
        <v>0.0</v>
      </c>
      <c r="F3" s="2">
        <v>0.0</v>
      </c>
      <c r="G3" s="2">
        <v>0.0</v>
      </c>
      <c r="I3">
        <f t="shared" si="1"/>
        <v>0.9854073037</v>
      </c>
    </row>
    <row r="4">
      <c r="A4" s="2" t="s">
        <v>11</v>
      </c>
      <c r="B4" s="2">
        <v>-8.7</v>
      </c>
      <c r="C4" s="2">
        <v>0.027</v>
      </c>
      <c r="D4" s="2">
        <v>6.213</v>
      </c>
      <c r="E4" s="2">
        <v>0.0</v>
      </c>
      <c r="F4" s="2">
        <v>0.0</v>
      </c>
      <c r="G4" s="2">
        <v>0.0</v>
      </c>
      <c r="I4">
        <f t="shared" si="1"/>
        <v>0.9854073037</v>
      </c>
    </row>
    <row r="5">
      <c r="A5" s="2" t="s">
        <v>11</v>
      </c>
      <c r="B5" s="2">
        <v>-8.7</v>
      </c>
      <c r="C5" s="2">
        <v>0.019</v>
      </c>
      <c r="D5" s="2">
        <v>7.584</v>
      </c>
      <c r="E5" s="2">
        <v>0.0</v>
      </c>
      <c r="F5" s="2">
        <v>0.0</v>
      </c>
      <c r="G5" s="2">
        <v>0.0</v>
      </c>
      <c r="I5">
        <f t="shared" si="1"/>
        <v>0.9854073037</v>
      </c>
    </row>
    <row r="6">
      <c r="A6" s="2" t="s">
        <v>11</v>
      </c>
      <c r="B6" s="2">
        <v>-8.7</v>
      </c>
      <c r="C6" s="2">
        <v>0.028</v>
      </c>
      <c r="D6" s="2">
        <v>6.275</v>
      </c>
      <c r="E6" s="2">
        <v>0.0</v>
      </c>
      <c r="F6" s="2">
        <v>0.0</v>
      </c>
      <c r="G6" s="2">
        <v>0.0</v>
      </c>
      <c r="I6">
        <f t="shared" si="1"/>
        <v>0.9854073037</v>
      </c>
    </row>
    <row r="7">
      <c r="A7" s="2" t="s">
        <v>11</v>
      </c>
      <c r="B7" s="2">
        <v>-8.7</v>
      </c>
      <c r="C7" s="2">
        <v>0.028</v>
      </c>
      <c r="D7" s="2">
        <v>7.635</v>
      </c>
      <c r="E7" s="2">
        <v>0.0</v>
      </c>
      <c r="F7" s="2">
        <v>0.0</v>
      </c>
      <c r="G7" s="2">
        <v>0.0</v>
      </c>
      <c r="I7">
        <f t="shared" si="1"/>
        <v>0.9854073037</v>
      </c>
    </row>
    <row r="8">
      <c r="A8" s="2" t="s">
        <v>11</v>
      </c>
      <c r="B8" s="2">
        <v>-8.6</v>
      </c>
      <c r="C8" s="2">
        <v>2.023</v>
      </c>
      <c r="D8" s="2">
        <v>6.314</v>
      </c>
      <c r="E8" s="2">
        <v>0.0</v>
      </c>
      <c r="F8" s="2">
        <v>0.0</v>
      </c>
      <c r="G8" s="2">
        <v>0.0</v>
      </c>
      <c r="I8">
        <f t="shared" si="1"/>
        <v>0.9855738201</v>
      </c>
    </row>
    <row r="9">
      <c r="A9" s="2" t="s">
        <v>11</v>
      </c>
      <c r="B9" s="2">
        <v>-8.6</v>
      </c>
      <c r="C9" s="2">
        <v>2.027</v>
      </c>
      <c r="D9" s="2">
        <v>7.715</v>
      </c>
      <c r="E9" s="2">
        <v>0.0</v>
      </c>
      <c r="F9" s="2">
        <v>0.0</v>
      </c>
      <c r="G9" s="2">
        <v>0.0</v>
      </c>
      <c r="I9">
        <f t="shared" si="1"/>
        <v>0.9855738201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14"/>
    <col customWidth="1" min="7" max="7" width="22.57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>
      <c r="A2" s="2" t="s">
        <v>11</v>
      </c>
      <c r="B2" s="2">
        <v>-6.6</v>
      </c>
      <c r="C2" s="2">
        <v>0.0</v>
      </c>
      <c r="D2" s="2">
        <v>0.0</v>
      </c>
      <c r="E2" s="2">
        <v>1.0</v>
      </c>
      <c r="F2" s="2">
        <v>1.0</v>
      </c>
      <c r="G2" s="2">
        <v>1.0</v>
      </c>
      <c r="H2">
        <f t="shared" ref="H2:H5" si="1">EXP((B2/1.986)/298)</f>
        <v>0.9889100631</v>
      </c>
    </row>
    <row r="3">
      <c r="A3" s="2" t="s">
        <v>11</v>
      </c>
      <c r="B3" s="2">
        <v>-6.5</v>
      </c>
      <c r="C3" s="2">
        <v>1.915</v>
      </c>
      <c r="D3" s="2">
        <v>4.922</v>
      </c>
      <c r="E3" s="2">
        <v>0.0</v>
      </c>
      <c r="F3" s="2">
        <v>0.0</v>
      </c>
      <c r="G3" s="2">
        <v>0.0</v>
      </c>
      <c r="H3">
        <f t="shared" si="1"/>
        <v>0.9890771714</v>
      </c>
    </row>
    <row r="4">
      <c r="A4" s="2" t="s">
        <v>11</v>
      </c>
      <c r="B4" s="2">
        <v>-6.3</v>
      </c>
      <c r="C4" s="2">
        <v>2.159</v>
      </c>
      <c r="D4" s="2">
        <v>4.952</v>
      </c>
      <c r="E4" s="2">
        <v>0.0</v>
      </c>
      <c r="F4" s="2">
        <v>0.0</v>
      </c>
      <c r="G4" s="2">
        <v>0.0</v>
      </c>
      <c r="H4">
        <f t="shared" si="1"/>
        <v>0.9894114727</v>
      </c>
    </row>
    <row r="5">
      <c r="A5" s="2" t="s">
        <v>11</v>
      </c>
      <c r="B5" s="2">
        <v>-5.6</v>
      </c>
      <c r="C5" s="2">
        <v>1.99</v>
      </c>
      <c r="D5" s="2">
        <v>3.098</v>
      </c>
      <c r="E5" s="2">
        <v>0.0</v>
      </c>
      <c r="F5" s="2">
        <v>0.0</v>
      </c>
      <c r="G5" s="2">
        <v>0.0</v>
      </c>
      <c r="H5">
        <f t="shared" si="1"/>
        <v>0.9905824172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I1" s="1" t="s">
        <v>7</v>
      </c>
    </row>
    <row r="2">
      <c r="A2" s="2" t="s">
        <v>11</v>
      </c>
      <c r="B2" s="2">
        <v>-6.9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I2">
        <f t="shared" ref="I2:I11" si="1">EXP((B2/1.986)/298)</f>
        <v>0.9884089076</v>
      </c>
    </row>
    <row r="3">
      <c r="A3" s="2" t="s">
        <v>11</v>
      </c>
      <c r="B3" s="2">
        <v>-6.8</v>
      </c>
      <c r="C3" s="2">
        <v>0.129</v>
      </c>
      <c r="D3" s="2">
        <v>5.554</v>
      </c>
      <c r="E3" s="2">
        <v>0.0</v>
      </c>
      <c r="F3" s="2">
        <v>0.0</v>
      </c>
      <c r="G3" s="2">
        <v>0.0</v>
      </c>
      <c r="I3">
        <f t="shared" si="1"/>
        <v>0.9885759312</v>
      </c>
    </row>
    <row r="4">
      <c r="A4" s="2" t="s">
        <v>11</v>
      </c>
      <c r="B4" s="2">
        <v>-6.6</v>
      </c>
      <c r="C4" s="2">
        <v>1.93</v>
      </c>
      <c r="D4" s="2">
        <v>5.97</v>
      </c>
      <c r="E4" s="2">
        <v>0.0</v>
      </c>
      <c r="F4" s="2">
        <v>0.0</v>
      </c>
      <c r="G4" s="2">
        <v>0.0</v>
      </c>
      <c r="I4">
        <f t="shared" si="1"/>
        <v>0.9889100631</v>
      </c>
    </row>
    <row r="5">
      <c r="A5" s="2" t="s">
        <v>11</v>
      </c>
      <c r="B5" s="2">
        <v>-6.4</v>
      </c>
      <c r="C5" s="2">
        <v>1.682</v>
      </c>
      <c r="D5" s="2">
        <v>3.827</v>
      </c>
      <c r="E5" s="2">
        <v>0.0</v>
      </c>
      <c r="F5" s="2">
        <v>0.0</v>
      </c>
      <c r="G5" s="2">
        <v>0.0</v>
      </c>
      <c r="I5">
        <f t="shared" si="1"/>
        <v>0.9892443079</v>
      </c>
    </row>
    <row r="6">
      <c r="A6" s="2" t="s">
        <v>11</v>
      </c>
      <c r="B6" s="2">
        <v>-6.3</v>
      </c>
      <c r="C6" s="2">
        <v>2.113</v>
      </c>
      <c r="D6" s="2">
        <v>6.156</v>
      </c>
      <c r="E6" s="2">
        <v>0.0</v>
      </c>
      <c r="F6" s="2">
        <v>0.0</v>
      </c>
      <c r="G6" s="2">
        <v>0.0</v>
      </c>
      <c r="I6">
        <f t="shared" si="1"/>
        <v>0.9894114727</v>
      </c>
    </row>
    <row r="7">
      <c r="A7" s="2" t="s">
        <v>11</v>
      </c>
      <c r="B7" s="2">
        <v>-6.3</v>
      </c>
      <c r="C7" s="2">
        <v>1.711</v>
      </c>
      <c r="D7" s="2">
        <v>6.22</v>
      </c>
      <c r="E7" s="2">
        <v>0.0</v>
      </c>
      <c r="F7" s="2">
        <v>0.0</v>
      </c>
      <c r="G7" s="2">
        <v>0.0</v>
      </c>
      <c r="I7">
        <f t="shared" si="1"/>
        <v>0.9894114727</v>
      </c>
    </row>
    <row r="8">
      <c r="A8" s="2" t="s">
        <v>11</v>
      </c>
      <c r="B8" s="2">
        <v>-6.3</v>
      </c>
      <c r="C8" s="2">
        <v>2.104</v>
      </c>
      <c r="D8" s="2">
        <v>3.549</v>
      </c>
      <c r="E8" s="2">
        <v>0.0</v>
      </c>
      <c r="F8" s="2">
        <v>0.0</v>
      </c>
      <c r="G8" s="2">
        <v>0.0</v>
      </c>
      <c r="I8">
        <f t="shared" si="1"/>
        <v>0.9894114727</v>
      </c>
    </row>
    <row r="9">
      <c r="A9" s="2" t="s">
        <v>11</v>
      </c>
      <c r="B9" s="2">
        <v>-6.3</v>
      </c>
      <c r="C9" s="2">
        <v>3.151</v>
      </c>
      <c r="D9" s="2">
        <v>5.831</v>
      </c>
      <c r="E9" s="2">
        <v>0.0</v>
      </c>
      <c r="F9" s="2">
        <v>0.0</v>
      </c>
      <c r="G9" s="2">
        <v>0.0</v>
      </c>
      <c r="I9">
        <f t="shared" si="1"/>
        <v>0.9894114727</v>
      </c>
    </row>
    <row r="10">
      <c r="A10" s="2" t="s">
        <v>11</v>
      </c>
      <c r="B10" s="2">
        <v>-6.2</v>
      </c>
      <c r="C10" s="2">
        <v>3.332</v>
      </c>
      <c r="D10" s="2">
        <v>5.889</v>
      </c>
      <c r="E10" s="2">
        <v>0.0</v>
      </c>
      <c r="F10" s="2">
        <v>0.0</v>
      </c>
      <c r="G10" s="2">
        <v>0.0</v>
      </c>
      <c r="I10">
        <f t="shared" si="1"/>
        <v>0.9895786657</v>
      </c>
    </row>
    <row r="11">
      <c r="A11" s="2" t="s">
        <v>11</v>
      </c>
      <c r="B11" s="2">
        <v>-6.2</v>
      </c>
      <c r="C11" s="2">
        <v>3.363</v>
      </c>
      <c r="D11" s="2">
        <v>5.883</v>
      </c>
      <c r="E11" s="2">
        <v>0.0</v>
      </c>
      <c r="F11" s="2">
        <v>0.0</v>
      </c>
      <c r="G11" s="2">
        <v>0.0</v>
      </c>
      <c r="I11">
        <f t="shared" si="1"/>
        <v>0.9895786657</v>
      </c>
    </row>
  </sheetData>
  <drawing r:id="rId1"/>
</worksheet>
</file>