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501450\Desktop\de_gridmix_past\old\"/>
    </mc:Choice>
  </mc:AlternateContent>
  <xr:revisionPtr revIDLastSave="0" documentId="13_ncr:1_{4B4C8343-132C-48CF-BB7D-2CD6012A1AA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trommix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0" i="1" l="1"/>
  <c r="Y64" i="1" s="1"/>
  <c r="Q60" i="1"/>
  <c r="X60" i="1"/>
  <c r="W60" i="1"/>
  <c r="V60" i="1"/>
  <c r="U60" i="1"/>
  <c r="T60" i="1"/>
  <c r="T64" i="1" s="1"/>
  <c r="S60" i="1"/>
  <c r="R60" i="1"/>
  <c r="P60" i="1"/>
  <c r="O60" i="1"/>
  <c r="N60" i="1"/>
  <c r="N64" i="1" s="1"/>
  <c r="M60" i="1"/>
  <c r="L60" i="1"/>
  <c r="K60" i="1"/>
  <c r="J60" i="1"/>
  <c r="I60" i="1"/>
  <c r="H60" i="1"/>
  <c r="H64" i="1" s="1"/>
  <c r="G60" i="1"/>
  <c r="F60" i="1"/>
  <c r="E60" i="1"/>
  <c r="D60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V64" i="1"/>
  <c r="Z64" i="1"/>
  <c r="X64" i="1"/>
  <c r="W64" i="1"/>
  <c r="U64" i="1"/>
  <c r="S64" i="1"/>
  <c r="R64" i="1"/>
  <c r="Q64" i="1"/>
  <c r="P64" i="1"/>
  <c r="O64" i="1"/>
  <c r="M64" i="1"/>
  <c r="L64" i="1"/>
  <c r="K64" i="1"/>
  <c r="J64" i="1"/>
  <c r="I64" i="1"/>
  <c r="G64" i="1"/>
  <c r="F64" i="1"/>
  <c r="E64" i="1"/>
  <c r="D64" i="1"/>
  <c r="Z60" i="1"/>
  <c r="K56" i="1" l="1"/>
  <c r="O56" i="1"/>
  <c r="M56" i="1"/>
  <c r="XFD61" i="1"/>
  <c r="Z56" i="1"/>
  <c r="Y56" i="1"/>
  <c r="X56" i="1"/>
  <c r="W56" i="1"/>
  <c r="V56" i="1"/>
  <c r="U56" i="1"/>
  <c r="T56" i="1"/>
  <c r="S56" i="1"/>
  <c r="R56" i="1"/>
  <c r="Q56" i="1"/>
  <c r="P56" i="1"/>
  <c r="N56" i="1"/>
  <c r="L56" i="1"/>
  <c r="J56" i="1"/>
  <c r="I56" i="1"/>
  <c r="H56" i="1"/>
  <c r="G56" i="1"/>
  <c r="F56" i="1"/>
  <c r="E56" i="1"/>
  <c r="D56" i="1"/>
</calcChain>
</file>

<file path=xl/sharedStrings.xml><?xml version="1.0" encoding="utf-8"?>
<sst xmlns="http://schemas.openxmlformats.org/spreadsheetml/2006/main" count="162" uniqueCount="71">
  <si>
    <t>Kategorie</t>
  </si>
  <si>
    <t>Typ</t>
  </si>
  <si>
    <t>Unit</t>
  </si>
  <si>
    <t>Abfall</t>
  </si>
  <si>
    <t>Andere Erneuerbare</t>
  </si>
  <si>
    <t>Biomasse</t>
  </si>
  <si>
    <t>Braunkohle</t>
  </si>
  <si>
    <t>Erdgas</t>
  </si>
  <si>
    <t>Geothermie</t>
  </si>
  <si>
    <t>IGNORIEREN</t>
  </si>
  <si>
    <t>Import/Export</t>
  </si>
  <si>
    <t>Industriegas</t>
  </si>
  <si>
    <t>Kernenergie</t>
  </si>
  <si>
    <t>Mineralöl</t>
  </si>
  <si>
    <t>Solar</t>
  </si>
  <si>
    <t>Sonstiges</t>
  </si>
  <si>
    <t>Steinkohle</t>
  </si>
  <si>
    <t>Wasserkraft</t>
  </si>
  <si>
    <t>Wind</t>
  </si>
  <si>
    <t>Abfall (Hausmüll, Industrie)</t>
  </si>
  <si>
    <t>Abfall (Hausmüll, Siedlungsabfälle)</t>
  </si>
  <si>
    <t>Abfall (Industrie)</t>
  </si>
  <si>
    <t>Sonstige erneuerbare Energien</t>
  </si>
  <si>
    <t>Biogas</t>
  </si>
  <si>
    <t>Biomethan (Bioerdgas)</t>
  </si>
  <si>
    <t>Deponiegas</t>
  </si>
  <si>
    <t>Feste biogene Stoffe</t>
  </si>
  <si>
    <t>Flüssige biogene Stoffe</t>
  </si>
  <si>
    <t>Grubengas</t>
  </si>
  <si>
    <t>Klärgas</t>
  </si>
  <si>
    <t>Klärschlamm</t>
  </si>
  <si>
    <t>Braunkohlenbriketts</t>
  </si>
  <si>
    <t>Braunkohlenkoks</t>
  </si>
  <si>
    <t>Hartbraunkohlen</t>
  </si>
  <si>
    <t>Rohbraunkohlen</t>
  </si>
  <si>
    <t>Sonstige Braunkohlen</t>
  </si>
  <si>
    <t>Erdgas, Erdölgas</t>
  </si>
  <si>
    <t>Flüssiggas</t>
  </si>
  <si>
    <t>Wärmepumpen (Erd- und Umweltwärme)</t>
  </si>
  <si>
    <t>Insgesamt</t>
  </si>
  <si>
    <t>Austauschsaldo</t>
  </si>
  <si>
    <t>Hochofengas</t>
  </si>
  <si>
    <t>Kokereigas</t>
  </si>
  <si>
    <t>Sonstige hergestellte Gase</t>
  </si>
  <si>
    <t>Dieselkraftstoff</t>
  </si>
  <si>
    <t>Heizöl, leicht</t>
  </si>
  <si>
    <t>Heizöl, schwer</t>
  </si>
  <si>
    <t>Petrolkoks</t>
  </si>
  <si>
    <t>Raffineriegas</t>
  </si>
  <si>
    <t>Sonstige Mineralölprodukte</t>
  </si>
  <si>
    <t>Photovoltaik</t>
  </si>
  <si>
    <t>Solarthermie</t>
  </si>
  <si>
    <t>Andere Speicher</t>
  </si>
  <si>
    <t>Sonstige Energieträger</t>
  </si>
  <si>
    <t>Strom (Elektrokessel)</t>
  </si>
  <si>
    <t>Wasserstoff</t>
  </si>
  <si>
    <t>Wärme</t>
  </si>
  <si>
    <t>Kohlenwertstoffe aus Steinkohle</t>
  </si>
  <si>
    <t>Sonstige Steinkohlen</t>
  </si>
  <si>
    <t>Staub- und Trockenkohle</t>
  </si>
  <si>
    <t>Steinkohlen</t>
  </si>
  <si>
    <t>Steinkohlenbriketts</t>
  </si>
  <si>
    <t>Steinkohlenkoks</t>
  </si>
  <si>
    <t>Wirbelschichtkohle</t>
  </si>
  <si>
    <t>Laufwasser</t>
  </si>
  <si>
    <t>Pumpspeicher mit natürlichem Zufluss</t>
  </si>
  <si>
    <t>Pumpspeicher ohne natürlichen Zufluss</t>
  </si>
  <si>
    <t>Pumpspeicherwasser</t>
  </si>
  <si>
    <t>Speicherwasser</t>
  </si>
  <si>
    <t>Windkraft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</si>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</sst>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1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/>
    <xf numFmtId="3" fontId="0" fillId="0" borderId="0" xfId="0" applyNumberFormat="1" applyAlignment="1">
      <alignment horizontal="left"/>
    </xf>
  </cellXfs>
  <cellStyles count="2">
    <cellStyle name="Prozent" xfId="1" builtinId="5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4"/>
  <sheetViews>
    <sheetView tabSelected="1" topLeftCell="A11" zoomScale="85" zoomScaleNormal="85" workbookViewId="0">
      <selection activeCell="W64" sqref="W64"/>
    </sheetView>
  </sheetViews>
  <sheetFormatPr baseColWidth="10" defaultColWidth="9.140625" defaultRowHeight="15" x14ac:dyDescent="0.25"/>
  <cols>
    <col min="1" max="1" width="50.7109375" style="1" customWidth="1"/>
    <col min="2" max="2" width="25.28515625" style="1" customWidth="1"/>
    <col min="3" max="3" width="16.7109375" style="1" customWidth="1"/>
    <col min="4" max="27" width="20.7109375" style="2" customWidth="1"/>
  </cols>
  <sheetData>
    <row r="1" spans="1:26" s="3" customFormat="1" ht="15.95" customHeight="1" x14ac:dyDescent="0.25">
      <c r="A1" s="4" t="s">
        <v>0</v>
      </c>
      <c r="B1" s="4" t="s">
        <v>1</v>
      </c>
      <c r="C1" s="4" t="s">
        <v>2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s="4">
        <v>2020</v>
      </c>
      <c r="W1" s="4">
        <v>2021</v>
      </c>
      <c r="X1" s="4">
        <v>2022</v>
      </c>
      <c r="Y1" s="4">
        <v>2023</v>
      </c>
      <c r="Z1" s="4">
        <v>2024</v>
      </c>
    </row>
    <row r="2" spans="1:26" x14ac:dyDescent="0.25">
      <c r="A2" s="1" t="s">
        <v>3</v>
      </c>
      <c r="B2" s="1" t="s">
        <v>19</v>
      </c>
      <c r="C2" s="1" t="s">
        <v>70</v>
      </c>
      <c r="D2" s="2">
        <v>2926818</v>
      </c>
      <c r="E2" s="2">
        <v>3182945</v>
      </c>
      <c r="F2" s="2">
        <v>3094261</v>
      </c>
      <c r="G2" s="2">
        <v>4524205</v>
      </c>
      <c r="H2" s="2">
        <v>5523466</v>
      </c>
      <c r="I2" s="2">
        <v>6398662</v>
      </c>
      <c r="J2" s="2">
        <v>7049002</v>
      </c>
      <c r="K2" s="2">
        <v>7283342</v>
      </c>
      <c r="L2" s="2">
        <v>8020179</v>
      </c>
      <c r="M2" s="2">
        <v>8353125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26" x14ac:dyDescent="0.25">
      <c r="A3" s="1" t="s">
        <v>3</v>
      </c>
      <c r="B3" s="1" t="s">
        <v>20</v>
      </c>
      <c r="C3" s="1" t="s">
        <v>70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6415342</v>
      </c>
      <c r="L3" s="2">
        <v>6985943</v>
      </c>
      <c r="M3" s="2">
        <v>7211704</v>
      </c>
      <c r="N3" s="2">
        <v>7520806</v>
      </c>
      <c r="O3" s="2">
        <v>8094470</v>
      </c>
      <c r="P3" s="2">
        <v>9203020</v>
      </c>
      <c r="Q3" s="2">
        <v>8678621</v>
      </c>
      <c r="R3" s="2">
        <v>9003436</v>
      </c>
      <c r="S3" s="2">
        <v>9103612</v>
      </c>
      <c r="T3" s="2">
        <v>9368342</v>
      </c>
      <c r="U3" s="2">
        <v>8807724</v>
      </c>
      <c r="V3" s="2">
        <v>8806724</v>
      </c>
      <c r="W3" s="2">
        <v>8559383</v>
      </c>
      <c r="X3" s="2">
        <v>8248923</v>
      </c>
      <c r="Y3" s="2">
        <v>8426706</v>
      </c>
      <c r="Z3" s="2">
        <v>8103057</v>
      </c>
    </row>
    <row r="4" spans="1:26" x14ac:dyDescent="0.25">
      <c r="A4" s="1" t="s">
        <v>3</v>
      </c>
      <c r="B4" s="1" t="s">
        <v>21</v>
      </c>
      <c r="C4" s="1" t="s">
        <v>70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868000</v>
      </c>
      <c r="L4" s="2">
        <v>1034236</v>
      </c>
      <c r="M4" s="2">
        <v>1141419</v>
      </c>
      <c r="N4" s="2">
        <v>1074009</v>
      </c>
      <c r="O4" s="2">
        <v>754149</v>
      </c>
      <c r="P4" s="2">
        <v>899879</v>
      </c>
      <c r="Q4" s="2">
        <v>822492</v>
      </c>
      <c r="R4" s="2">
        <v>942120</v>
      </c>
      <c r="S4" s="2">
        <v>864336</v>
      </c>
      <c r="T4" s="2">
        <v>532107</v>
      </c>
      <c r="U4" s="2">
        <v>546308</v>
      </c>
      <c r="V4" s="2">
        <v>394625</v>
      </c>
      <c r="W4" s="2">
        <v>375927</v>
      </c>
      <c r="X4" s="2">
        <v>368800</v>
      </c>
      <c r="Y4" s="2">
        <v>337381</v>
      </c>
      <c r="Z4" s="2">
        <v>302544</v>
      </c>
    </row>
    <row r="5" spans="1:26" x14ac:dyDescent="0.25">
      <c r="A5" s="1" t="s">
        <v>4</v>
      </c>
      <c r="B5" s="1" t="s">
        <v>22</v>
      </c>
      <c r="C5" s="1" t="s">
        <v>70</v>
      </c>
      <c r="D5" s="2">
        <v>243469</v>
      </c>
      <c r="E5" s="2">
        <v>146692</v>
      </c>
      <c r="F5" s="2">
        <v>193418</v>
      </c>
      <c r="G5" s="2">
        <v>501970</v>
      </c>
      <c r="H5" s="2">
        <v>364129</v>
      </c>
      <c r="I5" s="2">
        <v>20829</v>
      </c>
      <c r="J5" s="2">
        <v>434</v>
      </c>
      <c r="K5" s="2">
        <v>426</v>
      </c>
      <c r="L5" s="2">
        <v>442</v>
      </c>
      <c r="M5" s="2">
        <v>520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x14ac:dyDescent="0.25">
      <c r="A6" s="1" t="s">
        <v>5</v>
      </c>
      <c r="B6" s="1" t="s">
        <v>23</v>
      </c>
      <c r="C6" s="1" t="s">
        <v>70</v>
      </c>
      <c r="D6" s="2">
        <v>30547</v>
      </c>
      <c r="E6" s="2">
        <v>16499</v>
      </c>
      <c r="F6" s="2">
        <v>18696</v>
      </c>
      <c r="G6" s="2">
        <v>17191</v>
      </c>
      <c r="H6" s="2">
        <v>10830</v>
      </c>
      <c r="I6" s="2">
        <v>41389</v>
      </c>
      <c r="J6" s="2">
        <v>56019</v>
      </c>
      <c r="K6" s="2">
        <v>106540</v>
      </c>
      <c r="L6" s="2">
        <v>196749</v>
      </c>
      <c r="M6" s="2">
        <v>292323</v>
      </c>
      <c r="N6" s="2">
        <v>557436</v>
      </c>
      <c r="O6" s="2">
        <v>833259</v>
      </c>
      <c r="P6" s="2">
        <v>1135402</v>
      </c>
      <c r="Q6" s="2">
        <v>1656879</v>
      </c>
      <c r="R6" s="2">
        <v>1730984</v>
      </c>
      <c r="S6" s="2">
        <v>1757636</v>
      </c>
      <c r="T6" s="2">
        <v>1776954</v>
      </c>
      <c r="U6" s="2">
        <v>1909288</v>
      </c>
      <c r="V6" s="2">
        <v>2177331</v>
      </c>
      <c r="W6" s="2">
        <v>2305019</v>
      </c>
      <c r="X6" s="2">
        <v>2662856</v>
      </c>
      <c r="Y6" s="2">
        <v>2628872</v>
      </c>
      <c r="Z6" s="2">
        <v>2564677</v>
      </c>
    </row>
    <row r="7" spans="1:26" x14ac:dyDescent="0.25">
      <c r="A7" s="1" t="s">
        <v>5</v>
      </c>
      <c r="B7" s="1" t="s">
        <v>24</v>
      </c>
      <c r="C7" s="1" t="s">
        <v>70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766717</v>
      </c>
      <c r="U7" s="2">
        <v>786940</v>
      </c>
      <c r="V7" s="2">
        <v>904378</v>
      </c>
      <c r="W7" s="2">
        <v>1036391</v>
      </c>
      <c r="X7" s="2">
        <v>1007771</v>
      </c>
      <c r="Y7" s="2">
        <v>936420</v>
      </c>
      <c r="Z7" s="2">
        <v>868105</v>
      </c>
    </row>
    <row r="8" spans="1:26" x14ac:dyDescent="0.25">
      <c r="A8" s="1" t="s">
        <v>5</v>
      </c>
      <c r="B8" s="1" t="s">
        <v>25</v>
      </c>
      <c r="C8" s="1" t="s">
        <v>70</v>
      </c>
      <c r="D8" s="2">
        <v>110551</v>
      </c>
      <c r="E8" s="2">
        <v>118181</v>
      </c>
      <c r="F8" s="2">
        <v>180303</v>
      </c>
      <c r="G8" s="2">
        <v>201636</v>
      </c>
      <c r="H8" s="2">
        <v>183550</v>
      </c>
      <c r="I8" s="2">
        <v>169709</v>
      </c>
      <c r="J8" s="2">
        <v>153170</v>
      </c>
      <c r="K8" s="2">
        <v>114831</v>
      </c>
      <c r="L8" s="2">
        <v>89395</v>
      </c>
      <c r="M8" s="2">
        <v>71211</v>
      </c>
      <c r="N8" s="2">
        <v>70593</v>
      </c>
      <c r="O8" s="2">
        <v>57388</v>
      </c>
      <c r="P8" s="2">
        <v>75515</v>
      </c>
      <c r="Q8" s="2">
        <v>83700</v>
      </c>
      <c r="R8" s="2">
        <v>72410</v>
      </c>
      <c r="S8" s="2">
        <v>67784</v>
      </c>
      <c r="T8" s="2">
        <v>53825</v>
      </c>
      <c r="U8" s="2">
        <v>54243</v>
      </c>
      <c r="V8" s="2">
        <v>70880</v>
      </c>
      <c r="W8" s="2">
        <v>62707</v>
      </c>
      <c r="X8" s="2">
        <v>56080</v>
      </c>
      <c r="Y8" s="2">
        <v>53592</v>
      </c>
      <c r="Z8" s="2">
        <v>58672</v>
      </c>
    </row>
    <row r="9" spans="1:26" x14ac:dyDescent="0.25">
      <c r="A9" s="1" t="s">
        <v>5</v>
      </c>
      <c r="B9" s="1" t="s">
        <v>26</v>
      </c>
      <c r="C9" s="1" t="s">
        <v>70</v>
      </c>
      <c r="D9" s="2">
        <v>201651</v>
      </c>
      <c r="E9" s="2">
        <v>255228</v>
      </c>
      <c r="F9" s="2">
        <v>675774</v>
      </c>
      <c r="G9" s="2">
        <v>1542493</v>
      </c>
      <c r="H9" s="2">
        <v>1726401</v>
      </c>
      <c r="I9" s="2">
        <v>2100075</v>
      </c>
      <c r="J9" s="2">
        <v>2635180</v>
      </c>
      <c r="K9" s="2">
        <v>2898048</v>
      </c>
      <c r="L9" s="2">
        <v>3278135</v>
      </c>
      <c r="M9" s="2">
        <v>3628109</v>
      </c>
      <c r="N9" s="2">
        <v>3586682</v>
      </c>
      <c r="O9" s="2">
        <v>4010439</v>
      </c>
      <c r="P9" s="2">
        <v>4281009</v>
      </c>
      <c r="Q9" s="2">
        <v>4376181</v>
      </c>
      <c r="R9" s="2">
        <v>4682300</v>
      </c>
      <c r="S9" s="2">
        <v>4703454</v>
      </c>
      <c r="T9" s="2">
        <v>4621836</v>
      </c>
      <c r="U9" s="2">
        <v>4365482</v>
      </c>
      <c r="V9" s="2">
        <v>4441567</v>
      </c>
      <c r="W9" s="2">
        <v>4215786</v>
      </c>
      <c r="X9" s="2">
        <v>4555379</v>
      </c>
      <c r="Y9" s="2">
        <v>4314766</v>
      </c>
      <c r="Z9" s="2">
        <v>4074438</v>
      </c>
    </row>
    <row r="10" spans="1:26" x14ac:dyDescent="0.25">
      <c r="A10" s="1" t="s">
        <v>5</v>
      </c>
      <c r="B10" s="1" t="s">
        <v>27</v>
      </c>
      <c r="C10" s="1" t="s">
        <v>70</v>
      </c>
      <c r="D10" s="2">
        <v>0</v>
      </c>
      <c r="E10" s="2">
        <v>0</v>
      </c>
      <c r="F10" s="2">
        <v>0</v>
      </c>
      <c r="G10" s="2">
        <v>17864</v>
      </c>
      <c r="H10" s="2">
        <v>36419</v>
      </c>
      <c r="I10" s="2">
        <v>57463</v>
      </c>
      <c r="J10" s="2">
        <v>52248</v>
      </c>
      <c r="K10" s="2">
        <v>58201</v>
      </c>
      <c r="L10" s="2">
        <v>44075</v>
      </c>
      <c r="M10" s="2">
        <v>7550</v>
      </c>
      <c r="N10" s="2">
        <v>0</v>
      </c>
      <c r="O10" s="2">
        <v>0</v>
      </c>
      <c r="P10" s="2">
        <v>1426</v>
      </c>
      <c r="Q10" s="2">
        <v>890</v>
      </c>
      <c r="R10" s="2">
        <v>0</v>
      </c>
      <c r="S10" s="2">
        <v>1013</v>
      </c>
      <c r="T10" s="2">
        <v>0</v>
      </c>
      <c r="U10" s="2">
        <v>0</v>
      </c>
      <c r="V10" s="2">
        <v>3449</v>
      </c>
      <c r="W10" s="2">
        <v>0</v>
      </c>
      <c r="X10" s="2">
        <v>0</v>
      </c>
      <c r="Y10" s="2">
        <v>0</v>
      </c>
      <c r="Z10" s="2">
        <v>0</v>
      </c>
    </row>
    <row r="11" spans="1:26" x14ac:dyDescent="0.25">
      <c r="A11" s="1" t="s">
        <v>5</v>
      </c>
      <c r="B11" s="1" t="s">
        <v>28</v>
      </c>
      <c r="C11" s="1" t="s">
        <v>70</v>
      </c>
      <c r="D11" s="2">
        <v>215765</v>
      </c>
      <c r="E11" s="2">
        <v>286779</v>
      </c>
      <c r="F11" s="2">
        <v>313046</v>
      </c>
      <c r="G11" s="2">
        <v>377588</v>
      </c>
      <c r="H11" s="2">
        <v>488123</v>
      </c>
      <c r="I11" s="2">
        <v>501313</v>
      </c>
      <c r="J11" s="2">
        <v>387442</v>
      </c>
      <c r="K11" s="2">
        <v>369769</v>
      </c>
      <c r="L11" s="2">
        <v>381784</v>
      </c>
      <c r="M11" s="2">
        <v>393635</v>
      </c>
      <c r="N11" s="2">
        <v>341172</v>
      </c>
      <c r="O11" s="2">
        <v>0</v>
      </c>
      <c r="P11" s="2">
        <v>0</v>
      </c>
      <c r="Q11" s="2">
        <v>0</v>
      </c>
      <c r="R11" s="2">
        <v>134240</v>
      </c>
      <c r="S11" s="2">
        <v>78413</v>
      </c>
      <c r="T11" s="2">
        <v>138398</v>
      </c>
      <c r="U11" s="2">
        <v>82699</v>
      </c>
      <c r="V11" s="2">
        <v>716510</v>
      </c>
      <c r="W11" s="2">
        <v>606925</v>
      </c>
      <c r="X11" s="2">
        <v>577320</v>
      </c>
      <c r="Y11" s="2">
        <v>501442</v>
      </c>
      <c r="Z11" s="2">
        <v>486810</v>
      </c>
    </row>
    <row r="12" spans="1:26" x14ac:dyDescent="0.25">
      <c r="A12" s="1" t="s">
        <v>5</v>
      </c>
      <c r="B12" s="1" t="s">
        <v>29</v>
      </c>
      <c r="C12" s="1" t="s">
        <v>70</v>
      </c>
      <c r="D12" s="2">
        <v>11836</v>
      </c>
      <c r="E12" s="2">
        <v>17599</v>
      </c>
      <c r="F12" s="2">
        <v>20148</v>
      </c>
      <c r="G12" s="2">
        <v>20985</v>
      </c>
      <c r="H12" s="2">
        <v>24228</v>
      </c>
      <c r="I12" s="2">
        <v>25410</v>
      </c>
      <c r="J12" s="2">
        <v>27483</v>
      </c>
      <c r="K12" s="2">
        <v>30189</v>
      </c>
      <c r="L12" s="2">
        <v>29388</v>
      </c>
      <c r="M12" s="2">
        <v>30332</v>
      </c>
      <c r="N12" s="2">
        <v>38487</v>
      </c>
      <c r="O12" s="2">
        <v>40508</v>
      </c>
      <c r="P12" s="2">
        <v>32537</v>
      </c>
      <c r="Q12" s="2">
        <v>39870</v>
      </c>
      <c r="R12" s="2">
        <v>41986</v>
      </c>
      <c r="S12" s="2">
        <v>35402</v>
      </c>
      <c r="T12" s="2">
        <v>24716</v>
      </c>
      <c r="U12" s="2">
        <v>1627</v>
      </c>
      <c r="V12" s="2">
        <v>1952</v>
      </c>
      <c r="W12" s="2">
        <v>0</v>
      </c>
      <c r="X12" s="2">
        <v>2206</v>
      </c>
      <c r="Y12" s="2">
        <v>1497</v>
      </c>
      <c r="Z12" s="2">
        <v>2939</v>
      </c>
    </row>
    <row r="13" spans="1:26" x14ac:dyDescent="0.25">
      <c r="A13" s="1" t="s">
        <v>5</v>
      </c>
      <c r="B13" s="1" t="s">
        <v>30</v>
      </c>
      <c r="C13" s="1" t="s">
        <v>70</v>
      </c>
      <c r="D13" s="2">
        <v>51438</v>
      </c>
      <c r="E13" s="2">
        <v>87890</v>
      </c>
      <c r="F13" s="2">
        <v>137523</v>
      </c>
      <c r="G13" s="2">
        <v>155546</v>
      </c>
      <c r="H13" s="2">
        <v>191678</v>
      </c>
      <c r="I13" s="2">
        <v>136933</v>
      </c>
      <c r="J13" s="2">
        <v>130660</v>
      </c>
      <c r="K13" s="2">
        <v>136941</v>
      </c>
      <c r="L13" s="2">
        <v>145977</v>
      </c>
      <c r="M13" s="2">
        <v>124670</v>
      </c>
      <c r="N13" s="2">
        <v>113255</v>
      </c>
      <c r="O13" s="2">
        <v>110497</v>
      </c>
      <c r="P13" s="2">
        <v>120755</v>
      </c>
      <c r="Q13" s="2">
        <v>145955</v>
      </c>
      <c r="R13" s="2">
        <v>131821</v>
      </c>
      <c r="S13" s="2">
        <v>104272</v>
      </c>
      <c r="T13" s="2">
        <v>273648</v>
      </c>
      <c r="U13" s="2">
        <v>99483</v>
      </c>
      <c r="V13" s="2">
        <v>126970</v>
      </c>
      <c r="W13" s="2">
        <v>193210</v>
      </c>
      <c r="X13" s="2">
        <v>181850</v>
      </c>
      <c r="Y13" s="2">
        <v>131568</v>
      </c>
      <c r="Z13" s="2">
        <v>198268</v>
      </c>
    </row>
    <row r="14" spans="1:26" x14ac:dyDescent="0.25">
      <c r="A14" s="1" t="s">
        <v>6</v>
      </c>
      <c r="B14" s="1" t="s">
        <v>31</v>
      </c>
      <c r="C14" s="1" t="s">
        <v>70</v>
      </c>
      <c r="D14" s="2">
        <v>41935</v>
      </c>
      <c r="E14" s="2">
        <v>19617</v>
      </c>
      <c r="F14" s="2">
        <v>27374</v>
      </c>
      <c r="G14" s="2">
        <v>40265</v>
      </c>
      <c r="H14" s="2">
        <v>37399</v>
      </c>
      <c r="I14" s="2">
        <v>50551</v>
      </c>
      <c r="J14" s="2">
        <v>29629</v>
      </c>
      <c r="K14" s="2">
        <v>19409</v>
      </c>
      <c r="L14" s="2">
        <v>20922</v>
      </c>
      <c r="M14" s="2">
        <v>27693</v>
      </c>
      <c r="N14" s="2">
        <v>30708</v>
      </c>
      <c r="O14" s="2">
        <v>45208</v>
      </c>
      <c r="P14" s="2">
        <v>76765</v>
      </c>
      <c r="Q14" s="2">
        <v>53241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11437</v>
      </c>
      <c r="Y14" s="2">
        <v>0</v>
      </c>
      <c r="Z14" s="2">
        <v>0</v>
      </c>
    </row>
    <row r="15" spans="1:26" x14ac:dyDescent="0.25">
      <c r="A15" s="1" t="s">
        <v>6</v>
      </c>
      <c r="B15" s="1" t="s">
        <v>32</v>
      </c>
      <c r="C15" s="1" t="s">
        <v>70</v>
      </c>
      <c r="D15" s="2">
        <v>0</v>
      </c>
      <c r="E15" s="2">
        <v>11747</v>
      </c>
      <c r="F15" s="2">
        <v>0</v>
      </c>
      <c r="G15" s="2">
        <v>0</v>
      </c>
      <c r="H15" s="2">
        <v>1875</v>
      </c>
      <c r="I15" s="2">
        <v>1716</v>
      </c>
      <c r="J15" s="2">
        <v>1561</v>
      </c>
      <c r="K15" s="2">
        <v>1444</v>
      </c>
      <c r="L15" s="2">
        <v>1173</v>
      </c>
      <c r="M15" s="2">
        <v>5068</v>
      </c>
      <c r="N15" s="2">
        <v>0</v>
      </c>
      <c r="O15" s="2">
        <v>0</v>
      </c>
      <c r="P15" s="2">
        <v>0</v>
      </c>
      <c r="Q15" s="2">
        <v>1090</v>
      </c>
      <c r="R15" s="2">
        <v>0</v>
      </c>
      <c r="S15" s="2">
        <v>194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</row>
    <row r="16" spans="1:26" x14ac:dyDescent="0.25">
      <c r="A16" s="1" t="s">
        <v>6</v>
      </c>
      <c r="B16" s="1" t="s">
        <v>33</v>
      </c>
      <c r="C16" s="1" t="s">
        <v>70</v>
      </c>
      <c r="D16" s="2">
        <v>1894333</v>
      </c>
      <c r="E16" s="2">
        <v>531787</v>
      </c>
      <c r="F16" s="2">
        <v>1176</v>
      </c>
      <c r="G16" s="2">
        <v>0</v>
      </c>
      <c r="H16" s="2">
        <v>54358</v>
      </c>
      <c r="I16" s="2">
        <v>60274</v>
      </c>
      <c r="J16" s="2">
        <v>78569</v>
      </c>
      <c r="K16" s="2">
        <v>8567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</row>
    <row r="17" spans="1:26" x14ac:dyDescent="0.25">
      <c r="A17" s="1" t="s">
        <v>6</v>
      </c>
      <c r="B17" s="1" t="s">
        <v>34</v>
      </c>
      <c r="C17" s="1" t="s">
        <v>70</v>
      </c>
      <c r="D17" s="2">
        <v>140544281</v>
      </c>
      <c r="E17" s="2">
        <v>141725570</v>
      </c>
      <c r="F17" s="2">
        <v>142136151</v>
      </c>
      <c r="G17" s="2">
        <v>138205072</v>
      </c>
      <c r="H17" s="2">
        <v>135087260</v>
      </c>
      <c r="I17" s="2">
        <v>138564709</v>
      </c>
      <c r="J17" s="2">
        <v>134498392</v>
      </c>
      <c r="K17" s="2">
        <v>130991918</v>
      </c>
      <c r="L17" s="2">
        <v>130429246</v>
      </c>
      <c r="M17" s="2">
        <v>134056254</v>
      </c>
      <c r="N17" s="2">
        <v>141867569</v>
      </c>
      <c r="O17" s="2">
        <v>145121600</v>
      </c>
      <c r="P17" s="2">
        <v>140791233</v>
      </c>
      <c r="Q17" s="2">
        <v>139371157</v>
      </c>
      <c r="R17" s="2">
        <v>134885571</v>
      </c>
      <c r="S17" s="2">
        <v>133983240</v>
      </c>
      <c r="T17" s="2">
        <v>131497568</v>
      </c>
      <c r="U17" s="2">
        <v>101924390</v>
      </c>
      <c r="V17" s="2">
        <v>82127603</v>
      </c>
      <c r="W17" s="2">
        <v>99369899</v>
      </c>
      <c r="X17" s="2">
        <v>105943522</v>
      </c>
      <c r="Y17" s="9">
        <v>77586126</v>
      </c>
      <c r="Z17" s="2">
        <v>71076760</v>
      </c>
    </row>
    <row r="18" spans="1:26" x14ac:dyDescent="0.25">
      <c r="A18" s="1" t="s">
        <v>6</v>
      </c>
      <c r="B18" s="1" t="s">
        <v>35</v>
      </c>
      <c r="C18" s="1" t="s">
        <v>70</v>
      </c>
      <c r="D18" s="2">
        <v>110305</v>
      </c>
      <c r="E18" s="2">
        <v>393064</v>
      </c>
      <c r="F18" s="2">
        <v>436979</v>
      </c>
      <c r="G18" s="2">
        <v>186717</v>
      </c>
      <c r="H18" s="2">
        <v>148615</v>
      </c>
      <c r="I18" s="2">
        <v>164761</v>
      </c>
      <c r="J18" s="2">
        <v>274164</v>
      </c>
      <c r="K18" s="2">
        <v>157465</v>
      </c>
      <c r="L18" s="2">
        <v>27431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x14ac:dyDescent="0.25">
      <c r="A19" s="1" t="s">
        <v>7</v>
      </c>
      <c r="B19" s="1" t="s">
        <v>36</v>
      </c>
      <c r="C19" s="1" t="s">
        <v>70</v>
      </c>
      <c r="D19" s="2">
        <v>39982951</v>
      </c>
      <c r="E19" s="2">
        <v>44973718</v>
      </c>
      <c r="F19" s="2">
        <v>44881965</v>
      </c>
      <c r="G19" s="2">
        <v>52310471</v>
      </c>
      <c r="H19" s="2">
        <v>54957743</v>
      </c>
      <c r="I19" s="2">
        <v>56256917</v>
      </c>
      <c r="J19" s="2">
        <v>66936720</v>
      </c>
      <c r="K19" s="2">
        <v>57599006</v>
      </c>
      <c r="L19" s="2">
        <v>63091282</v>
      </c>
      <c r="M19" s="2">
        <v>59760964</v>
      </c>
      <c r="N19" s="2">
        <v>49867958</v>
      </c>
      <c r="O19" s="2">
        <v>39584447</v>
      </c>
      <c r="P19" s="2">
        <v>31122120</v>
      </c>
      <c r="Q19" s="2">
        <v>30123232</v>
      </c>
      <c r="R19" s="2">
        <v>46503022</v>
      </c>
      <c r="S19" s="2">
        <v>48956363</v>
      </c>
      <c r="T19" s="2">
        <v>44533130</v>
      </c>
      <c r="U19" s="2">
        <v>52899669</v>
      </c>
      <c r="V19" s="2">
        <v>57096199</v>
      </c>
      <c r="W19" s="2">
        <v>51795658</v>
      </c>
      <c r="X19" s="2">
        <v>45163692</v>
      </c>
      <c r="Y19" s="2">
        <v>44255013</v>
      </c>
      <c r="Z19" s="2">
        <v>47744737</v>
      </c>
    </row>
    <row r="20" spans="1:26" x14ac:dyDescent="0.25">
      <c r="A20" s="1" t="s">
        <v>7</v>
      </c>
      <c r="B20" s="1" t="s">
        <v>37</v>
      </c>
      <c r="C20" s="1" t="s">
        <v>70</v>
      </c>
      <c r="D20" s="2">
        <v>159</v>
      </c>
      <c r="E20" s="2">
        <v>4</v>
      </c>
      <c r="F20" s="2">
        <v>482</v>
      </c>
      <c r="G20" s="2">
        <v>1409</v>
      </c>
      <c r="H20" s="2">
        <v>0</v>
      </c>
      <c r="I20" s="2">
        <v>0</v>
      </c>
      <c r="J20" s="2">
        <v>0</v>
      </c>
      <c r="K20" s="2">
        <v>12</v>
      </c>
      <c r="L20" s="2">
        <v>24</v>
      </c>
      <c r="M20" s="2">
        <v>24</v>
      </c>
      <c r="N20" s="2">
        <v>0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1" spans="1:26" x14ac:dyDescent="0.25">
      <c r="A21" s="1" t="s">
        <v>8</v>
      </c>
      <c r="B21" s="1" t="s">
        <v>8</v>
      </c>
      <c r="C21" s="1" t="s">
        <v>70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12078</v>
      </c>
      <c r="K21" s="2">
        <v>9482</v>
      </c>
      <c r="L21" s="2">
        <v>11858</v>
      </c>
      <c r="M21" s="2">
        <v>10243</v>
      </c>
      <c r="N21" s="2">
        <v>0</v>
      </c>
      <c r="O21" s="2">
        <v>50297</v>
      </c>
      <c r="P21" s="2">
        <v>52831</v>
      </c>
      <c r="Q21" s="2">
        <v>91532</v>
      </c>
      <c r="R21" s="2">
        <v>152650</v>
      </c>
      <c r="S21" s="2">
        <v>147306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</row>
    <row r="22" spans="1:26" x14ac:dyDescent="0.25">
      <c r="A22" s="1" t="s">
        <v>8</v>
      </c>
      <c r="B22" s="1" t="s">
        <v>38</v>
      </c>
      <c r="C22" s="1" t="s">
        <v>70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</row>
    <row r="25" spans="1:26" x14ac:dyDescent="0.25">
      <c r="A25" s="1" t="s">
        <v>11</v>
      </c>
      <c r="B25" s="1" t="s">
        <v>41</v>
      </c>
      <c r="C25" s="1" t="s">
        <v>70</v>
      </c>
      <c r="D25" s="2">
        <v>3102993</v>
      </c>
      <c r="E25" s="2">
        <v>3516542</v>
      </c>
      <c r="F25" s="2">
        <v>3431558</v>
      </c>
      <c r="G25" s="2">
        <v>2743325</v>
      </c>
      <c r="H25" s="2">
        <v>2661588</v>
      </c>
      <c r="I25" s="2">
        <v>2572847</v>
      </c>
      <c r="J25" s="2">
        <v>2280769</v>
      </c>
      <c r="K25" s="2">
        <v>1241735</v>
      </c>
      <c r="L25" s="2">
        <v>2408477</v>
      </c>
      <c r="M25" s="2">
        <v>2329829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</row>
    <row r="26" spans="1:26" x14ac:dyDescent="0.25">
      <c r="A26" s="1" t="s">
        <v>11</v>
      </c>
      <c r="B26" s="1" t="s">
        <v>42</v>
      </c>
      <c r="C26" s="1" t="s">
        <v>70</v>
      </c>
      <c r="D26" s="2">
        <v>44985</v>
      </c>
      <c r="E26" s="2">
        <v>48905</v>
      </c>
      <c r="F26" s="2">
        <v>41983</v>
      </c>
      <c r="G26" s="2">
        <v>42711</v>
      </c>
      <c r="H26" s="2">
        <v>28802</v>
      </c>
      <c r="I26" s="2">
        <v>646144</v>
      </c>
      <c r="J26" s="2">
        <v>515282</v>
      </c>
      <c r="K26" s="2">
        <v>383720</v>
      </c>
      <c r="L26" s="2">
        <v>476601</v>
      </c>
      <c r="M26" s="2">
        <v>403312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</row>
    <row r="27" spans="1:26" x14ac:dyDescent="0.25">
      <c r="A27" s="1" t="s">
        <v>11</v>
      </c>
      <c r="B27" s="1" t="s">
        <v>43</v>
      </c>
      <c r="C27" s="1" t="s">
        <v>70</v>
      </c>
      <c r="D27" s="2">
        <v>244012</v>
      </c>
      <c r="E27" s="2">
        <v>253348</v>
      </c>
      <c r="F27" s="2">
        <v>247225</v>
      </c>
      <c r="G27" s="2">
        <v>253826</v>
      </c>
      <c r="H27" s="2">
        <v>216877</v>
      </c>
      <c r="I27" s="2">
        <v>126382</v>
      </c>
      <c r="J27" s="2">
        <v>24068</v>
      </c>
      <c r="K27" s="2">
        <v>26124</v>
      </c>
      <c r="L27" s="2">
        <v>30103</v>
      </c>
      <c r="M27" s="2">
        <v>28168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162</v>
      </c>
      <c r="Y27" s="2">
        <v>0</v>
      </c>
      <c r="Z27" s="2">
        <v>0</v>
      </c>
    </row>
    <row r="28" spans="1:26" x14ac:dyDescent="0.25">
      <c r="A28" s="1" t="s">
        <v>12</v>
      </c>
      <c r="B28" s="1" t="s">
        <v>12</v>
      </c>
      <c r="C28" s="1" t="s">
        <v>70</v>
      </c>
      <c r="D28" s="2">
        <v>156287021</v>
      </c>
      <c r="E28" s="2">
        <v>156455841</v>
      </c>
      <c r="F28" s="2">
        <v>158378456</v>
      </c>
      <c r="G28" s="2">
        <v>154612295</v>
      </c>
      <c r="H28" s="2">
        <v>158710790</v>
      </c>
      <c r="I28" s="2">
        <v>133229498</v>
      </c>
      <c r="J28" s="2">
        <v>140710087</v>
      </c>
      <c r="K28" s="2">
        <v>127690281</v>
      </c>
      <c r="L28" s="2">
        <v>132970650</v>
      </c>
      <c r="M28" s="2">
        <v>102240624</v>
      </c>
      <c r="N28" s="2">
        <v>94180287</v>
      </c>
      <c r="O28" s="2">
        <v>92127247</v>
      </c>
      <c r="P28" s="2">
        <v>91800049</v>
      </c>
      <c r="Q28" s="2">
        <v>86765007</v>
      </c>
      <c r="R28" s="2">
        <v>80038153</v>
      </c>
      <c r="S28" s="2">
        <v>72154983</v>
      </c>
      <c r="T28" s="2">
        <v>71866451</v>
      </c>
      <c r="U28" s="2">
        <v>70992174</v>
      </c>
      <c r="V28" s="2">
        <v>60914325</v>
      </c>
      <c r="W28" s="2">
        <v>65444269</v>
      </c>
      <c r="X28" s="2">
        <v>32765409</v>
      </c>
      <c r="Y28" s="2">
        <v>4996402</v>
      </c>
      <c r="Z28" s="2">
        <v>0</v>
      </c>
    </row>
    <row r="29" spans="1:26" x14ac:dyDescent="0.25">
      <c r="A29" s="1" t="s">
        <v>13</v>
      </c>
      <c r="B29" s="1" t="s">
        <v>44</v>
      </c>
      <c r="C29" s="1" t="s">
        <v>70</v>
      </c>
      <c r="D29" s="2">
        <v>6381</v>
      </c>
      <c r="E29" s="2">
        <v>7065</v>
      </c>
      <c r="F29" s="2">
        <v>7321</v>
      </c>
      <c r="G29" s="2">
        <v>9631</v>
      </c>
      <c r="H29" s="2">
        <v>9156</v>
      </c>
      <c r="I29" s="2">
        <v>6792</v>
      </c>
      <c r="J29" s="2">
        <v>6729</v>
      </c>
      <c r="K29" s="2">
        <v>1548</v>
      </c>
      <c r="L29" s="2">
        <v>2058</v>
      </c>
      <c r="M29" s="2">
        <v>2432</v>
      </c>
      <c r="N29" s="2">
        <v>1933</v>
      </c>
      <c r="O29" s="2">
        <v>309</v>
      </c>
      <c r="P29" s="2">
        <v>95</v>
      </c>
      <c r="Q29" s="2">
        <v>131</v>
      </c>
      <c r="R29" s="2">
        <v>114</v>
      </c>
      <c r="S29" s="2">
        <v>136</v>
      </c>
      <c r="T29" s="2">
        <v>395</v>
      </c>
      <c r="U29" s="2">
        <v>134</v>
      </c>
      <c r="V29" s="2">
        <v>145</v>
      </c>
      <c r="W29" s="2">
        <v>86</v>
      </c>
      <c r="X29" s="2">
        <v>130</v>
      </c>
      <c r="Y29" s="2">
        <v>32</v>
      </c>
      <c r="Z29" s="2">
        <v>88</v>
      </c>
    </row>
    <row r="30" spans="1:26" x14ac:dyDescent="0.25">
      <c r="A30" s="1" t="s">
        <v>13</v>
      </c>
      <c r="B30" s="1" t="s">
        <v>45</v>
      </c>
      <c r="C30" s="1" t="s">
        <v>70</v>
      </c>
      <c r="D30" s="2">
        <v>514137</v>
      </c>
      <c r="E30" s="2">
        <v>602491</v>
      </c>
      <c r="F30" s="2">
        <v>481344</v>
      </c>
      <c r="G30" s="2">
        <v>780815</v>
      </c>
      <c r="H30" s="2">
        <v>588317</v>
      </c>
      <c r="I30" s="2">
        <v>490084</v>
      </c>
      <c r="J30" s="2">
        <v>462417</v>
      </c>
      <c r="K30" s="2">
        <v>474550</v>
      </c>
      <c r="L30" s="2">
        <v>495363</v>
      </c>
      <c r="M30" s="2">
        <v>477112</v>
      </c>
      <c r="N30" s="2">
        <v>486864</v>
      </c>
      <c r="O30" s="2">
        <v>566104</v>
      </c>
      <c r="P30" s="2">
        <v>511960</v>
      </c>
      <c r="Q30" s="2">
        <v>540852</v>
      </c>
      <c r="R30" s="2">
        <v>602330</v>
      </c>
      <c r="S30" s="2">
        <v>603436</v>
      </c>
      <c r="T30" s="2">
        <v>455811</v>
      </c>
      <c r="U30" s="2">
        <v>435206</v>
      </c>
      <c r="V30" s="2">
        <v>454383</v>
      </c>
      <c r="W30" s="2">
        <v>555125</v>
      </c>
      <c r="X30" s="2">
        <v>773966</v>
      </c>
      <c r="Y30" s="2">
        <v>544708</v>
      </c>
      <c r="Z30" s="2">
        <v>522878</v>
      </c>
    </row>
    <row r="31" spans="1:26" x14ac:dyDescent="0.25">
      <c r="A31" s="1" t="s">
        <v>13</v>
      </c>
      <c r="B31" s="1" t="s">
        <v>46</v>
      </c>
      <c r="C31" s="1" t="s">
        <v>70</v>
      </c>
      <c r="D31" s="2">
        <v>610149</v>
      </c>
      <c r="E31" s="2">
        <v>588594</v>
      </c>
      <c r="F31" s="2">
        <v>430681</v>
      </c>
      <c r="G31" s="2">
        <v>492848</v>
      </c>
      <c r="H31" s="2">
        <v>648098</v>
      </c>
      <c r="I31" s="2">
        <v>544146</v>
      </c>
      <c r="J31" s="2">
        <v>529916</v>
      </c>
      <c r="K31" s="2">
        <v>538659</v>
      </c>
      <c r="L31" s="2">
        <v>555281</v>
      </c>
      <c r="M31" s="2">
        <v>428810</v>
      </c>
      <c r="N31" s="2">
        <v>412889</v>
      </c>
      <c r="O31" s="2">
        <v>420833</v>
      </c>
      <c r="P31" s="2">
        <v>359906</v>
      </c>
      <c r="Q31" s="2">
        <v>362716</v>
      </c>
      <c r="R31" s="2">
        <v>343823</v>
      </c>
      <c r="S31" s="2">
        <v>307095</v>
      </c>
      <c r="T31" s="2">
        <v>222275</v>
      </c>
      <c r="U31" s="2">
        <v>196806</v>
      </c>
      <c r="V31" s="2">
        <v>151801</v>
      </c>
      <c r="W31" s="2">
        <v>184404</v>
      </c>
      <c r="X31" s="2">
        <v>214907</v>
      </c>
      <c r="Y31" s="2">
        <v>209715</v>
      </c>
      <c r="Z31" s="2">
        <v>154815</v>
      </c>
    </row>
    <row r="32" spans="1:26" x14ac:dyDescent="0.25">
      <c r="A32" s="1" t="s">
        <v>13</v>
      </c>
      <c r="B32" s="1" t="s">
        <v>47</v>
      </c>
      <c r="C32" s="1" t="s">
        <v>70</v>
      </c>
      <c r="D32" s="2">
        <v>212180</v>
      </c>
      <c r="E32" s="2">
        <v>655202</v>
      </c>
      <c r="F32" s="2">
        <v>1460389</v>
      </c>
      <c r="G32" s="2">
        <v>1912373</v>
      </c>
      <c r="H32" s="2">
        <v>1247656</v>
      </c>
      <c r="I32" s="2">
        <v>236987</v>
      </c>
      <c r="J32" s="2">
        <v>426545</v>
      </c>
      <c r="K32" s="2">
        <v>705991</v>
      </c>
      <c r="L32" s="2">
        <v>101015</v>
      </c>
      <c r="M32" s="2">
        <v>30594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</row>
    <row r="33" spans="1:26" x14ac:dyDescent="0.25">
      <c r="A33" s="1" t="s">
        <v>13</v>
      </c>
      <c r="B33" s="1" t="s">
        <v>48</v>
      </c>
      <c r="C33" s="1" t="s">
        <v>70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</row>
    <row r="34" spans="1:26" x14ac:dyDescent="0.25">
      <c r="A34" s="1" t="s">
        <v>13</v>
      </c>
      <c r="B34" s="1" t="s">
        <v>49</v>
      </c>
      <c r="C34" s="1" t="s">
        <v>70</v>
      </c>
      <c r="D34" s="2">
        <v>624212</v>
      </c>
      <c r="E34" s="2">
        <v>837130</v>
      </c>
      <c r="F34" s="2">
        <v>954418</v>
      </c>
      <c r="G34" s="2">
        <v>1118141</v>
      </c>
      <c r="H34" s="2">
        <v>840672</v>
      </c>
      <c r="I34" s="2">
        <v>1192742</v>
      </c>
      <c r="J34" s="2">
        <v>1211524</v>
      </c>
      <c r="K34" s="2">
        <v>1477066</v>
      </c>
      <c r="L34" s="2">
        <v>1491182</v>
      </c>
      <c r="M34" s="2">
        <v>729249</v>
      </c>
      <c r="N34" s="2">
        <v>1251192</v>
      </c>
      <c r="O34" s="2">
        <v>0</v>
      </c>
      <c r="P34" s="2">
        <v>0</v>
      </c>
      <c r="Q34" s="2">
        <v>42080</v>
      </c>
      <c r="R34" s="2">
        <v>108742</v>
      </c>
      <c r="S34" s="2">
        <v>65288</v>
      </c>
      <c r="T34" s="2">
        <v>73488</v>
      </c>
      <c r="U34" s="2">
        <v>85141</v>
      </c>
      <c r="V34" s="2">
        <v>44447</v>
      </c>
      <c r="W34" s="2">
        <v>27574</v>
      </c>
      <c r="X34" s="2">
        <v>0</v>
      </c>
      <c r="Y34" s="2">
        <v>0</v>
      </c>
      <c r="Z34" s="2">
        <v>0</v>
      </c>
    </row>
    <row r="35" spans="1:26" x14ac:dyDescent="0.25">
      <c r="A35" s="1" t="s">
        <v>14</v>
      </c>
      <c r="B35" s="1" t="s">
        <v>50</v>
      </c>
      <c r="C35" s="1" t="s">
        <v>70</v>
      </c>
      <c r="D35" s="2">
        <v>200000</v>
      </c>
      <c r="E35" s="2">
        <v>300000</v>
      </c>
      <c r="F35" s="2">
        <v>600000</v>
      </c>
      <c r="G35" s="2">
        <v>1300000</v>
      </c>
      <c r="H35" s="2">
        <v>2200000</v>
      </c>
      <c r="I35" s="2">
        <v>3100000</v>
      </c>
      <c r="J35" s="2">
        <v>4400000</v>
      </c>
      <c r="K35" s="2">
        <v>6600000</v>
      </c>
      <c r="L35" s="2">
        <v>11700000</v>
      </c>
      <c r="M35" s="2">
        <v>19600000</v>
      </c>
      <c r="N35" s="2">
        <v>26200000</v>
      </c>
      <c r="O35" s="2">
        <v>30000000</v>
      </c>
      <c r="P35" s="2">
        <v>34800000</v>
      </c>
      <c r="Q35" s="2">
        <v>37300000</v>
      </c>
      <c r="R35" s="2">
        <v>36800000</v>
      </c>
      <c r="S35" s="2">
        <v>38000000</v>
      </c>
      <c r="T35" s="2">
        <v>43500000</v>
      </c>
      <c r="U35" s="2">
        <v>44300000</v>
      </c>
      <c r="V35" s="2">
        <v>48500000</v>
      </c>
      <c r="W35" s="2">
        <v>48400000</v>
      </c>
      <c r="X35" s="2">
        <v>60300000</v>
      </c>
      <c r="Y35" s="2">
        <v>61100000</v>
      </c>
      <c r="Z35" s="2">
        <v>0</v>
      </c>
    </row>
    <row r="36" spans="1:26" x14ac:dyDescent="0.25">
      <c r="A36" s="1" t="s">
        <v>14</v>
      </c>
      <c r="B36" s="1" t="s">
        <v>51</v>
      </c>
      <c r="C36" s="1" t="s">
        <v>70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</row>
    <row r="37" spans="1:26" x14ac:dyDescent="0.25">
      <c r="A37" s="1" t="s">
        <v>15</v>
      </c>
      <c r="B37" s="1" t="s">
        <v>52</v>
      </c>
      <c r="C37" s="1" t="s">
        <v>70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73797</v>
      </c>
      <c r="U37" s="2">
        <v>21676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</row>
    <row r="38" spans="1:26" x14ac:dyDescent="0.25">
      <c r="A38" s="1" t="s">
        <v>15</v>
      </c>
      <c r="B38" s="1" t="s">
        <v>53</v>
      </c>
      <c r="C38" s="1" t="s">
        <v>70</v>
      </c>
      <c r="D38" s="2">
        <v>23853</v>
      </c>
      <c r="E38" s="2">
        <v>586925</v>
      </c>
      <c r="F38" s="2">
        <v>476303</v>
      </c>
      <c r="G38" s="2">
        <v>461587</v>
      </c>
      <c r="H38" s="2">
        <v>541038</v>
      </c>
      <c r="I38" s="2">
        <v>496684</v>
      </c>
      <c r="J38" s="2">
        <v>526695</v>
      </c>
      <c r="K38" s="2">
        <v>507018</v>
      </c>
      <c r="L38" s="2">
        <v>487452</v>
      </c>
      <c r="M38" s="2">
        <v>240326</v>
      </c>
      <c r="N38" s="2">
        <v>215849</v>
      </c>
      <c r="O38" s="2">
        <v>0</v>
      </c>
      <c r="P38" s="2">
        <v>0</v>
      </c>
      <c r="Q38" s="2">
        <v>30406</v>
      </c>
      <c r="R38" s="2">
        <v>44992</v>
      </c>
      <c r="S38" s="2">
        <v>41829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</row>
    <row r="39" spans="1:26" x14ac:dyDescent="0.25">
      <c r="A39" s="1" t="s">
        <v>15</v>
      </c>
      <c r="B39" s="1" t="s">
        <v>54</v>
      </c>
      <c r="C39" s="1" t="s">
        <v>70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</row>
    <row r="40" spans="1:26" x14ac:dyDescent="0.25">
      <c r="A40" s="1" t="s">
        <v>15</v>
      </c>
      <c r="B40" s="1" t="s">
        <v>55</v>
      </c>
      <c r="C40" s="1" t="s">
        <v>70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4912</v>
      </c>
      <c r="W40" s="2">
        <v>3880</v>
      </c>
      <c r="X40" s="2">
        <v>0</v>
      </c>
      <c r="Y40" s="2">
        <v>1227</v>
      </c>
      <c r="Z40" s="2">
        <v>0</v>
      </c>
    </row>
    <row r="41" spans="1:26" x14ac:dyDescent="0.25">
      <c r="A41" s="1" t="s">
        <v>15</v>
      </c>
      <c r="B41" s="1" t="s">
        <v>56</v>
      </c>
      <c r="C41" s="1" t="s">
        <v>70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259051</v>
      </c>
      <c r="N41" s="2">
        <v>305708</v>
      </c>
      <c r="O41" s="2">
        <v>417240</v>
      </c>
      <c r="P41" s="2">
        <v>558991</v>
      </c>
      <c r="Q41" s="2">
        <v>535377</v>
      </c>
      <c r="R41" s="2">
        <v>525936</v>
      </c>
      <c r="S41" s="2">
        <v>515228</v>
      </c>
      <c r="T41" s="2">
        <v>461979</v>
      </c>
      <c r="U41" s="2">
        <v>541179</v>
      </c>
      <c r="V41" s="2">
        <v>514311</v>
      </c>
      <c r="W41" s="2">
        <v>534328</v>
      </c>
      <c r="X41" s="2">
        <v>330541</v>
      </c>
      <c r="Y41" s="2">
        <v>422153</v>
      </c>
      <c r="Z41" s="2">
        <v>449225</v>
      </c>
    </row>
    <row r="42" spans="1:26" x14ac:dyDescent="0.25">
      <c r="A42" s="1" t="s">
        <v>16</v>
      </c>
      <c r="B42" s="1" t="s">
        <v>57</v>
      </c>
      <c r="C42" s="1" t="s">
        <v>70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</row>
    <row r="43" spans="1:26" x14ac:dyDescent="0.25">
      <c r="A43" s="1" t="s">
        <v>16</v>
      </c>
      <c r="B43" s="1" t="s">
        <v>58</v>
      </c>
      <c r="C43" s="1" t="s">
        <v>70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</row>
    <row r="44" spans="1:26" x14ac:dyDescent="0.25">
      <c r="A44" s="1" t="s">
        <v>16</v>
      </c>
      <c r="B44" s="1" t="s">
        <v>59</v>
      </c>
      <c r="C44" s="1" t="s">
        <v>70</v>
      </c>
      <c r="D44" s="2">
        <v>441932</v>
      </c>
      <c r="E44" s="2">
        <v>467836</v>
      </c>
      <c r="F44" s="2">
        <v>428204</v>
      </c>
      <c r="G44" s="2">
        <v>493265</v>
      </c>
      <c r="H44" s="2">
        <v>347581</v>
      </c>
      <c r="I44" s="2">
        <v>447221</v>
      </c>
      <c r="J44" s="2">
        <v>501643</v>
      </c>
      <c r="K44" s="2">
        <v>275589</v>
      </c>
      <c r="L44" s="2">
        <v>123000</v>
      </c>
      <c r="M44" s="2">
        <v>160005</v>
      </c>
      <c r="N44" s="2">
        <v>183845</v>
      </c>
      <c r="O44" s="2">
        <v>194947</v>
      </c>
      <c r="P44" s="2">
        <v>227179</v>
      </c>
      <c r="Q44" s="2">
        <v>280994</v>
      </c>
      <c r="R44" s="2">
        <v>191570</v>
      </c>
      <c r="S44" s="2">
        <v>129584</v>
      </c>
      <c r="T44" s="2">
        <v>103460</v>
      </c>
      <c r="U44" s="2">
        <v>0</v>
      </c>
      <c r="V44" s="2">
        <v>2156</v>
      </c>
      <c r="W44" s="2">
        <v>0</v>
      </c>
      <c r="X44" s="2">
        <v>0</v>
      </c>
      <c r="Y44" s="2">
        <v>0</v>
      </c>
      <c r="Z44" s="2">
        <v>0</v>
      </c>
    </row>
    <row r="45" spans="1:26" x14ac:dyDescent="0.25">
      <c r="A45" s="1" t="s">
        <v>16</v>
      </c>
      <c r="B45" s="1" t="s">
        <v>60</v>
      </c>
      <c r="C45" s="1" t="s">
        <v>70</v>
      </c>
      <c r="D45" s="2">
        <v>111426567</v>
      </c>
      <c r="E45" s="2">
        <v>121830623</v>
      </c>
      <c r="F45" s="2">
        <v>116640379</v>
      </c>
      <c r="G45" s="2">
        <v>112973021</v>
      </c>
      <c r="H45" s="2">
        <v>116470180</v>
      </c>
      <c r="I45" s="2">
        <v>119131139</v>
      </c>
      <c r="J45" s="2">
        <v>105713574</v>
      </c>
      <c r="K45" s="2">
        <v>91653533</v>
      </c>
      <c r="L45" s="2">
        <v>99705966</v>
      </c>
      <c r="M45" s="2">
        <v>96498708</v>
      </c>
      <c r="N45" s="2">
        <v>105829825</v>
      </c>
      <c r="O45" s="2">
        <v>110723984</v>
      </c>
      <c r="P45" s="2">
        <v>107734160</v>
      </c>
      <c r="Q45" s="2">
        <v>106207512</v>
      </c>
      <c r="R45" s="2">
        <v>99764932</v>
      </c>
      <c r="S45" s="2">
        <v>81723616</v>
      </c>
      <c r="T45" s="2">
        <v>72406068</v>
      </c>
      <c r="U45" s="2">
        <v>49502522</v>
      </c>
      <c r="V45" s="2">
        <v>35460409</v>
      </c>
      <c r="W45" s="2">
        <v>46662272</v>
      </c>
      <c r="X45" s="2">
        <v>55443583</v>
      </c>
      <c r="Y45" s="2">
        <v>33391799</v>
      </c>
      <c r="Z45" s="2">
        <v>23760338</v>
      </c>
    </row>
    <row r="46" spans="1:26" x14ac:dyDescent="0.25">
      <c r="A46" s="1" t="s">
        <v>16</v>
      </c>
      <c r="B46" s="1" t="s">
        <v>61</v>
      </c>
      <c r="C46" s="1" t="s">
        <v>70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</row>
    <row r="47" spans="1:26" x14ac:dyDescent="0.25">
      <c r="A47" s="1" t="s">
        <v>16</v>
      </c>
      <c r="B47" s="1" t="s">
        <v>62</v>
      </c>
      <c r="C47" s="1" t="s">
        <v>70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</row>
    <row r="48" spans="1:26" x14ac:dyDescent="0.25">
      <c r="A48" s="1" t="s">
        <v>16</v>
      </c>
      <c r="B48" s="1" t="s">
        <v>63</v>
      </c>
      <c r="C48" s="1" t="s">
        <v>70</v>
      </c>
      <c r="D48" s="2">
        <v>0</v>
      </c>
      <c r="E48" s="2">
        <v>0</v>
      </c>
      <c r="F48" s="2">
        <v>0</v>
      </c>
      <c r="G48" s="2">
        <v>250766</v>
      </c>
      <c r="H48" s="2">
        <v>287805</v>
      </c>
      <c r="I48" s="2">
        <v>281454</v>
      </c>
      <c r="J48" s="2">
        <v>280874</v>
      </c>
      <c r="K48" s="2">
        <v>196987</v>
      </c>
      <c r="L48" s="2">
        <v>327134</v>
      </c>
      <c r="M48" s="2">
        <v>518777</v>
      </c>
      <c r="N48" s="2">
        <v>594334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</row>
    <row r="49" spans="1:27 16384:16384" x14ac:dyDescent="0.25">
      <c r="A49" s="1" t="s">
        <v>17</v>
      </c>
      <c r="B49" s="1" t="s">
        <v>64</v>
      </c>
      <c r="C49" s="1" t="s">
        <v>70</v>
      </c>
      <c r="D49" s="2">
        <v>17987251</v>
      </c>
      <c r="E49" s="2">
        <v>13807008</v>
      </c>
      <c r="F49" s="2">
        <v>15495953</v>
      </c>
      <c r="G49" s="2">
        <v>15019200</v>
      </c>
      <c r="H49" s="2">
        <v>15295978</v>
      </c>
      <c r="I49" s="2">
        <v>15823967</v>
      </c>
      <c r="J49" s="2">
        <v>15383158</v>
      </c>
      <c r="K49" s="2">
        <v>14373719</v>
      </c>
      <c r="L49" s="2">
        <v>15758648</v>
      </c>
      <c r="M49" s="2">
        <v>13441779</v>
      </c>
      <c r="N49" s="2">
        <v>16585897</v>
      </c>
      <c r="O49" s="2">
        <v>15885857</v>
      </c>
      <c r="P49" s="2">
        <v>14965005</v>
      </c>
      <c r="Q49" s="2">
        <v>14439343</v>
      </c>
      <c r="R49" s="2">
        <v>15710922</v>
      </c>
      <c r="S49" s="2">
        <v>15566110</v>
      </c>
      <c r="T49" s="2">
        <v>13859806</v>
      </c>
      <c r="U49" s="2">
        <v>15466372</v>
      </c>
      <c r="V49" s="2">
        <v>14100154</v>
      </c>
      <c r="W49" s="2">
        <v>14869915</v>
      </c>
      <c r="X49" s="2">
        <v>13281637</v>
      </c>
      <c r="Y49" s="2">
        <v>15063243</v>
      </c>
      <c r="Z49" s="2">
        <v>17400482</v>
      </c>
    </row>
    <row r="50" spans="1:27 16384:16384" x14ac:dyDescent="0.25">
      <c r="A50" s="1" t="s">
        <v>17</v>
      </c>
      <c r="B50" s="1" t="s">
        <v>65</v>
      </c>
      <c r="C50" s="1" t="s">
        <v>70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544428</v>
      </c>
      <c r="O50" s="2">
        <v>508740</v>
      </c>
      <c r="P50" s="2">
        <v>91006</v>
      </c>
      <c r="Q50" s="2">
        <v>268169</v>
      </c>
      <c r="R50" s="2">
        <v>94108</v>
      </c>
      <c r="S50" s="2">
        <v>361982</v>
      </c>
      <c r="T50" s="2">
        <v>523606</v>
      </c>
      <c r="U50" s="2">
        <v>415434</v>
      </c>
      <c r="V50" s="2">
        <v>507079</v>
      </c>
      <c r="W50" s="2">
        <v>488199</v>
      </c>
      <c r="X50" s="2">
        <v>458795</v>
      </c>
      <c r="Y50" s="2">
        <v>438707</v>
      </c>
      <c r="Z50" s="2">
        <v>439439</v>
      </c>
    </row>
    <row r="51" spans="1:27 16384:16384" x14ac:dyDescent="0.25">
      <c r="A51" s="1" t="s">
        <v>17</v>
      </c>
      <c r="B51" s="1" t="s">
        <v>66</v>
      </c>
      <c r="C51" s="1" t="s">
        <v>70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5941045</v>
      </c>
      <c r="O51" s="2">
        <v>5651419</v>
      </c>
      <c r="P51" s="2">
        <v>5737564</v>
      </c>
      <c r="Q51" s="2">
        <v>5798668</v>
      </c>
      <c r="R51" s="2">
        <v>5450752</v>
      </c>
      <c r="S51" s="2">
        <v>5909658</v>
      </c>
      <c r="T51" s="2">
        <v>5585581</v>
      </c>
      <c r="U51" s="2">
        <v>1429649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</row>
    <row r="52" spans="1:27 16384:16384" x14ac:dyDescent="0.25">
      <c r="A52" s="1" t="s">
        <v>17</v>
      </c>
      <c r="B52" s="1" t="s">
        <v>67</v>
      </c>
      <c r="C52" s="1" t="s">
        <v>70</v>
      </c>
      <c r="D52" s="2">
        <v>3933611</v>
      </c>
      <c r="E52" s="2">
        <v>5098549</v>
      </c>
      <c r="F52" s="2">
        <v>6273414</v>
      </c>
      <c r="G52" s="2">
        <v>7308299</v>
      </c>
      <c r="H52" s="2">
        <v>7244618</v>
      </c>
      <c r="I52" s="2">
        <v>7439544</v>
      </c>
      <c r="J52" s="2">
        <v>6415568</v>
      </c>
      <c r="K52" s="2">
        <v>5925454</v>
      </c>
      <c r="L52" s="2">
        <v>6799166</v>
      </c>
      <c r="M52" s="2">
        <v>6099242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</row>
    <row r="53" spans="1:27 16384:16384" x14ac:dyDescent="0.25">
      <c r="A53" s="1" t="s">
        <v>17</v>
      </c>
      <c r="B53" s="1" t="s">
        <v>68</v>
      </c>
      <c r="C53" s="1" t="s">
        <v>70</v>
      </c>
      <c r="D53" s="2">
        <v>2060394</v>
      </c>
      <c r="E53" s="2">
        <v>1456185</v>
      </c>
      <c r="F53" s="2">
        <v>1661450</v>
      </c>
      <c r="G53" s="2">
        <v>622527</v>
      </c>
      <c r="H53" s="2">
        <v>607389</v>
      </c>
      <c r="I53" s="2">
        <v>705429</v>
      </c>
      <c r="J53" s="2">
        <v>802456</v>
      </c>
      <c r="K53" s="2">
        <v>740526</v>
      </c>
      <c r="L53" s="2">
        <v>691835</v>
      </c>
      <c r="M53" s="2">
        <v>532653</v>
      </c>
      <c r="N53" s="2">
        <v>800037</v>
      </c>
      <c r="O53" s="2">
        <v>720887</v>
      </c>
      <c r="P53" s="2">
        <v>544901</v>
      </c>
      <c r="Q53" s="2">
        <v>562090</v>
      </c>
      <c r="R53" s="2">
        <v>628061</v>
      </c>
      <c r="S53" s="2">
        <v>621850</v>
      </c>
      <c r="T53" s="2">
        <v>528215</v>
      </c>
      <c r="U53" s="2">
        <v>757694</v>
      </c>
      <c r="V53" s="2">
        <v>894433</v>
      </c>
      <c r="W53" s="2">
        <v>686116</v>
      </c>
      <c r="X53" s="2">
        <v>611161</v>
      </c>
      <c r="Y53" s="2">
        <v>839316</v>
      </c>
      <c r="Z53" s="2">
        <v>931103</v>
      </c>
    </row>
    <row r="54" spans="1:27 16384:16384" x14ac:dyDescent="0.25">
      <c r="A54" s="1" t="s">
        <v>18</v>
      </c>
      <c r="B54" s="1" t="s">
        <v>69</v>
      </c>
      <c r="C54" s="1" t="s">
        <v>70</v>
      </c>
      <c r="D54" s="2">
        <v>15500000</v>
      </c>
      <c r="E54" s="2">
        <v>18700000</v>
      </c>
      <c r="F54" s="2">
        <v>25500000</v>
      </c>
      <c r="G54" s="2">
        <v>27200000</v>
      </c>
      <c r="H54" s="2">
        <v>30700000</v>
      </c>
      <c r="I54" s="2">
        <v>39700000</v>
      </c>
      <c r="J54" s="2">
        <v>40600000</v>
      </c>
      <c r="K54" s="2">
        <v>38600000</v>
      </c>
      <c r="L54" s="2">
        <v>39800000</v>
      </c>
      <c r="M54" s="2">
        <v>48900000</v>
      </c>
      <c r="N54" s="2">
        <v>50600000</v>
      </c>
      <c r="O54" s="2">
        <v>51700000</v>
      </c>
      <c r="P54" s="2">
        <v>57300000</v>
      </c>
      <c r="Q54" s="2">
        <v>79100000</v>
      </c>
      <c r="R54" s="2">
        <v>78400000</v>
      </c>
      <c r="S54" s="2">
        <v>103700000</v>
      </c>
      <c r="T54" s="2">
        <v>107900000</v>
      </c>
      <c r="U54" s="2">
        <v>123600000</v>
      </c>
      <c r="V54" s="2">
        <v>129600000</v>
      </c>
      <c r="W54" s="2">
        <v>112500000</v>
      </c>
      <c r="X54" s="2">
        <v>124800000</v>
      </c>
      <c r="Y54" s="2">
        <v>137800000</v>
      </c>
      <c r="Z54" s="2">
        <v>0</v>
      </c>
    </row>
    <row r="56" spans="1:27 16384:16384" x14ac:dyDescent="0.25">
      <c r="D56" s="2">
        <f>SUM(D2:D54)</f>
        <v>499585717</v>
      </c>
      <c r="E56" s="2">
        <f t="shared" ref="E56:Z56" si="0">SUM(E2:E54)</f>
        <v>516979564</v>
      </c>
      <c r="F56" s="2">
        <f t="shared" si="0"/>
        <v>524626374</v>
      </c>
      <c r="G56" s="2">
        <f t="shared" si="0"/>
        <v>525698042</v>
      </c>
      <c r="H56" s="2">
        <f t="shared" si="0"/>
        <v>537482619</v>
      </c>
      <c r="I56" s="2">
        <f t="shared" si="0"/>
        <v>530721771</v>
      </c>
      <c r="J56" s="2">
        <f t="shared" si="0"/>
        <v>533114056</v>
      </c>
      <c r="K56" s="2">
        <f>SUM(K2:K54)</f>
        <v>498481432</v>
      </c>
      <c r="L56" s="2">
        <f t="shared" si="0"/>
        <v>527712170</v>
      </c>
      <c r="M56" s="2">
        <f>SUM(M2:M54)</f>
        <v>508035515</v>
      </c>
      <c r="N56" s="2">
        <f t="shared" si="0"/>
        <v>509202808</v>
      </c>
      <c r="O56" s="2">
        <f>SUM(O2:O54)</f>
        <v>507619829</v>
      </c>
      <c r="P56" s="2">
        <f t="shared" si="0"/>
        <v>502423310</v>
      </c>
      <c r="Q56" s="2">
        <f t="shared" si="0"/>
        <v>517678185</v>
      </c>
      <c r="R56" s="2">
        <f t="shared" si="0"/>
        <v>516984975</v>
      </c>
      <c r="S56" s="2">
        <f t="shared" si="0"/>
        <v>519503820</v>
      </c>
      <c r="T56" s="2">
        <f t="shared" si="0"/>
        <v>511148173</v>
      </c>
      <c r="U56" s="2">
        <f t="shared" si="0"/>
        <v>479221840</v>
      </c>
      <c r="V56" s="2">
        <f t="shared" si="0"/>
        <v>448016743</v>
      </c>
      <c r="W56" s="2">
        <f t="shared" si="0"/>
        <v>458877073</v>
      </c>
      <c r="X56" s="2">
        <f t="shared" si="0"/>
        <v>457760127</v>
      </c>
      <c r="Y56" s="2">
        <f t="shared" si="0"/>
        <v>393980685</v>
      </c>
      <c r="Z56" s="2">
        <f t="shared" si="0"/>
        <v>179139375</v>
      </c>
    </row>
    <row r="57" spans="1:27 16384:16384" s="5" customFormat="1" x14ac:dyDescent="0.25">
      <c r="A57" s="1" t="s">
        <v>9</v>
      </c>
      <c r="B57" s="1" t="s">
        <v>39</v>
      </c>
      <c r="C57" s="1" t="s">
        <v>70</v>
      </c>
      <c r="D57" s="1">
        <v>484044339</v>
      </c>
      <c r="E57" s="1">
        <v>498149606</v>
      </c>
      <c r="F57" s="1">
        <v>498816964</v>
      </c>
      <c r="G57" s="1">
        <v>497513512</v>
      </c>
      <c r="H57" s="1">
        <v>504927984</v>
      </c>
      <c r="I57" s="1">
        <v>488369371</v>
      </c>
      <c r="J57" s="1">
        <v>488581285</v>
      </c>
      <c r="K57" s="1">
        <v>446467074</v>
      </c>
      <c r="L57" s="1">
        <v>468628740</v>
      </c>
      <c r="M57" s="1">
        <v>431182391</v>
      </c>
      <c r="N57" s="1">
        <v>435448765</v>
      </c>
      <c r="O57" s="1">
        <v>431269663</v>
      </c>
      <c r="P57" s="1">
        <v>414426524</v>
      </c>
      <c r="Q57" s="1">
        <v>402398137</v>
      </c>
      <c r="R57" s="1">
        <v>403201939</v>
      </c>
      <c r="S57" s="1">
        <v>378941372</v>
      </c>
      <c r="T57" s="1">
        <v>361342016</v>
      </c>
      <c r="U57" s="1">
        <v>311088542</v>
      </c>
      <c r="V57" s="1">
        <v>270489800</v>
      </c>
      <c r="W57" s="1">
        <v>298594508</v>
      </c>
      <c r="X57" s="1">
        <v>273144777</v>
      </c>
      <c r="Y57" s="1">
        <v>197288057</v>
      </c>
      <c r="Z57" s="1">
        <v>179503951</v>
      </c>
      <c r="AA57" s="1"/>
    </row>
    <row r="58" spans="1:27 16384:16384" x14ac:dyDescent="0.25">
      <c r="A58" s="1" t="s">
        <v>10</v>
      </c>
      <c r="B58" s="1" t="s">
        <v>40</v>
      </c>
      <c r="C58" s="1" t="s">
        <v>70</v>
      </c>
      <c r="D58" s="2">
        <v>6628002</v>
      </c>
      <c r="E58" s="2">
        <v>-3269564</v>
      </c>
      <c r="F58" s="2">
        <v>-2621283</v>
      </c>
      <c r="G58" s="2">
        <v>-4565171</v>
      </c>
      <c r="H58" s="2">
        <v>-16977128</v>
      </c>
      <c r="I58" s="2">
        <v>-16555078</v>
      </c>
      <c r="J58" s="2">
        <v>-20099477</v>
      </c>
      <c r="K58" s="2">
        <v>-12272991</v>
      </c>
      <c r="L58" s="2">
        <v>-14955235</v>
      </c>
      <c r="M58" s="2">
        <v>-3765750</v>
      </c>
      <c r="N58" s="2">
        <v>-20541009</v>
      </c>
      <c r="O58" s="2">
        <v>-32194157</v>
      </c>
      <c r="P58" s="2">
        <v>-33886908</v>
      </c>
      <c r="Q58" s="2">
        <v>-48282616</v>
      </c>
      <c r="R58" s="2">
        <v>-50524820</v>
      </c>
      <c r="S58" s="2">
        <v>-52459764</v>
      </c>
      <c r="T58" s="2">
        <v>-48717723</v>
      </c>
      <c r="U58" s="2">
        <v>-32668719</v>
      </c>
      <c r="V58" s="2">
        <v>-18880474</v>
      </c>
      <c r="W58" s="2">
        <v>-18580816</v>
      </c>
      <c r="X58" s="2">
        <v>-27026898</v>
      </c>
      <c r="Y58" s="2">
        <v>9175369</v>
      </c>
      <c r="Z58" s="2">
        <v>26323839</v>
      </c>
    </row>
    <row r="59" spans="1:27 16384:16384" x14ac:dyDescent="0.25">
      <c r="D59" s="2">
        <f>IF(D58 &lt; 0, 1, 0)</f>
        <v>0</v>
      </c>
      <c r="E59" s="2">
        <f t="shared" ref="E59:Z59" si="1">IF(E58 &lt; 0, 1, 0)</f>
        <v>1</v>
      </c>
      <c r="F59" s="2">
        <f t="shared" si="1"/>
        <v>1</v>
      </c>
      <c r="G59" s="2">
        <f t="shared" si="1"/>
        <v>1</v>
      </c>
      <c r="H59" s="2">
        <f t="shared" si="1"/>
        <v>1</v>
      </c>
      <c r="I59" s="2">
        <f t="shared" si="1"/>
        <v>1</v>
      </c>
      <c r="J59" s="2">
        <f t="shared" si="1"/>
        <v>1</v>
      </c>
      <c r="K59" s="2">
        <f t="shared" si="1"/>
        <v>1</v>
      </c>
      <c r="L59" s="2">
        <f t="shared" si="1"/>
        <v>1</v>
      </c>
      <c r="M59" s="2">
        <f t="shared" si="1"/>
        <v>1</v>
      </c>
      <c r="N59" s="2">
        <f t="shared" si="1"/>
        <v>1</v>
      </c>
      <c r="O59" s="2">
        <f t="shared" si="1"/>
        <v>1</v>
      </c>
      <c r="P59" s="2">
        <f t="shared" si="1"/>
        <v>1</v>
      </c>
      <c r="Q59" s="2">
        <f t="shared" si="1"/>
        <v>1</v>
      </c>
      <c r="R59" s="2">
        <f t="shared" si="1"/>
        <v>1</v>
      </c>
      <c r="S59" s="2">
        <f t="shared" si="1"/>
        <v>1</v>
      </c>
      <c r="T59" s="2">
        <f t="shared" si="1"/>
        <v>1</v>
      </c>
      <c r="U59" s="2">
        <f t="shared" si="1"/>
        <v>1</v>
      </c>
      <c r="V59" s="2">
        <f t="shared" si="1"/>
        <v>1</v>
      </c>
      <c r="W59" s="2">
        <f t="shared" si="1"/>
        <v>1</v>
      </c>
      <c r="X59" s="2">
        <f t="shared" si="1"/>
        <v>1</v>
      </c>
      <c r="Y59" s="2">
        <f t="shared" si="1"/>
        <v>0</v>
      </c>
      <c r="Z59" s="2">
        <f t="shared" si="1"/>
        <v>0</v>
      </c>
    </row>
    <row r="60" spans="1:27 16384:16384" x14ac:dyDescent="0.25">
      <c r="D60" s="2">
        <f>D56-D57-D58</f>
        <v>8913376</v>
      </c>
      <c r="E60" s="2">
        <f>E56-E57</f>
        <v>18829958</v>
      </c>
      <c r="F60" s="2">
        <f t="shared" ref="F60:X60" si="2">F56-F57</f>
        <v>25809410</v>
      </c>
      <c r="G60" s="2">
        <f t="shared" si="2"/>
        <v>28184530</v>
      </c>
      <c r="H60" s="2">
        <f t="shared" si="2"/>
        <v>32554635</v>
      </c>
      <c r="I60" s="2">
        <f t="shared" si="2"/>
        <v>42352400</v>
      </c>
      <c r="J60" s="2">
        <f t="shared" si="2"/>
        <v>44532771</v>
      </c>
      <c r="K60" s="2">
        <f t="shared" si="2"/>
        <v>52014358</v>
      </c>
      <c r="L60" s="2">
        <f t="shared" si="2"/>
        <v>59083430</v>
      </c>
      <c r="M60" s="2">
        <f t="shared" si="2"/>
        <v>76853124</v>
      </c>
      <c r="N60" s="2">
        <f t="shared" si="2"/>
        <v>73754043</v>
      </c>
      <c r="O60" s="2">
        <f t="shared" si="2"/>
        <v>76350166</v>
      </c>
      <c r="P60" s="2">
        <f t="shared" si="2"/>
        <v>87996786</v>
      </c>
      <c r="Q60" s="2">
        <f>Q56-Q57</f>
        <v>115280048</v>
      </c>
      <c r="R60" s="2">
        <f t="shared" si="2"/>
        <v>113783036</v>
      </c>
      <c r="S60" s="2">
        <f t="shared" si="2"/>
        <v>140562448</v>
      </c>
      <c r="T60" s="2">
        <f t="shared" si="2"/>
        <v>149806157</v>
      </c>
      <c r="U60" s="2">
        <f t="shared" si="2"/>
        <v>168133298</v>
      </c>
      <c r="V60" s="2">
        <f t="shared" si="2"/>
        <v>177526943</v>
      </c>
      <c r="W60" s="2">
        <f t="shared" si="2"/>
        <v>160282565</v>
      </c>
      <c r="X60" s="2">
        <f t="shared" si="2"/>
        <v>184615350</v>
      </c>
      <c r="Y60" s="2">
        <f>Y56-Y57</f>
        <v>196692628</v>
      </c>
      <c r="Z60" s="2">
        <f>Z56-Z57-Z58</f>
        <v>-26688415</v>
      </c>
    </row>
    <row r="61" spans="1:27 16384:16384" x14ac:dyDescent="0.25">
      <c r="XFD61" s="2">
        <f>XFD60+XFD58</f>
        <v>0</v>
      </c>
    </row>
    <row r="64" spans="1:27 16384:16384" s="8" customFormat="1" x14ac:dyDescent="0.25">
      <c r="A64" s="6"/>
      <c r="B64" s="6"/>
      <c r="C64" s="6"/>
      <c r="D64" s="7">
        <f>D$60 / D$57</f>
        <v>1.8414379183556571E-2</v>
      </c>
      <c r="E64" s="7">
        <f t="shared" ref="E64:Z64" si="3">E$60 / E$57</f>
        <v>3.7799805064986841E-2</v>
      </c>
      <c r="F64" s="7">
        <f t="shared" si="3"/>
        <v>5.1741243507508299E-2</v>
      </c>
      <c r="G64" s="7">
        <f t="shared" si="3"/>
        <v>5.6650782984161444E-2</v>
      </c>
      <c r="H64" s="7">
        <f t="shared" si="3"/>
        <v>6.4473818111851766E-2</v>
      </c>
      <c r="I64" s="7">
        <f t="shared" si="3"/>
        <v>8.672206431226008E-2</v>
      </c>
      <c r="J64" s="7">
        <f t="shared" si="3"/>
        <v>9.1147107691609594E-2</v>
      </c>
      <c r="K64" s="7">
        <f t="shared" si="3"/>
        <v>0.11650211410662727</v>
      </c>
      <c r="L64" s="7">
        <f t="shared" si="3"/>
        <v>0.12607726534228353</v>
      </c>
      <c r="M64" s="7">
        <f t="shared" si="3"/>
        <v>0.1782380857941854</v>
      </c>
      <c r="N64" s="7">
        <f t="shared" si="3"/>
        <v>0.1693747897068901</v>
      </c>
      <c r="O64" s="7">
        <f t="shared" si="3"/>
        <v>0.17703579117736365</v>
      </c>
      <c r="P64" s="7">
        <f t="shared" si="3"/>
        <v>0.21233386596655188</v>
      </c>
      <c r="Q64" s="7">
        <f t="shared" si="3"/>
        <v>0.28648255893888497</v>
      </c>
      <c r="R64" s="7">
        <f t="shared" si="3"/>
        <v>0.28219863297830022</v>
      </c>
      <c r="S64" s="7">
        <f t="shared" si="3"/>
        <v>0.37093455184935575</v>
      </c>
      <c r="T64" s="7">
        <f t="shared" si="3"/>
        <v>0.41458272320039308</v>
      </c>
      <c r="U64" s="7">
        <f t="shared" si="3"/>
        <v>0.54046766531182622</v>
      </c>
      <c r="V64" s="7">
        <f>V$60 / V$57</f>
        <v>0.65631658938710447</v>
      </c>
      <c r="W64" s="7">
        <f t="shared" si="3"/>
        <v>0.53679006380117344</v>
      </c>
      <c r="X64" s="7">
        <f t="shared" si="3"/>
        <v>0.67588826712216432</v>
      </c>
      <c r="Y64" s="7">
        <f t="shared" si="3"/>
        <v>0.9969819308423723</v>
      </c>
      <c r="Z64" s="7">
        <f t="shared" si="3"/>
        <v>-0.14867870512777739</v>
      </c>
      <c r="AA64" s="7"/>
    </row>
  </sheetData>
  <conditionalFormatting sqref="A60:XFD60">
    <cfRule type="cellIs" dxfId="1" priority="1" operator="lessThan">
      <formula>0</formula>
    </cfRule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Strommix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Sultan, Gabriel</cp:lastModifiedBy>
  <dcterms:created xsi:type="dcterms:W3CDTF">2025-04-24T12:11:37Z</dcterms:created>
  <dcterms:modified xsi:type="dcterms:W3CDTF">2025-04-24T15:10:40Z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2ff711-767d-49e4-8de8-6dc66c541869_Enabled">
    <vt:lpwstr>true</vt:lpwstr>
  </property>
  <property fmtid="{D5CDD505-2E9C-101B-9397-08002B2CF9AE}" pid="3" name="MSIP_Label_3f2ff711-767d-49e4-8de8-6dc66c541869_SetDate">
    <vt:lpwstr>2025-04-24T12:19:00Z</vt:lpwstr>
  </property>
  <property fmtid="{D5CDD505-2E9C-101B-9397-08002B2CF9AE}" pid="4" name="MSIP_Label_3f2ff711-767d-49e4-8de8-6dc66c541869_Method">
    <vt:lpwstr>Standard</vt:lpwstr>
  </property>
  <property fmtid="{D5CDD505-2E9C-101B-9397-08002B2CF9AE}" pid="5" name="MSIP_Label_3f2ff711-767d-49e4-8de8-6dc66c541869_Name">
    <vt:lpwstr>defa4170-0d19-0005-0004-bc88714345d2</vt:lpwstr>
  </property>
  <property fmtid="{D5CDD505-2E9C-101B-9397-08002B2CF9AE}" pid="6" name="MSIP_Label_3f2ff711-767d-49e4-8de8-6dc66c541869_SiteId">
    <vt:lpwstr>9a21e1ab-b7a7-4f82-8fd0-170bb7e09f92</vt:lpwstr>
  </property>
  <property fmtid="{D5CDD505-2E9C-101B-9397-08002B2CF9AE}" pid="7" name="MSIP_Label_3f2ff711-767d-49e4-8de8-6dc66c541869_ActionId">
    <vt:lpwstr>81efeec8-a5c6-45e6-8511-6e07fec54479</vt:lpwstr>
  </property>
  <property fmtid="{D5CDD505-2E9C-101B-9397-08002B2CF9AE}" pid="8" name="MSIP_Label_3f2ff711-767d-49e4-8de8-6dc66c541869_ContentBits">
    <vt:lpwstr>0</vt:lpwstr>
  </property>
  <property fmtid="{D5CDD505-2E9C-101B-9397-08002B2CF9AE}" pid="9" name="MSIP_Label_3f2ff711-767d-49e4-8de8-6dc66c541869_Tag">
    <vt:lpwstr>10, 3, 0, 1</vt:lpwstr>
  </property>
</Properties>
</file>