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S:\AWSI\GreenTech\de_gridmix\in\"/>
    </mc:Choice>
  </mc:AlternateContent>
  <xr:revisionPtr revIDLastSave="0" documentId="13_ncr:1_{623BF510-E7E3-4749-A862-F0EFCD93AD8F}" xr6:coauthVersionLast="47" xr6:coauthVersionMax="47" xr10:uidLastSave="{00000000-0000-0000-0000-000000000000}"/>
  <bookViews>
    <workbookView xWindow="-27750" yWindow="6810" windowWidth="23730" windowHeight="15435" xr2:uid="{00000000-000D-0000-FFFF-FFFF00000000}"/>
  </bookViews>
  <sheets>
    <sheet name="DATA_SHORT" sheetId="6" r:id="rId1"/>
    <sheet name="DATA_LONG" sheetId="5" r:id="rId2"/>
    <sheet name="Sheet1" sheetId="1" r:id="rId3"/>
    <sheet name="Sheet2" sheetId="2" r:id="rId4"/>
    <sheet name="import" sheetId="3" r:id="rId5"/>
    <sheet name="cost prediction" sheetId="4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6" l="1"/>
  <c r="E4" i="6"/>
  <c r="F4" i="6"/>
  <c r="G4" i="6"/>
  <c r="H4" i="6"/>
  <c r="D4" i="5"/>
  <c r="H4" i="5"/>
  <c r="G4" i="5"/>
  <c r="F4" i="5"/>
  <c r="E4" i="5"/>
  <c r="G4" i="1"/>
  <c r="H4" i="1"/>
  <c r="F4" i="1"/>
  <c r="E4" i="1"/>
  <c r="D4" i="1"/>
  <c r="E27" i="3"/>
  <c r="F27" i="3"/>
  <c r="G27" i="3"/>
  <c r="H27" i="3"/>
  <c r="I27" i="3"/>
  <c r="J27" i="3"/>
  <c r="K27" i="3"/>
  <c r="L27" i="3"/>
  <c r="M27" i="3"/>
  <c r="D27" i="3"/>
  <c r="E13" i="3"/>
  <c r="E14" i="3" s="1"/>
  <c r="F13" i="3"/>
  <c r="F14" i="3" s="1"/>
  <c r="G13" i="3"/>
  <c r="G14" i="3" s="1"/>
  <c r="H13" i="3"/>
  <c r="H14" i="3" s="1"/>
  <c r="I13" i="3"/>
  <c r="I14" i="3" s="1"/>
  <c r="J13" i="3"/>
  <c r="J14" i="3" s="1"/>
  <c r="K13" i="3"/>
  <c r="K14" i="3" s="1"/>
  <c r="L13" i="3"/>
  <c r="L14" i="3" s="1"/>
  <c r="M13" i="3"/>
  <c r="M14" i="3" s="1"/>
  <c r="D13" i="3"/>
  <c r="D14" i="3" s="1"/>
  <c r="D31" i="3" l="1"/>
  <c r="D30" i="3"/>
  <c r="M31" i="3"/>
  <c r="M30" i="3"/>
  <c r="L31" i="3"/>
  <c r="L30" i="3"/>
  <c r="K31" i="3"/>
  <c r="K30" i="3"/>
  <c r="J31" i="3"/>
  <c r="J30" i="3"/>
  <c r="I31" i="3"/>
  <c r="I30" i="3"/>
  <c r="H31" i="3"/>
  <c r="H30" i="3"/>
  <c r="G31" i="3"/>
  <c r="G30" i="3"/>
  <c r="F31" i="3"/>
  <c r="F30" i="3"/>
  <c r="E31" i="3"/>
  <c r="E30" i="3"/>
</calcChain>
</file>

<file path=xl/sharedStrings.xml><?xml version="1.0" encoding="utf-8"?>
<sst xmlns="http://schemas.openxmlformats.org/spreadsheetml/2006/main" count="361" uniqueCount="138">
  <si>
    <t>Label</t>
  </si>
  <si>
    <t>Energy Source</t>
  </si>
  <si>
    <t>Unit</t>
  </si>
  <si>
    <t>Category</t>
  </si>
  <si>
    <t>Notes</t>
  </si>
  <si>
    <t>wind_onshore</t>
  </si>
  <si>
    <t>Onshore wind</t>
  </si>
  <si>
    <t>%</t>
  </si>
  <si>
    <t>Renewable</t>
  </si>
  <si>
    <t>would put on and ofshore in 1 common energy source (wind)</t>
  </si>
  <si>
    <t>wind_offshore</t>
  </si>
  <si>
    <t>Offshore wind</t>
  </si>
  <si>
    <t>solar</t>
  </si>
  <si>
    <t>Photovoltaik</t>
  </si>
  <si>
    <t>biomass</t>
  </si>
  <si>
    <t>Biomass</t>
  </si>
  <si>
    <t>hydro</t>
  </si>
  <si>
    <t>Hydro</t>
  </si>
  <si>
    <t>bhkw_small</t>
  </si>
  <si>
    <t>Klein-BHKW</t>
  </si>
  <si>
    <t>Fossil</t>
  </si>
  <si>
    <t>chp_large</t>
  </si>
  <si>
    <t>KWK, groß</t>
  </si>
  <si>
    <t>chp_medium</t>
  </si>
  <si>
    <t>KWK, mittel</t>
  </si>
  <si>
    <t>coal_hard</t>
  </si>
  <si>
    <t>Steinkohle</t>
  </si>
  <si>
    <t>coal_lignite</t>
  </si>
  <si>
    <t>Braunkohle</t>
  </si>
  <si>
    <t>gas</t>
  </si>
  <si>
    <t>Fossile Gase</t>
  </si>
  <si>
    <t>gas_gud</t>
  </si>
  <si>
    <t>GuD</t>
  </si>
  <si>
    <t>geothermal</t>
  </si>
  <si>
    <t>Geothermie</t>
  </si>
  <si>
    <t>summe_fossil</t>
  </si>
  <si>
    <t>Summe_fossil</t>
  </si>
  <si>
    <t>kernenergie</t>
  </si>
  <si>
    <t>wind</t>
  </si>
  <si>
    <t>Wind</t>
  </si>
  <si>
    <t>waste</t>
  </si>
  <si>
    <t>Waste</t>
  </si>
  <si>
    <t>Biomass solid</t>
  </si>
  <si>
    <t>gas_natural</t>
  </si>
  <si>
    <t>Natural Gas</t>
  </si>
  <si>
    <t>Lignite</t>
  </si>
  <si>
    <t>Hard coal</t>
  </si>
  <si>
    <t>coal_gas</t>
  </si>
  <si>
    <t>Coal gases</t>
  </si>
  <si>
    <t>biogas</t>
  </si>
  <si>
    <t>Biogas</t>
  </si>
  <si>
    <t>heavy_fuel_oil</t>
  </si>
  <si>
    <t>Heavy Fuel Oil</t>
  </si>
  <si>
    <t>???</t>
  </si>
  <si>
    <t>import</t>
  </si>
  <si>
    <t>Import</t>
  </si>
  <si>
    <t>Fossil/Renewable</t>
  </si>
  <si>
    <t>Nettostromerzeugung</t>
  </si>
  <si>
    <t>(Stand 2021)</t>
  </si>
  <si>
    <t>Kernkraft</t>
  </si>
  <si>
    <t>TWh</t>
  </si>
  <si>
    <t>Erdgas</t>
  </si>
  <si>
    <t>Wasserstoff</t>
  </si>
  <si>
    <t>Sonstige</t>
  </si>
  <si>
    <t>Speicher</t>
  </si>
  <si>
    <t>Erneuerbare Energien</t>
  </si>
  <si>
    <t>Summe</t>
  </si>
  <si>
    <t>Importsaldo</t>
  </si>
  <si>
    <t>Stromimport</t>
  </si>
  <si>
    <t>Energy source</t>
  </si>
  <si>
    <t>SMARD | Energieträgerscharfe Importe</t>
  </si>
  <si>
    <t>GWh</t>
  </si>
  <si>
    <t>Sonst. Konventionelle</t>
  </si>
  <si>
    <t>Pumpspeicher</t>
  </si>
  <si>
    <t>Kernenergie</t>
  </si>
  <si>
    <t>Wind Onshore</t>
  </si>
  <si>
    <t>Wind Offshore</t>
  </si>
  <si>
    <t>Wasserkraft</t>
  </si>
  <si>
    <t>Biomasse</t>
  </si>
  <si>
    <t>Bruttostromerzeugung</t>
  </si>
  <si>
    <t>Bruttostromerzeugung nach Energieträgern in Deutschland ab 1990 - Statistisches Bundesamt</t>
  </si>
  <si>
    <t>Bruttostromerzeugung in Deutschland - Statistisches Bundesamt</t>
  </si>
  <si>
    <t>Mineralöl</t>
  </si>
  <si>
    <t>Summe insgesamt Import und Erzeugung</t>
  </si>
  <si>
    <t>Import in Prozent</t>
  </si>
  <si>
    <t>Kosten in ct/kWh</t>
  </si>
  <si>
    <t>Windkraft (onshore)</t>
  </si>
  <si>
    <t xml:space="preserve">4.3 - 9.2 </t>
  </si>
  <si>
    <t xml:space="preserve">5 - 9.5 </t>
  </si>
  <si>
    <t>5 - 9</t>
  </si>
  <si>
    <t>5-8.5</t>
  </si>
  <si>
    <t>Problematik: Unterschied zwischen Stromgestehungskosten und Vollkosten. Prognosen von 2035 und 2045 wurden von Abbildung abgelesen also keine genauen Werte</t>
  </si>
  <si>
    <t>Windkraft (offshore)</t>
  </si>
  <si>
    <t xml:space="preserve">5.5 -10.3 </t>
  </si>
  <si>
    <t>PV Dach klein</t>
  </si>
  <si>
    <t>7 - 14.4</t>
  </si>
  <si>
    <t>7 - 15</t>
  </si>
  <si>
    <t>5 - 12</t>
  </si>
  <si>
    <t>5 - 11.0</t>
  </si>
  <si>
    <t>PV Dach groß</t>
  </si>
  <si>
    <t>5.5 - 12.4</t>
  </si>
  <si>
    <t>PV Freifläche</t>
  </si>
  <si>
    <t>4.1 - 7</t>
  </si>
  <si>
    <t>3.5 - 7</t>
  </si>
  <si>
    <t>3 - 6</t>
  </si>
  <si>
    <t>3 - 5.5</t>
  </si>
  <si>
    <t>20.2 - 32.5</t>
  </si>
  <si>
    <t>20.4 - 35.6</t>
  </si>
  <si>
    <t>15.1 - 25.7</t>
  </si>
  <si>
    <t>11.5 - 17.5</t>
  </si>
  <si>
    <t>15.5 - 36</t>
  </si>
  <si>
    <t>22 - 45</t>
  </si>
  <si>
    <t>17.3 - 29.3</t>
  </si>
  <si>
    <t>Atomkraft</t>
  </si>
  <si>
    <t>3.0 - 5.3</t>
  </si>
  <si>
    <t>13.6 - 49</t>
  </si>
  <si>
    <t>Wasser</t>
  </si>
  <si>
    <t>9 - 12.5</t>
  </si>
  <si>
    <t>11 - 20</t>
  </si>
  <si>
    <t>12 - 23</t>
  </si>
  <si>
    <t>Sources</t>
  </si>
  <si>
    <t>https://www.polarstern-energie.de/magazin/artikel/energietraeger-vergleich-stromgestehungskosten-bauzeit-anlagen/</t>
  </si>
  <si>
    <t xml:space="preserve">Stromgestehungskosten </t>
  </si>
  <si>
    <t>https://data.bundesnetzagentur.de/Bundesnetzagentur/SharedDocs/Mediathek/Monitoringberichte/MonitoringberichtEnergie2024.pdf</t>
  </si>
  <si>
    <t>Durchschnittliche Zahlungen nach Energieträgern</t>
  </si>
  <si>
    <t>https://www.tech-for-future.de/kosten-kwh/</t>
  </si>
  <si>
    <t>Vollkosten von Stromerzeugern in Deutschland</t>
  </si>
  <si>
    <t>https://www.ise.fraunhofer.de/de/veroeffentlichungen/studien/studie-stromgestehungskosten-erneuerbare-energien.html</t>
  </si>
  <si>
    <t>Stromgestehungs- und Betriebskosten</t>
  </si>
  <si>
    <t>https://www.bundestag.de/resource/blob/887090/1867659c1d4edcc0e32cb093ab073767/WD-5-005-22-pdf-data.pdf</t>
  </si>
  <si>
    <t>Gesamtgesellschaftliche Kosten der Stromerzeugung</t>
  </si>
  <si>
    <t>there is no current data on this for the past years, i would say it's not a suitable techno</t>
  </si>
  <si>
    <t>wind summed</t>
  </si>
  <si>
    <t>Solar</t>
  </si>
  <si>
    <t>Abfall</t>
  </si>
  <si>
    <t>Kategories aus DeStatis Data</t>
  </si>
  <si>
    <t>Andere Erneuerbare</t>
  </si>
  <si>
    <t>Industriegas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</si>
</sst>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rgb="FF000000"/>
      <name val="Aptos Narrow"/>
      <charset val="1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family val="2"/>
    </font>
    <font>
      <b/>
      <sz val="13.5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scheme val="minor"/>
    </font>
    <font>
      <sz val="11"/>
      <color rgb="FFFF0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77CC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1" xfId="0" applyFont="1" applyBorder="1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2" fontId="0" fillId="0" borderId="0" xfId="0" applyNumberFormat="1"/>
    <xf numFmtId="0" fontId="3" fillId="2" borderId="0" xfId="0" applyFont="1" applyFill="1"/>
    <xf numFmtId="0" fontId="4" fillId="2" borderId="0" xfId="0" applyFont="1" applyFill="1"/>
    <xf numFmtId="0" fontId="5" fillId="0" borderId="0" xfId="0" applyFont="1"/>
    <xf numFmtId="0" fontId="4" fillId="0" borderId="0" xfId="0" applyFont="1"/>
    <xf numFmtId="0" fontId="7" fillId="0" borderId="0" xfId="0" applyFont="1"/>
    <xf numFmtId="0" fontId="6" fillId="0" borderId="0" xfId="1" applyAlignment="1">
      <alignment wrapText="1"/>
    </xf>
    <xf numFmtId="0" fontId="0" fillId="0" borderId="0" xfId="1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3" borderId="8" xfId="0" applyFill="1" applyBorder="1"/>
    <xf numFmtId="0" fontId="0" fillId="4" borderId="9" xfId="0" applyFill="1" applyBorder="1"/>
    <xf numFmtId="0" fontId="0" fillId="5" borderId="9" xfId="0" applyFill="1" applyBorder="1"/>
    <xf numFmtId="0" fontId="0" fillId="6" borderId="9" xfId="0" applyFill="1" applyBorder="1"/>
    <xf numFmtId="49" fontId="0" fillId="7" borderId="9" xfId="0" applyNumberFormat="1" applyFill="1" applyBorder="1" applyAlignment="1">
      <alignment horizontal="right"/>
    </xf>
    <xf numFmtId="0" fontId="0" fillId="7" borderId="10" xfId="0" applyFill="1" applyBorder="1" applyAlignment="1">
      <alignment horizontal="right"/>
    </xf>
    <xf numFmtId="0" fontId="0" fillId="0" borderId="11" xfId="0" applyBorder="1"/>
    <xf numFmtId="0" fontId="0" fillId="3" borderId="12" xfId="0" applyFill="1" applyBorder="1"/>
    <xf numFmtId="0" fontId="0" fillId="4" borderId="13" xfId="0" applyFill="1" applyBorder="1"/>
    <xf numFmtId="0" fontId="0" fillId="5" borderId="13" xfId="0" applyFill="1" applyBorder="1"/>
    <xf numFmtId="0" fontId="0" fillId="6" borderId="13" xfId="0" applyFill="1" applyBorder="1"/>
    <xf numFmtId="0" fontId="0" fillId="0" borderId="13" xfId="0" applyBorder="1"/>
    <xf numFmtId="49" fontId="0" fillId="0" borderId="13" xfId="0" applyNumberFormat="1" applyBorder="1" applyAlignment="1">
      <alignment horizontal="right"/>
    </xf>
    <xf numFmtId="0" fontId="0" fillId="0" borderId="14" xfId="0" applyBorder="1" applyAlignment="1">
      <alignment horizontal="right"/>
    </xf>
    <xf numFmtId="49" fontId="0" fillId="7" borderId="13" xfId="0" applyNumberFormat="1" applyFill="1" applyBorder="1" applyAlignment="1">
      <alignment horizontal="right"/>
    </xf>
    <xf numFmtId="0" fontId="0" fillId="7" borderId="14" xfId="0" applyFill="1" applyBorder="1" applyAlignment="1">
      <alignment horizontal="right"/>
    </xf>
    <xf numFmtId="0" fontId="0" fillId="7" borderId="13" xfId="0" applyFill="1" applyBorder="1" applyAlignment="1">
      <alignment horizontal="right"/>
    </xf>
    <xf numFmtId="0" fontId="0" fillId="0" borderId="12" xfId="0" applyBorder="1"/>
    <xf numFmtId="0" fontId="0" fillId="7" borderId="13" xfId="0" applyFill="1" applyBorder="1"/>
    <xf numFmtId="0" fontId="0" fillId="3" borderId="12" xfId="0" applyFill="1" applyBorder="1" applyAlignment="1">
      <alignment horizontal="right"/>
    </xf>
    <xf numFmtId="0" fontId="0" fillId="0" borderId="11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6" xfId="0" applyBorder="1"/>
    <xf numFmtId="0" fontId="0" fillId="0" borderId="17" xfId="0" applyBorder="1"/>
    <xf numFmtId="0" fontId="0" fillId="7" borderId="17" xfId="0" applyFill="1" applyBorder="1"/>
    <xf numFmtId="49" fontId="0" fillId="7" borderId="17" xfId="0" applyNumberFormat="1" applyFill="1" applyBorder="1" applyAlignment="1">
      <alignment horizontal="right"/>
    </xf>
    <xf numFmtId="49" fontId="0" fillId="7" borderId="18" xfId="0" applyNumberFormat="1" applyFill="1" applyBorder="1" applyAlignment="1">
      <alignment horizontal="right"/>
    </xf>
    <xf numFmtId="0" fontId="10" fillId="0" borderId="0" xfId="1" applyFont="1" applyAlignment="1">
      <alignment wrapText="1"/>
    </xf>
    <xf numFmtId="0" fontId="10" fillId="6" borderId="0" xfId="1" applyFont="1" applyFill="1" applyAlignment="1">
      <alignment wrapText="1"/>
    </xf>
    <xf numFmtId="0" fontId="11" fillId="0" borderId="0" xfId="0" applyFont="1" applyAlignment="1">
      <alignment wrapText="1"/>
    </xf>
    <xf numFmtId="0" fontId="10" fillId="5" borderId="0" xfId="1" applyFont="1" applyFill="1"/>
    <xf numFmtId="0" fontId="10" fillId="3" borderId="0" xfId="1" applyFont="1" applyFill="1" applyAlignment="1">
      <alignment wrapText="1"/>
    </xf>
    <xf numFmtId="0" fontId="10" fillId="7" borderId="0" xfId="1" applyFont="1" applyFill="1" applyAlignment="1">
      <alignment wrapText="1"/>
    </xf>
    <xf numFmtId="0" fontId="10" fillId="4" borderId="0" xfId="1" applyFont="1" applyFill="1"/>
    <xf numFmtId="0" fontId="0" fillId="8" borderId="0" xfId="0" applyFill="1"/>
    <xf numFmtId="0" fontId="12" fillId="0" borderId="0" xfId="0" applyFont="1"/>
    <xf numFmtId="0" fontId="12" fillId="8" borderId="0" xfId="0" applyFont="1" applyFill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0" xfId="0" applyFill="1" applyAlignment="1">
      <alignment horizontal="center" wrapText="1"/>
    </xf>
    <xf numFmtId="0" fontId="0" fillId="3" borderId="12" xfId="0" applyFill="1" applyBorder="1" applyAlignment="1">
      <alignment horizontal="right" vertical="center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estatis.de/DE/Themen/Branchen-Unternehmen/Energie/Erzeugung/bar-chart-race.html" TargetMode="External"/><Relationship Id="rId2" Type="http://schemas.openxmlformats.org/officeDocument/2006/relationships/hyperlink" Target="https://www.smard.de/page/home/topic-article/211816/214548" TargetMode="External"/><Relationship Id="rId1" Type="http://schemas.openxmlformats.org/officeDocument/2006/relationships/hyperlink" Target="https://www.smard.de/page/home/topic-article/211816/214548" TargetMode="External"/><Relationship Id="rId4" Type="http://schemas.openxmlformats.org/officeDocument/2006/relationships/hyperlink" Target="https://www.destatis.de/DE/Themen/Branchen-Unternehmen/Energie/Erzeugung/Tabellen/bruttostromerzeugung.html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ech-for-future.de/kosten-kwh/" TargetMode="External"/><Relationship Id="rId2" Type="http://schemas.openxmlformats.org/officeDocument/2006/relationships/hyperlink" Target="https://data.bundesnetzagentur.de/Bundesnetzagentur/SharedDocs/Mediathek/Monitoringberichte/MonitoringberichtEnergie2024.pdf" TargetMode="External"/><Relationship Id="rId1" Type="http://schemas.openxmlformats.org/officeDocument/2006/relationships/hyperlink" Target="https://www.polarstern-energie.de/magazin/artikel/energietraeger-vergleich-stromgestehungskosten-bauzeit-anlagen/" TargetMode="External"/><Relationship Id="rId5" Type="http://schemas.openxmlformats.org/officeDocument/2006/relationships/hyperlink" Target="https://www.bundestag.de/resource/blob/887090/1867659c1d4edcc0e32cb093ab073767/WD-5-005-22-pdf-data.pdf" TargetMode="External"/><Relationship Id="rId4" Type="http://schemas.openxmlformats.org/officeDocument/2006/relationships/hyperlink" Target="https://www.ise.fraunhofer.de/de/veroeffentlichungen/studien/studie-stromgestehungskosten-erneuerbare-energie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872AF-D7B9-48CA-B875-EE1804AD818E}">
  <dimension ref="A1:K32"/>
  <sheetViews>
    <sheetView tabSelected="1" workbookViewId="0">
      <selection activeCell="B7" sqref="B7"/>
    </sheetView>
  </sheetViews>
  <sheetFormatPr defaultColWidth="9.140625" defaultRowHeight="15" x14ac:dyDescent="0.25"/>
  <cols>
    <col min="1" max="1" width="18.85546875" customWidth="1"/>
    <col min="2" max="2" width="21.85546875" customWidth="1"/>
    <col min="10" max="10" width="19.28515625" customWidth="1"/>
    <col min="11" max="11" width="36.5703125" bestFit="1" customWidth="1"/>
  </cols>
  <sheetData>
    <row r="1" spans="1:11" s="1" customFormat="1" ht="16.5" thickBot="1" x14ac:dyDescent="0.3">
      <c r="A1" s="1" t="s">
        <v>0</v>
      </c>
      <c r="B1" s="1" t="s">
        <v>1</v>
      </c>
      <c r="C1" s="1" t="s">
        <v>2</v>
      </c>
      <c r="D1" s="1">
        <v>2019</v>
      </c>
      <c r="E1" s="1">
        <v>2022</v>
      </c>
      <c r="F1" s="1">
        <v>2023</v>
      </c>
      <c r="G1" s="1">
        <v>2024</v>
      </c>
      <c r="H1" s="1">
        <v>2030</v>
      </c>
      <c r="I1" s="1">
        <v>2050</v>
      </c>
      <c r="J1" s="1" t="s">
        <v>3</v>
      </c>
      <c r="K1" s="1" t="s">
        <v>4</v>
      </c>
    </row>
    <row r="2" spans="1:11" ht="30" x14ac:dyDescent="0.25">
      <c r="A2" s="55" t="s">
        <v>5</v>
      </c>
      <c r="B2" t="s">
        <v>6</v>
      </c>
      <c r="C2" t="s">
        <v>7</v>
      </c>
      <c r="D2">
        <v>17.690000000000001</v>
      </c>
      <c r="E2">
        <v>20.39</v>
      </c>
      <c r="F2">
        <v>26.46</v>
      </c>
      <c r="G2" s="57">
        <v>33</v>
      </c>
      <c r="H2">
        <v>28.72</v>
      </c>
      <c r="I2">
        <v>34.200000000000003</v>
      </c>
      <c r="J2" t="s">
        <v>8</v>
      </c>
      <c r="K2" s="4" t="s">
        <v>9</v>
      </c>
    </row>
    <row r="3" spans="1:11" x14ac:dyDescent="0.25">
      <c r="A3" s="55" t="s">
        <v>10</v>
      </c>
      <c r="B3" t="s">
        <v>11</v>
      </c>
      <c r="C3" t="s">
        <v>7</v>
      </c>
      <c r="D3">
        <v>4.38</v>
      </c>
      <c r="E3">
        <v>5.0199999999999996</v>
      </c>
      <c r="F3">
        <v>5.24</v>
      </c>
      <c r="G3" s="58"/>
      <c r="H3">
        <v>11.54</v>
      </c>
      <c r="I3">
        <v>17.600000000000001</v>
      </c>
      <c r="J3" t="s">
        <v>8</v>
      </c>
    </row>
    <row r="4" spans="1:11" x14ac:dyDescent="0.25">
      <c r="A4" t="s">
        <v>39</v>
      </c>
      <c r="B4" t="s">
        <v>39</v>
      </c>
      <c r="C4" t="s">
        <v>7</v>
      </c>
      <c r="D4">
        <f>SUM(D2:D3)</f>
        <v>22.07</v>
      </c>
      <c r="E4">
        <f>SUM(E2:E3)</f>
        <v>25.41</v>
      </c>
      <c r="F4">
        <f>SUM(F2:F3)</f>
        <v>31.700000000000003</v>
      </c>
      <c r="G4">
        <f>SUM(G2:G3)</f>
        <v>33</v>
      </c>
      <c r="H4">
        <f>SUM(H2:H3)</f>
        <v>40.26</v>
      </c>
      <c r="K4" t="s">
        <v>132</v>
      </c>
    </row>
    <row r="5" spans="1:11" x14ac:dyDescent="0.25">
      <c r="A5" t="s">
        <v>133</v>
      </c>
      <c r="B5" t="s">
        <v>13</v>
      </c>
      <c r="C5" t="s">
        <v>7</v>
      </c>
      <c r="D5">
        <v>8.06</v>
      </c>
      <c r="E5">
        <v>11.21</v>
      </c>
      <c r="F5">
        <v>12.32</v>
      </c>
      <c r="G5">
        <v>14.5</v>
      </c>
      <c r="H5">
        <v>26.71</v>
      </c>
      <c r="I5">
        <v>22.6</v>
      </c>
      <c r="J5" t="s">
        <v>8</v>
      </c>
    </row>
    <row r="6" spans="1:11" x14ac:dyDescent="0.25">
      <c r="A6" t="s">
        <v>78</v>
      </c>
      <c r="B6" t="s">
        <v>15</v>
      </c>
      <c r="C6" t="s">
        <v>7</v>
      </c>
      <c r="D6">
        <v>8.76</v>
      </c>
      <c r="E6">
        <v>8</v>
      </c>
      <c r="F6">
        <v>8.5299999999999994</v>
      </c>
      <c r="G6">
        <v>8.9</v>
      </c>
      <c r="H6">
        <v>6.71</v>
      </c>
      <c r="J6" t="s">
        <v>8</v>
      </c>
    </row>
    <row r="7" spans="1:11" x14ac:dyDescent="0.25">
      <c r="A7" t="s">
        <v>77</v>
      </c>
      <c r="B7" t="s">
        <v>77</v>
      </c>
      <c r="C7" t="s">
        <v>7</v>
      </c>
      <c r="D7">
        <v>3.5</v>
      </c>
      <c r="E7">
        <v>2.5099999999999998</v>
      </c>
      <c r="F7">
        <v>3.22</v>
      </c>
      <c r="G7">
        <v>5.3</v>
      </c>
      <c r="H7">
        <v>3.09</v>
      </c>
      <c r="I7">
        <v>3.3</v>
      </c>
      <c r="J7" t="s">
        <v>8</v>
      </c>
    </row>
    <row r="8" spans="1:11" x14ac:dyDescent="0.25">
      <c r="A8" t="s">
        <v>26</v>
      </c>
      <c r="B8" t="s">
        <v>26</v>
      </c>
      <c r="C8" t="s">
        <v>7</v>
      </c>
      <c r="E8">
        <v>12.75</v>
      </c>
      <c r="F8">
        <v>8.86</v>
      </c>
      <c r="G8" s="5">
        <v>5.3</v>
      </c>
      <c r="I8">
        <v>4.0999999999999996</v>
      </c>
      <c r="J8" t="s">
        <v>20</v>
      </c>
    </row>
    <row r="9" spans="1:11" x14ac:dyDescent="0.25">
      <c r="A9" t="s">
        <v>28</v>
      </c>
      <c r="B9" t="s">
        <v>28</v>
      </c>
      <c r="C9" t="s">
        <v>7</v>
      </c>
      <c r="E9">
        <v>20.99</v>
      </c>
      <c r="F9">
        <v>17.36</v>
      </c>
      <c r="G9">
        <v>17.2</v>
      </c>
      <c r="I9">
        <v>2</v>
      </c>
      <c r="J9" t="s">
        <v>20</v>
      </c>
    </row>
    <row r="10" spans="1:11" x14ac:dyDescent="0.25">
      <c r="A10" t="s">
        <v>61</v>
      </c>
      <c r="B10" t="s">
        <v>61</v>
      </c>
      <c r="C10" t="s">
        <v>7</v>
      </c>
      <c r="E10">
        <v>7.74</v>
      </c>
      <c r="F10">
        <v>11.18</v>
      </c>
      <c r="G10">
        <v>5.8</v>
      </c>
      <c r="I10">
        <v>0.5</v>
      </c>
      <c r="J10" t="s">
        <v>20</v>
      </c>
    </row>
    <row r="11" spans="1:11" x14ac:dyDescent="0.25">
      <c r="A11" t="s">
        <v>34</v>
      </c>
      <c r="B11" t="s">
        <v>34</v>
      </c>
      <c r="C11" t="s">
        <v>7</v>
      </c>
      <c r="D11">
        <v>0.04</v>
      </c>
      <c r="H11">
        <v>0.4</v>
      </c>
      <c r="J11" t="s">
        <v>8</v>
      </c>
    </row>
    <row r="12" spans="1:11" x14ac:dyDescent="0.25">
      <c r="A12" t="s">
        <v>74</v>
      </c>
      <c r="B12" t="s">
        <v>74</v>
      </c>
      <c r="C12" t="s">
        <v>7</v>
      </c>
      <c r="E12">
        <v>6.66</v>
      </c>
      <c r="F12">
        <v>1.5</v>
      </c>
    </row>
    <row r="14" spans="1:11" s="55" customFormat="1" x14ac:dyDescent="0.25"/>
    <row r="15" spans="1:11" s="55" customFormat="1" x14ac:dyDescent="0.25"/>
    <row r="16" spans="1:11" s="55" customFormat="1" x14ac:dyDescent="0.25"/>
    <row r="17" spans="1:11" s="55" customFormat="1" x14ac:dyDescent="0.25"/>
    <row r="18" spans="1:11" s="55" customFormat="1" x14ac:dyDescent="0.25"/>
    <row r="28" spans="1:11" s="54" customFormat="1" x14ac:dyDescent="0.25">
      <c r="A28" s="56"/>
      <c r="K28" s="59"/>
    </row>
    <row r="29" spans="1:11" s="54" customFormat="1" x14ac:dyDescent="0.25">
      <c r="A29" s="56"/>
      <c r="K29" s="59"/>
    </row>
    <row r="30" spans="1:11" s="54" customFormat="1" x14ac:dyDescent="0.25">
      <c r="A30" s="56"/>
      <c r="K30" s="59"/>
    </row>
    <row r="31" spans="1:11" x14ac:dyDescent="0.25">
      <c r="A31" s="55"/>
    </row>
    <row r="32" spans="1:11" x14ac:dyDescent="0.25">
      <c r="A32" s="55"/>
    </row>
  </sheetData>
  <mergeCells count="2">
    <mergeCell ref="G2:G3"/>
    <mergeCell ref="K28:K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56127-4BBA-4C01-83BD-C9CFDA16B57E}">
  <dimension ref="A1:K33"/>
  <sheetViews>
    <sheetView workbookViewId="0">
      <selection activeCell="A2" sqref="A2:L4"/>
    </sheetView>
  </sheetViews>
  <sheetFormatPr defaultColWidth="9.140625" defaultRowHeight="15" x14ac:dyDescent="0.25"/>
  <cols>
    <col min="1" max="1" width="18.85546875" customWidth="1"/>
    <col min="2" max="2" width="21.85546875" customWidth="1"/>
    <col min="10" max="10" width="19.28515625" customWidth="1"/>
    <col min="11" max="11" width="36.5703125" bestFit="1" customWidth="1"/>
  </cols>
  <sheetData>
    <row r="1" spans="1:11" s="1" customFormat="1" ht="16.5" thickBot="1" x14ac:dyDescent="0.3">
      <c r="A1" s="1" t="s">
        <v>0</v>
      </c>
      <c r="B1" s="1" t="s">
        <v>1</v>
      </c>
      <c r="C1" s="1" t="s">
        <v>2</v>
      </c>
      <c r="D1" s="1">
        <v>2019</v>
      </c>
      <c r="E1" s="1">
        <v>2022</v>
      </c>
      <c r="F1" s="1">
        <v>2023</v>
      </c>
      <c r="G1" s="1">
        <v>2024</v>
      </c>
      <c r="H1" s="1">
        <v>2030</v>
      </c>
      <c r="I1" s="1">
        <v>2050</v>
      </c>
      <c r="J1" s="1" t="s">
        <v>3</v>
      </c>
      <c r="K1" s="1" t="s">
        <v>4</v>
      </c>
    </row>
    <row r="2" spans="1:11" ht="30" x14ac:dyDescent="0.25">
      <c r="A2" s="55" t="s">
        <v>5</v>
      </c>
      <c r="B2" t="s">
        <v>6</v>
      </c>
      <c r="C2" t="s">
        <v>7</v>
      </c>
      <c r="D2">
        <v>17.690000000000001</v>
      </c>
      <c r="E2">
        <v>20.39</v>
      </c>
      <c r="F2">
        <v>26.46</v>
      </c>
      <c r="G2" s="57">
        <v>33</v>
      </c>
      <c r="H2">
        <v>28.72</v>
      </c>
      <c r="I2">
        <v>34.200000000000003</v>
      </c>
      <c r="J2" t="s">
        <v>8</v>
      </c>
      <c r="K2" s="4" t="s">
        <v>9</v>
      </c>
    </row>
    <row r="3" spans="1:11" x14ac:dyDescent="0.25">
      <c r="A3" s="55" t="s">
        <v>10</v>
      </c>
      <c r="B3" t="s">
        <v>11</v>
      </c>
      <c r="C3" t="s">
        <v>7</v>
      </c>
      <c r="D3">
        <v>4.38</v>
      </c>
      <c r="E3">
        <v>5.0199999999999996</v>
      </c>
      <c r="F3">
        <v>5.24</v>
      </c>
      <c r="G3" s="58"/>
      <c r="H3">
        <v>11.54</v>
      </c>
      <c r="I3">
        <v>17.600000000000001</v>
      </c>
      <c r="J3" t="s">
        <v>8</v>
      </c>
    </row>
    <row r="4" spans="1:11" x14ac:dyDescent="0.25">
      <c r="A4" t="s">
        <v>39</v>
      </c>
      <c r="B4" t="s">
        <v>39</v>
      </c>
      <c r="C4" t="s">
        <v>7</v>
      </c>
      <c r="D4">
        <f>SUM(D2:D3)</f>
        <v>22.07</v>
      </c>
      <c r="E4">
        <f>SUM(E2:E3)</f>
        <v>25.41</v>
      </c>
      <c r="F4">
        <f>SUM(F2:F3)</f>
        <v>31.700000000000003</v>
      </c>
      <c r="G4">
        <f>SUM(G2:G3)</f>
        <v>33</v>
      </c>
      <c r="H4">
        <f>SUM(H2:H3)</f>
        <v>40.26</v>
      </c>
      <c r="K4" t="s">
        <v>132</v>
      </c>
    </row>
    <row r="5" spans="1:11" x14ac:dyDescent="0.25">
      <c r="A5" t="s">
        <v>133</v>
      </c>
      <c r="B5" t="s">
        <v>13</v>
      </c>
      <c r="C5" t="s">
        <v>7</v>
      </c>
      <c r="D5">
        <v>8.06</v>
      </c>
      <c r="E5">
        <v>11.21</v>
      </c>
      <c r="F5">
        <v>12.32</v>
      </c>
      <c r="G5">
        <v>14.5</v>
      </c>
      <c r="H5">
        <v>26.71</v>
      </c>
      <c r="I5">
        <v>22.6</v>
      </c>
      <c r="J5" t="s">
        <v>8</v>
      </c>
    </row>
    <row r="6" spans="1:11" x14ac:dyDescent="0.25">
      <c r="A6" t="s">
        <v>78</v>
      </c>
      <c r="B6" t="s">
        <v>15</v>
      </c>
      <c r="C6" t="s">
        <v>7</v>
      </c>
      <c r="D6">
        <v>8.76</v>
      </c>
      <c r="E6">
        <v>8</v>
      </c>
      <c r="F6">
        <v>8.5299999999999994</v>
      </c>
      <c r="G6">
        <v>8.9</v>
      </c>
      <c r="H6">
        <v>6.71</v>
      </c>
      <c r="J6" t="s">
        <v>8</v>
      </c>
    </row>
    <row r="7" spans="1:11" x14ac:dyDescent="0.25">
      <c r="A7" t="s">
        <v>77</v>
      </c>
      <c r="B7" t="s">
        <v>17</v>
      </c>
      <c r="C7" t="s">
        <v>7</v>
      </c>
      <c r="D7">
        <v>3.5</v>
      </c>
      <c r="E7">
        <v>2.5099999999999998</v>
      </c>
      <c r="F7">
        <v>3.22</v>
      </c>
      <c r="G7">
        <v>5.3</v>
      </c>
      <c r="H7">
        <v>3.09</v>
      </c>
      <c r="I7">
        <v>3.3</v>
      </c>
      <c r="J7" t="s">
        <v>8</v>
      </c>
    </row>
    <row r="8" spans="1:11" x14ac:dyDescent="0.25">
      <c r="A8" t="s">
        <v>26</v>
      </c>
      <c r="B8" t="s">
        <v>26</v>
      </c>
      <c r="C8" t="s">
        <v>7</v>
      </c>
      <c r="E8">
        <v>12.75</v>
      </c>
      <c r="F8">
        <v>8.86</v>
      </c>
      <c r="G8" s="5">
        <v>5.3</v>
      </c>
      <c r="I8">
        <v>4.0999999999999996</v>
      </c>
      <c r="J8" t="s">
        <v>20</v>
      </c>
    </row>
    <row r="9" spans="1:11" x14ac:dyDescent="0.25">
      <c r="A9" t="s">
        <v>28</v>
      </c>
      <c r="B9" t="s">
        <v>28</v>
      </c>
      <c r="C9" t="s">
        <v>7</v>
      </c>
      <c r="E9">
        <v>20.99</v>
      </c>
      <c r="F9">
        <v>17.36</v>
      </c>
      <c r="G9">
        <v>17.2</v>
      </c>
      <c r="I9">
        <v>2</v>
      </c>
      <c r="J9" t="s">
        <v>20</v>
      </c>
    </row>
    <row r="10" spans="1:11" x14ac:dyDescent="0.25">
      <c r="A10" t="s">
        <v>61</v>
      </c>
      <c r="B10" t="s">
        <v>30</v>
      </c>
      <c r="C10" t="s">
        <v>7</v>
      </c>
      <c r="E10">
        <v>7.74</v>
      </c>
      <c r="F10">
        <v>11.18</v>
      </c>
      <c r="G10">
        <v>5.8</v>
      </c>
      <c r="I10">
        <v>0.5</v>
      </c>
      <c r="J10" t="s">
        <v>20</v>
      </c>
    </row>
    <row r="11" spans="1:11" x14ac:dyDescent="0.25">
      <c r="A11" t="s">
        <v>34</v>
      </c>
      <c r="B11" t="s">
        <v>34</v>
      </c>
      <c r="C11" t="s">
        <v>7</v>
      </c>
      <c r="D11">
        <v>0.04</v>
      </c>
      <c r="H11">
        <v>0.4</v>
      </c>
      <c r="J11" t="s">
        <v>8</v>
      </c>
    </row>
    <row r="12" spans="1:11" x14ac:dyDescent="0.25">
      <c r="A12" t="s">
        <v>74</v>
      </c>
      <c r="B12" t="s">
        <v>74</v>
      </c>
      <c r="C12" t="s">
        <v>7</v>
      </c>
      <c r="E12">
        <v>6.66</v>
      </c>
      <c r="F12">
        <v>1.5</v>
      </c>
    </row>
    <row r="13" spans="1:11" x14ac:dyDescent="0.25">
      <c r="A13" t="s">
        <v>134</v>
      </c>
      <c r="B13" t="s">
        <v>134</v>
      </c>
      <c r="C13" t="s">
        <v>7</v>
      </c>
      <c r="K13" t="s">
        <v>135</v>
      </c>
    </row>
    <row r="14" spans="1:11" x14ac:dyDescent="0.25">
      <c r="A14" t="s">
        <v>136</v>
      </c>
      <c r="B14" t="s">
        <v>136</v>
      </c>
      <c r="C14" t="s">
        <v>7</v>
      </c>
    </row>
    <row r="15" spans="1:11" x14ac:dyDescent="0.25">
      <c r="A15" t="s">
        <v>137</v>
      </c>
      <c r="B15" t="s">
        <v>137</v>
      </c>
      <c r="C15" t="s">
        <v>7</v>
      </c>
    </row>
    <row r="16" spans="1:11" x14ac:dyDescent="0.25">
      <c r="A16" t="s">
        <v>62</v>
      </c>
      <c r="B16" t="s">
        <v>62</v>
      </c>
      <c r="C16" t="s">
        <v>7</v>
      </c>
    </row>
    <row r="17" spans="1:11" x14ac:dyDescent="0.25">
      <c r="A17" t="s">
        <v>82</v>
      </c>
      <c r="B17" t="s">
        <v>82</v>
      </c>
      <c r="C17" t="s">
        <v>7</v>
      </c>
    </row>
    <row r="29" spans="1:11" s="54" customFormat="1" x14ac:dyDescent="0.25">
      <c r="A29" s="56"/>
      <c r="K29" s="59"/>
    </row>
    <row r="30" spans="1:11" s="54" customFormat="1" x14ac:dyDescent="0.25">
      <c r="A30" s="56"/>
      <c r="K30" s="59"/>
    </row>
    <row r="31" spans="1:11" s="54" customFormat="1" x14ac:dyDescent="0.25">
      <c r="A31" s="56"/>
      <c r="K31" s="59"/>
    </row>
    <row r="32" spans="1:11" x14ac:dyDescent="0.25">
      <c r="A32" s="55"/>
    </row>
    <row r="33" spans="1:1" x14ac:dyDescent="0.25">
      <c r="A33" s="55"/>
    </row>
  </sheetData>
  <mergeCells count="2">
    <mergeCell ref="G2:G3"/>
    <mergeCell ref="K29:K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zoomScale="115" zoomScaleNormal="115" workbookViewId="0">
      <selection activeCell="K14" sqref="K14"/>
    </sheetView>
  </sheetViews>
  <sheetFormatPr defaultColWidth="9.140625" defaultRowHeight="15" x14ac:dyDescent="0.25"/>
  <cols>
    <col min="1" max="1" width="13.85546875" customWidth="1"/>
    <col min="2" max="2" width="21.85546875" customWidth="1"/>
    <col min="10" max="10" width="19.28515625" customWidth="1"/>
    <col min="11" max="11" width="36.5703125" bestFit="1" customWidth="1"/>
  </cols>
  <sheetData>
    <row r="1" spans="1:11" s="1" customFormat="1" ht="16.5" thickBot="1" x14ac:dyDescent="0.3">
      <c r="A1" s="1" t="s">
        <v>0</v>
      </c>
      <c r="B1" s="1" t="s">
        <v>1</v>
      </c>
      <c r="C1" s="1" t="s">
        <v>2</v>
      </c>
      <c r="D1" s="1">
        <v>2019</v>
      </c>
      <c r="E1" s="1">
        <v>2022</v>
      </c>
      <c r="F1" s="1">
        <v>2023</v>
      </c>
      <c r="G1" s="1">
        <v>2024</v>
      </c>
      <c r="H1" s="1">
        <v>2030</v>
      </c>
      <c r="I1" s="1">
        <v>2050</v>
      </c>
      <c r="J1" s="1" t="s">
        <v>3</v>
      </c>
      <c r="K1" s="1" t="s">
        <v>4</v>
      </c>
    </row>
    <row r="2" spans="1:11" ht="30" x14ac:dyDescent="0.25">
      <c r="A2" t="s">
        <v>5</v>
      </c>
      <c r="B2" t="s">
        <v>6</v>
      </c>
      <c r="C2" t="s">
        <v>7</v>
      </c>
      <c r="D2">
        <v>17.690000000000001</v>
      </c>
      <c r="E2">
        <v>20.39</v>
      </c>
      <c r="F2">
        <v>26.46</v>
      </c>
      <c r="G2" s="57">
        <v>33</v>
      </c>
      <c r="H2">
        <v>28.72</v>
      </c>
      <c r="I2">
        <v>34.200000000000003</v>
      </c>
      <c r="J2" t="s">
        <v>8</v>
      </c>
      <c r="K2" s="4" t="s">
        <v>9</v>
      </c>
    </row>
    <row r="3" spans="1:11" x14ac:dyDescent="0.25">
      <c r="A3" t="s">
        <v>10</v>
      </c>
      <c r="B3" t="s">
        <v>11</v>
      </c>
      <c r="C3" t="s">
        <v>7</v>
      </c>
      <c r="D3">
        <v>4.38</v>
      </c>
      <c r="E3">
        <v>5.0199999999999996</v>
      </c>
      <c r="F3">
        <v>5.24</v>
      </c>
      <c r="G3" s="58"/>
      <c r="H3">
        <v>11.54</v>
      </c>
      <c r="I3">
        <v>17.600000000000001</v>
      </c>
      <c r="J3" t="s">
        <v>8</v>
      </c>
    </row>
    <row r="4" spans="1:11" x14ac:dyDescent="0.25">
      <c r="A4" t="s">
        <v>38</v>
      </c>
      <c r="B4" t="s">
        <v>39</v>
      </c>
      <c r="C4" t="s">
        <v>7</v>
      </c>
      <c r="D4">
        <f>SUM(D2:D3)</f>
        <v>22.07</v>
      </c>
      <c r="E4">
        <f>SUM(E2:E3)</f>
        <v>25.41</v>
      </c>
      <c r="F4">
        <f>SUM(F2:F3)</f>
        <v>31.700000000000003</v>
      </c>
      <c r="G4">
        <f>SUM(G2:G3)</f>
        <v>33</v>
      </c>
      <c r="H4">
        <f>SUM(H2:H3)</f>
        <v>40.26</v>
      </c>
      <c r="K4" t="s">
        <v>132</v>
      </c>
    </row>
    <row r="5" spans="1:11" x14ac:dyDescent="0.25">
      <c r="A5" t="s">
        <v>12</v>
      </c>
      <c r="B5" t="s">
        <v>13</v>
      </c>
      <c r="C5" t="s">
        <v>7</v>
      </c>
      <c r="D5">
        <v>8.06</v>
      </c>
      <c r="E5">
        <v>11.21</v>
      </c>
      <c r="F5">
        <v>12.32</v>
      </c>
      <c r="G5">
        <v>14.5</v>
      </c>
      <c r="H5">
        <v>26.71</v>
      </c>
      <c r="I5">
        <v>22.6</v>
      </c>
      <c r="J5" t="s">
        <v>8</v>
      </c>
    </row>
    <row r="6" spans="1:11" x14ac:dyDescent="0.25">
      <c r="A6" t="s">
        <v>14</v>
      </c>
      <c r="B6" t="s">
        <v>15</v>
      </c>
      <c r="C6" t="s">
        <v>7</v>
      </c>
      <c r="D6">
        <v>8.76</v>
      </c>
      <c r="E6">
        <v>8</v>
      </c>
      <c r="F6">
        <v>8.5299999999999994</v>
      </c>
      <c r="G6">
        <v>8.9</v>
      </c>
      <c r="H6">
        <v>6.71</v>
      </c>
      <c r="J6" t="s">
        <v>8</v>
      </c>
    </row>
    <row r="7" spans="1:11" x14ac:dyDescent="0.25">
      <c r="A7" t="s">
        <v>16</v>
      </c>
      <c r="B7" t="s">
        <v>17</v>
      </c>
      <c r="C7" t="s">
        <v>7</v>
      </c>
      <c r="D7">
        <v>3.5</v>
      </c>
      <c r="E7">
        <v>2.5099999999999998</v>
      </c>
      <c r="F7">
        <v>3.22</v>
      </c>
      <c r="G7">
        <v>5.3</v>
      </c>
      <c r="H7">
        <v>3.09</v>
      </c>
      <c r="I7">
        <v>3.3</v>
      </c>
      <c r="J7" t="s">
        <v>8</v>
      </c>
    </row>
    <row r="8" spans="1:11" s="54" customFormat="1" x14ac:dyDescent="0.25">
      <c r="A8" s="54" t="s">
        <v>18</v>
      </c>
      <c r="B8" s="54" t="s">
        <v>19</v>
      </c>
      <c r="C8" s="54" t="s">
        <v>7</v>
      </c>
      <c r="I8" s="54">
        <v>2.2999999999999998</v>
      </c>
      <c r="J8" s="54" t="s">
        <v>20</v>
      </c>
      <c r="K8" s="59" t="s">
        <v>131</v>
      </c>
    </row>
    <row r="9" spans="1:11" s="54" customFormat="1" x14ac:dyDescent="0.25">
      <c r="A9" s="54" t="s">
        <v>21</v>
      </c>
      <c r="B9" s="54" t="s">
        <v>22</v>
      </c>
      <c r="C9" s="54" t="s">
        <v>7</v>
      </c>
      <c r="I9" s="54">
        <v>9.4</v>
      </c>
      <c r="J9" s="54" t="s">
        <v>20</v>
      </c>
      <c r="K9" s="59"/>
    </row>
    <row r="10" spans="1:11" s="54" customFormat="1" x14ac:dyDescent="0.25">
      <c r="A10" s="54" t="s">
        <v>23</v>
      </c>
      <c r="B10" s="54" t="s">
        <v>24</v>
      </c>
      <c r="C10" s="54" t="s">
        <v>7</v>
      </c>
      <c r="I10" s="54">
        <v>4.0999999999999996</v>
      </c>
      <c r="J10" s="54" t="s">
        <v>20</v>
      </c>
      <c r="K10" s="59"/>
    </row>
    <row r="11" spans="1:11" x14ac:dyDescent="0.25">
      <c r="A11" t="s">
        <v>25</v>
      </c>
      <c r="B11" t="s">
        <v>26</v>
      </c>
      <c r="C11" t="s">
        <v>7</v>
      </c>
      <c r="E11">
        <v>12.75</v>
      </c>
      <c r="F11">
        <v>8.86</v>
      </c>
      <c r="G11" s="5">
        <v>5.3</v>
      </c>
      <c r="I11">
        <v>4.0999999999999996</v>
      </c>
      <c r="J11" t="s">
        <v>20</v>
      </c>
    </row>
    <row r="12" spans="1:11" x14ac:dyDescent="0.25">
      <c r="A12" t="s">
        <v>27</v>
      </c>
      <c r="B12" t="s">
        <v>28</v>
      </c>
      <c r="C12" t="s">
        <v>7</v>
      </c>
      <c r="E12">
        <v>20.99</v>
      </c>
      <c r="F12">
        <v>17.36</v>
      </c>
      <c r="G12">
        <v>17.2</v>
      </c>
      <c r="I12">
        <v>2</v>
      </c>
      <c r="J12" t="s">
        <v>20</v>
      </c>
    </row>
    <row r="13" spans="1:11" x14ac:dyDescent="0.25">
      <c r="A13" t="s">
        <v>29</v>
      </c>
      <c r="B13" t="s">
        <v>30</v>
      </c>
      <c r="C13" t="s">
        <v>7</v>
      </c>
      <c r="E13">
        <v>7.74</v>
      </c>
      <c r="F13">
        <v>11.18</v>
      </c>
      <c r="G13">
        <v>5.8</v>
      </c>
      <c r="I13">
        <v>0.5</v>
      </c>
      <c r="J13" t="s">
        <v>20</v>
      </c>
    </row>
    <row r="14" spans="1:11" x14ac:dyDescent="0.25">
      <c r="A14" t="s">
        <v>31</v>
      </c>
      <c r="B14" t="s">
        <v>32</v>
      </c>
      <c r="C14" t="s">
        <v>7</v>
      </c>
      <c r="J14" t="s">
        <v>20</v>
      </c>
    </row>
    <row r="15" spans="1:11" x14ac:dyDescent="0.25">
      <c r="A15" t="s">
        <v>33</v>
      </c>
      <c r="B15" t="s">
        <v>34</v>
      </c>
      <c r="C15" t="s">
        <v>7</v>
      </c>
      <c r="D15">
        <v>0.04</v>
      </c>
      <c r="H15">
        <v>0.4</v>
      </c>
      <c r="J15" t="s">
        <v>8</v>
      </c>
    </row>
    <row r="16" spans="1:11" x14ac:dyDescent="0.25">
      <c r="A16" t="s">
        <v>35</v>
      </c>
      <c r="B16" t="s">
        <v>36</v>
      </c>
      <c r="C16" t="s">
        <v>7</v>
      </c>
      <c r="D16">
        <v>57.62</v>
      </c>
      <c r="H16">
        <v>22.68</v>
      </c>
    </row>
    <row r="17" spans="1:6" x14ac:dyDescent="0.25">
      <c r="A17" t="s">
        <v>37</v>
      </c>
      <c r="B17" t="s">
        <v>74</v>
      </c>
      <c r="C17" t="s">
        <v>7</v>
      </c>
      <c r="E17">
        <v>6.66</v>
      </c>
      <c r="F17">
        <v>1.5</v>
      </c>
    </row>
  </sheetData>
  <mergeCells count="2">
    <mergeCell ref="K8:K10"/>
    <mergeCell ref="G2:G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6A366-CE34-4E24-A611-E57EC2917F70}">
  <dimension ref="A1:J28"/>
  <sheetViews>
    <sheetView workbookViewId="0">
      <selection activeCell="I13" sqref="A1:I13"/>
    </sheetView>
  </sheetViews>
  <sheetFormatPr defaultColWidth="9.140625" defaultRowHeight="15" x14ac:dyDescent="0.25"/>
  <cols>
    <col min="1" max="1" width="24.85546875" bestFit="1" customWidth="1"/>
    <col min="2" max="2" width="15.5703125" bestFit="1" customWidth="1"/>
    <col min="8" max="8" width="16" bestFit="1" customWidth="1"/>
  </cols>
  <sheetData>
    <row r="1" spans="1:9" ht="15.75" x14ac:dyDescent="0.25">
      <c r="A1" s="1" t="s">
        <v>0</v>
      </c>
      <c r="B1" s="1" t="s">
        <v>1</v>
      </c>
      <c r="C1" s="1">
        <v>2019</v>
      </c>
      <c r="D1" s="1">
        <v>2023</v>
      </c>
      <c r="E1" s="1">
        <v>2030</v>
      </c>
      <c r="F1" s="1">
        <v>2040</v>
      </c>
      <c r="G1" s="1">
        <v>2050</v>
      </c>
      <c r="H1" s="1" t="s">
        <v>3</v>
      </c>
      <c r="I1" s="1" t="s">
        <v>4</v>
      </c>
    </row>
    <row r="2" spans="1:9" x14ac:dyDescent="0.25">
      <c r="A2" t="s">
        <v>38</v>
      </c>
      <c r="B2" t="s">
        <v>39</v>
      </c>
      <c r="E2">
        <v>20</v>
      </c>
      <c r="F2">
        <v>23</v>
      </c>
      <c r="G2">
        <v>28</v>
      </c>
      <c r="H2" t="s">
        <v>8</v>
      </c>
    </row>
    <row r="3" spans="1:9" x14ac:dyDescent="0.25">
      <c r="A3" t="s">
        <v>40</v>
      </c>
      <c r="B3" t="s">
        <v>41</v>
      </c>
      <c r="E3">
        <v>2</v>
      </c>
      <c r="F3">
        <v>2</v>
      </c>
      <c r="G3">
        <v>2</v>
      </c>
      <c r="H3" t="s">
        <v>8</v>
      </c>
    </row>
    <row r="4" spans="1:9" x14ac:dyDescent="0.25">
      <c r="A4" s="2" t="s">
        <v>14</v>
      </c>
      <c r="B4" t="s">
        <v>42</v>
      </c>
      <c r="E4">
        <v>2</v>
      </c>
      <c r="F4">
        <v>3</v>
      </c>
      <c r="G4">
        <v>3</v>
      </c>
      <c r="H4" t="s">
        <v>8</v>
      </c>
    </row>
    <row r="5" spans="1:9" x14ac:dyDescent="0.25">
      <c r="A5" t="s">
        <v>12</v>
      </c>
      <c r="B5" t="s">
        <v>13</v>
      </c>
      <c r="E5">
        <v>9</v>
      </c>
      <c r="F5">
        <v>10</v>
      </c>
      <c r="G5">
        <v>12</v>
      </c>
      <c r="H5" t="s">
        <v>8</v>
      </c>
    </row>
    <row r="6" spans="1:9" x14ac:dyDescent="0.25">
      <c r="A6" t="s">
        <v>43</v>
      </c>
      <c r="B6" t="s">
        <v>44</v>
      </c>
      <c r="E6">
        <v>15</v>
      </c>
      <c r="F6">
        <v>23</v>
      </c>
      <c r="G6">
        <v>17</v>
      </c>
      <c r="H6" t="s">
        <v>20</v>
      </c>
    </row>
    <row r="7" spans="1:9" x14ac:dyDescent="0.25">
      <c r="A7" t="s">
        <v>27</v>
      </c>
      <c r="B7" t="s">
        <v>45</v>
      </c>
      <c r="E7">
        <v>21</v>
      </c>
      <c r="F7">
        <v>15</v>
      </c>
      <c r="G7">
        <v>12</v>
      </c>
      <c r="H7" t="s">
        <v>20</v>
      </c>
    </row>
    <row r="8" spans="1:9" x14ac:dyDescent="0.25">
      <c r="A8" t="s">
        <v>16</v>
      </c>
      <c r="B8" t="s">
        <v>17</v>
      </c>
      <c r="E8">
        <v>4</v>
      </c>
      <c r="F8">
        <v>4</v>
      </c>
      <c r="G8">
        <v>4</v>
      </c>
      <c r="H8" t="s">
        <v>8</v>
      </c>
    </row>
    <row r="9" spans="1:9" x14ac:dyDescent="0.25">
      <c r="A9" t="s">
        <v>25</v>
      </c>
      <c r="B9" t="s">
        <v>46</v>
      </c>
      <c r="E9">
        <v>15</v>
      </c>
      <c r="F9">
        <v>11</v>
      </c>
      <c r="G9">
        <v>8</v>
      </c>
      <c r="H9" t="s">
        <v>20</v>
      </c>
    </row>
    <row r="10" spans="1:9" x14ac:dyDescent="0.25">
      <c r="A10" t="s">
        <v>47</v>
      </c>
      <c r="B10" t="s">
        <v>48</v>
      </c>
      <c r="E10">
        <v>2</v>
      </c>
      <c r="F10">
        <v>2</v>
      </c>
      <c r="G10">
        <v>2</v>
      </c>
      <c r="H10" t="s">
        <v>20</v>
      </c>
    </row>
    <row r="11" spans="1:9" x14ac:dyDescent="0.25">
      <c r="A11" t="s">
        <v>49</v>
      </c>
      <c r="B11" t="s">
        <v>50</v>
      </c>
      <c r="E11">
        <v>4</v>
      </c>
      <c r="F11">
        <v>6</v>
      </c>
      <c r="G11">
        <v>6</v>
      </c>
      <c r="H11" t="s">
        <v>8</v>
      </c>
    </row>
    <row r="12" spans="1:9" x14ac:dyDescent="0.25">
      <c r="A12" t="s">
        <v>51</v>
      </c>
      <c r="B12" t="s">
        <v>52</v>
      </c>
      <c r="E12" s="3" t="s">
        <v>53</v>
      </c>
      <c r="F12">
        <v>1</v>
      </c>
      <c r="G12" s="3" t="s">
        <v>53</v>
      </c>
      <c r="H12" t="s">
        <v>20</v>
      </c>
    </row>
    <row r="13" spans="1:9" x14ac:dyDescent="0.25">
      <c r="A13" t="s">
        <v>54</v>
      </c>
      <c r="B13" t="s">
        <v>55</v>
      </c>
      <c r="E13">
        <v>6</v>
      </c>
      <c r="F13" s="3" t="s">
        <v>53</v>
      </c>
      <c r="G13">
        <v>6</v>
      </c>
      <c r="H13" t="s">
        <v>56</v>
      </c>
    </row>
    <row r="17" spans="1:10" ht="15.75" x14ac:dyDescent="0.25">
      <c r="A17" s="6" t="s">
        <v>57</v>
      </c>
      <c r="B17" s="6" t="s">
        <v>58</v>
      </c>
      <c r="C17" s="7"/>
      <c r="D17" s="7">
        <v>2018</v>
      </c>
      <c r="E17" s="7">
        <v>2025</v>
      </c>
      <c r="F17" s="7">
        <v>2030</v>
      </c>
      <c r="G17" s="7">
        <v>2035</v>
      </c>
      <c r="H17" s="7">
        <v>2040</v>
      </c>
      <c r="I17" s="7">
        <v>2045</v>
      </c>
      <c r="J17" s="7">
        <v>2050</v>
      </c>
    </row>
    <row r="18" spans="1:10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</row>
    <row r="19" spans="1:10" x14ac:dyDescent="0.25">
      <c r="A19" s="8" t="s">
        <v>59</v>
      </c>
      <c r="B19" s="8"/>
      <c r="C19" s="8" t="s">
        <v>60</v>
      </c>
      <c r="D19" s="8">
        <v>72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/>
    </row>
    <row r="20" spans="1:10" x14ac:dyDescent="0.25">
      <c r="A20" s="8" t="s">
        <v>26</v>
      </c>
      <c r="B20" s="8"/>
      <c r="C20" s="8" t="s">
        <v>60</v>
      </c>
      <c r="D20" s="8">
        <v>75</v>
      </c>
      <c r="E20" s="8">
        <v>37</v>
      </c>
      <c r="F20" s="8">
        <v>11</v>
      </c>
      <c r="G20" s="8">
        <v>0</v>
      </c>
      <c r="H20" s="8">
        <v>0</v>
      </c>
      <c r="I20" s="8">
        <v>0</v>
      </c>
      <c r="J20" s="8"/>
    </row>
    <row r="21" spans="1:10" x14ac:dyDescent="0.25">
      <c r="A21" s="8" t="s">
        <v>28</v>
      </c>
      <c r="B21" s="8"/>
      <c r="C21" s="8" t="s">
        <v>60</v>
      </c>
      <c r="D21" s="8">
        <v>135</v>
      </c>
      <c r="E21" s="8">
        <v>69</v>
      </c>
      <c r="F21" s="8">
        <v>3</v>
      </c>
      <c r="G21" s="8">
        <v>0</v>
      </c>
      <c r="H21" s="8">
        <v>0</v>
      </c>
      <c r="I21" s="8">
        <v>0</v>
      </c>
      <c r="J21" s="8"/>
    </row>
    <row r="22" spans="1:10" x14ac:dyDescent="0.25">
      <c r="A22" s="8" t="s">
        <v>61</v>
      </c>
      <c r="B22" s="8"/>
      <c r="C22" s="8" t="s">
        <v>60</v>
      </c>
      <c r="D22" s="8">
        <v>79</v>
      </c>
      <c r="E22" s="8">
        <v>102</v>
      </c>
      <c r="F22" s="8">
        <v>135</v>
      </c>
      <c r="G22" s="8">
        <v>115</v>
      </c>
      <c r="H22" s="8">
        <v>54</v>
      </c>
      <c r="I22" s="8">
        <v>0</v>
      </c>
      <c r="J22" s="8"/>
    </row>
    <row r="23" spans="1:10" x14ac:dyDescent="0.25">
      <c r="A23" s="8" t="s">
        <v>62</v>
      </c>
      <c r="B23" s="8"/>
      <c r="C23" s="8" t="s">
        <v>60</v>
      </c>
      <c r="D23" s="8">
        <v>0</v>
      </c>
      <c r="E23" s="8">
        <v>0</v>
      </c>
      <c r="F23" s="8">
        <v>9</v>
      </c>
      <c r="G23" s="8">
        <v>22</v>
      </c>
      <c r="H23" s="8">
        <v>40</v>
      </c>
      <c r="I23" s="8">
        <v>60</v>
      </c>
      <c r="J23" s="8"/>
    </row>
    <row r="24" spans="1:10" x14ac:dyDescent="0.25">
      <c r="A24" s="8" t="s">
        <v>63</v>
      </c>
      <c r="B24" s="8"/>
      <c r="C24" s="8" t="s">
        <v>60</v>
      </c>
      <c r="D24" s="8">
        <v>28</v>
      </c>
      <c r="E24" s="8">
        <v>25</v>
      </c>
      <c r="F24" s="8">
        <v>20</v>
      </c>
      <c r="G24" s="8">
        <v>12</v>
      </c>
      <c r="H24" s="8">
        <v>7</v>
      </c>
      <c r="I24" s="8">
        <v>2</v>
      </c>
      <c r="J24" s="8"/>
    </row>
    <row r="25" spans="1:10" x14ac:dyDescent="0.25">
      <c r="A25" s="8" t="s">
        <v>64</v>
      </c>
      <c r="B25" s="8"/>
      <c r="C25" s="8" t="s">
        <v>60</v>
      </c>
      <c r="D25" s="8">
        <v>6</v>
      </c>
      <c r="E25" s="8">
        <v>3</v>
      </c>
      <c r="F25" s="8">
        <v>4</v>
      </c>
      <c r="G25" s="8">
        <v>9</v>
      </c>
      <c r="H25" s="8">
        <v>20</v>
      </c>
      <c r="I25" s="8">
        <v>31</v>
      </c>
      <c r="J25" s="8"/>
    </row>
    <row r="26" spans="1:10" x14ac:dyDescent="0.25">
      <c r="A26" s="8" t="s">
        <v>65</v>
      </c>
      <c r="B26" s="8"/>
      <c r="C26" s="8" t="s">
        <v>60</v>
      </c>
      <c r="D26" s="8">
        <v>216</v>
      </c>
      <c r="E26" s="8">
        <v>306</v>
      </c>
      <c r="F26" s="8">
        <v>435</v>
      </c>
      <c r="G26" s="8">
        <v>594</v>
      </c>
      <c r="H26" s="8">
        <v>780</v>
      </c>
      <c r="I26" s="8">
        <v>899</v>
      </c>
      <c r="J26" s="8"/>
    </row>
    <row r="27" spans="1:10" x14ac:dyDescent="0.25">
      <c r="A27" s="8" t="s">
        <v>66</v>
      </c>
      <c r="B27" s="9"/>
      <c r="C27" s="8" t="s">
        <v>60</v>
      </c>
      <c r="D27" s="8">
        <v>611</v>
      </c>
      <c r="E27" s="8">
        <v>541</v>
      </c>
      <c r="F27" s="8">
        <v>614</v>
      </c>
      <c r="G27" s="8">
        <v>751</v>
      </c>
      <c r="H27" s="8">
        <v>900</v>
      </c>
      <c r="I27" s="8">
        <v>992</v>
      </c>
      <c r="J27" s="8"/>
    </row>
    <row r="28" spans="1:10" x14ac:dyDescent="0.25">
      <c r="A28" s="8" t="s">
        <v>67</v>
      </c>
      <c r="B28" s="8"/>
      <c r="C28" s="8" t="s">
        <v>60</v>
      </c>
      <c r="D28" s="8">
        <v>-49</v>
      </c>
      <c r="E28" s="8">
        <v>14</v>
      </c>
      <c r="F28" s="8">
        <v>17</v>
      </c>
      <c r="G28" s="8">
        <v>0</v>
      </c>
      <c r="H28" s="8">
        <v>-3</v>
      </c>
      <c r="I28" s="8">
        <v>22</v>
      </c>
      <c r="J28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EC24C-A4A0-4918-A14A-F08809EDE057}">
  <dimension ref="A1:M31"/>
  <sheetViews>
    <sheetView topLeftCell="A5" workbookViewId="0">
      <selection activeCell="B17" sqref="B17:M27"/>
    </sheetView>
  </sheetViews>
  <sheetFormatPr defaultColWidth="9.140625" defaultRowHeight="15" x14ac:dyDescent="0.25"/>
  <cols>
    <col min="1" max="1" width="15.5703125" customWidth="1"/>
    <col min="2" max="2" width="35.7109375" bestFit="1" customWidth="1"/>
    <col min="3" max="3" width="9.85546875" bestFit="1" customWidth="1"/>
  </cols>
  <sheetData>
    <row r="1" spans="1:13" x14ac:dyDescent="0.25">
      <c r="A1" s="12" t="s">
        <v>68</v>
      </c>
      <c r="B1" t="s">
        <v>69</v>
      </c>
      <c r="C1" t="s">
        <v>2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</row>
    <row r="2" spans="1:13" ht="45" x14ac:dyDescent="0.25">
      <c r="A2" s="11" t="s">
        <v>70</v>
      </c>
      <c r="B2" t="s">
        <v>26</v>
      </c>
      <c r="C2" t="s">
        <v>71</v>
      </c>
      <c r="D2" s="10">
        <v>2418</v>
      </c>
      <c r="E2">
        <v>1780</v>
      </c>
      <c r="F2" s="10">
        <v>2465</v>
      </c>
      <c r="G2" s="10">
        <v>1839</v>
      </c>
      <c r="H2" s="10">
        <v>966</v>
      </c>
      <c r="I2">
        <v>2044</v>
      </c>
      <c r="J2">
        <v>4373</v>
      </c>
      <c r="K2">
        <v>4143</v>
      </c>
      <c r="L2">
        <v>3051</v>
      </c>
      <c r="M2">
        <v>2741</v>
      </c>
    </row>
    <row r="3" spans="1:13" x14ac:dyDescent="0.25">
      <c r="A3" s="10"/>
      <c r="B3" s="10" t="s">
        <v>72</v>
      </c>
      <c r="C3" t="s">
        <v>71</v>
      </c>
      <c r="D3" s="10">
        <v>737</v>
      </c>
      <c r="E3" s="10">
        <v>524</v>
      </c>
      <c r="F3">
        <v>988</v>
      </c>
      <c r="G3" s="10">
        <v>562</v>
      </c>
      <c r="H3">
        <v>1328</v>
      </c>
      <c r="I3">
        <v>2485</v>
      </c>
      <c r="J3">
        <v>2149</v>
      </c>
      <c r="K3">
        <v>2242</v>
      </c>
      <c r="L3">
        <v>3582</v>
      </c>
      <c r="M3">
        <v>4037</v>
      </c>
    </row>
    <row r="4" spans="1:13" x14ac:dyDescent="0.25">
      <c r="A4" s="10"/>
      <c r="B4" s="10" t="s">
        <v>73</v>
      </c>
      <c r="C4" t="s">
        <v>71</v>
      </c>
      <c r="D4" s="10">
        <v>225</v>
      </c>
      <c r="E4" s="10">
        <v>272</v>
      </c>
      <c r="F4">
        <v>356</v>
      </c>
      <c r="G4" s="10">
        <v>746</v>
      </c>
      <c r="H4">
        <v>1366</v>
      </c>
      <c r="I4">
        <v>1626</v>
      </c>
      <c r="J4">
        <v>1343</v>
      </c>
      <c r="K4">
        <v>508</v>
      </c>
      <c r="L4">
        <v>1877</v>
      </c>
      <c r="M4">
        <v>2900</v>
      </c>
    </row>
    <row r="5" spans="1:13" x14ac:dyDescent="0.25">
      <c r="A5" s="10"/>
      <c r="B5" s="10" t="s">
        <v>74</v>
      </c>
      <c r="C5" t="s">
        <v>71</v>
      </c>
      <c r="D5" s="10">
        <v>5830</v>
      </c>
      <c r="E5" s="10">
        <v>4363</v>
      </c>
      <c r="F5" s="10">
        <v>3979</v>
      </c>
      <c r="G5" s="10">
        <v>6407</v>
      </c>
      <c r="H5">
        <v>9211</v>
      </c>
      <c r="I5">
        <v>8757</v>
      </c>
      <c r="J5">
        <v>7235</v>
      </c>
      <c r="K5">
        <v>4542</v>
      </c>
      <c r="L5">
        <v>11778</v>
      </c>
      <c r="M5">
        <v>18313</v>
      </c>
    </row>
    <row r="6" spans="1:13" x14ac:dyDescent="0.25">
      <c r="A6" s="10"/>
      <c r="B6" s="10" t="s">
        <v>61</v>
      </c>
      <c r="C6" t="s">
        <v>71</v>
      </c>
      <c r="D6" s="10">
        <v>1027</v>
      </c>
      <c r="E6" s="10">
        <v>787</v>
      </c>
      <c r="F6" s="10">
        <v>990</v>
      </c>
      <c r="G6">
        <v>948</v>
      </c>
      <c r="H6">
        <v>2246</v>
      </c>
      <c r="I6">
        <v>4105</v>
      </c>
      <c r="J6">
        <v>3724</v>
      </c>
      <c r="K6">
        <v>3639</v>
      </c>
      <c r="L6">
        <v>4093</v>
      </c>
      <c r="M6">
        <v>4113</v>
      </c>
    </row>
    <row r="7" spans="1:13" x14ac:dyDescent="0.25">
      <c r="A7" s="10"/>
      <c r="B7" s="10" t="s">
        <v>28</v>
      </c>
      <c r="C7" t="s">
        <v>71</v>
      </c>
      <c r="D7" s="10">
        <v>2246</v>
      </c>
      <c r="E7" s="10">
        <v>1935</v>
      </c>
      <c r="F7" s="10">
        <v>2487</v>
      </c>
      <c r="G7" s="10">
        <v>2107</v>
      </c>
      <c r="H7">
        <v>747</v>
      </c>
      <c r="I7">
        <v>594</v>
      </c>
      <c r="J7">
        <v>1872</v>
      </c>
      <c r="K7">
        <v>1517</v>
      </c>
      <c r="L7">
        <v>1658</v>
      </c>
      <c r="M7">
        <v>976</v>
      </c>
    </row>
    <row r="8" spans="1:13" x14ac:dyDescent="0.25">
      <c r="A8" s="10"/>
      <c r="B8" s="10" t="s">
        <v>75</v>
      </c>
      <c r="C8" t="s">
        <v>71</v>
      </c>
      <c r="D8" s="10">
        <v>1672</v>
      </c>
      <c r="E8" s="10">
        <v>918</v>
      </c>
      <c r="F8" s="10">
        <v>1993</v>
      </c>
      <c r="G8" s="10">
        <v>2043</v>
      </c>
      <c r="H8">
        <v>2416</v>
      </c>
      <c r="I8">
        <v>4623</v>
      </c>
      <c r="J8">
        <v>4710</v>
      </c>
      <c r="K8">
        <v>5550</v>
      </c>
      <c r="L8">
        <v>7471</v>
      </c>
      <c r="M8">
        <v>8268</v>
      </c>
    </row>
    <row r="9" spans="1:13" x14ac:dyDescent="0.25">
      <c r="A9" s="10"/>
      <c r="B9" s="10" t="s">
        <v>76</v>
      </c>
      <c r="C9" t="s">
        <v>71</v>
      </c>
      <c r="D9" s="10">
        <v>792</v>
      </c>
      <c r="E9" s="10">
        <v>356</v>
      </c>
      <c r="F9" s="10">
        <v>875</v>
      </c>
      <c r="G9" s="10">
        <v>760</v>
      </c>
      <c r="H9">
        <v>963</v>
      </c>
      <c r="I9">
        <v>2312</v>
      </c>
      <c r="J9">
        <v>2888</v>
      </c>
      <c r="K9">
        <v>3273</v>
      </c>
      <c r="L9">
        <v>4108</v>
      </c>
      <c r="M9">
        <v>5742</v>
      </c>
    </row>
    <row r="10" spans="1:13" x14ac:dyDescent="0.25">
      <c r="A10" s="10"/>
      <c r="B10" s="10" t="s">
        <v>77</v>
      </c>
      <c r="C10" t="s">
        <v>71</v>
      </c>
      <c r="D10" s="10">
        <v>1765</v>
      </c>
      <c r="E10" s="10">
        <v>1628</v>
      </c>
      <c r="F10" s="10">
        <v>1510</v>
      </c>
      <c r="G10" s="10">
        <v>2388</v>
      </c>
      <c r="H10">
        <v>3726</v>
      </c>
      <c r="I10">
        <v>5165</v>
      </c>
      <c r="J10">
        <v>7805</v>
      </c>
      <c r="K10">
        <v>7090</v>
      </c>
      <c r="L10">
        <v>11842</v>
      </c>
      <c r="M10">
        <v>13773</v>
      </c>
    </row>
    <row r="11" spans="1:13" x14ac:dyDescent="0.25">
      <c r="A11" s="10"/>
      <c r="B11" s="10" t="s">
        <v>13</v>
      </c>
      <c r="C11" t="s">
        <v>71</v>
      </c>
      <c r="D11" s="10">
        <v>293</v>
      </c>
      <c r="E11" s="10">
        <v>165</v>
      </c>
      <c r="F11" s="10">
        <v>200</v>
      </c>
      <c r="G11" s="10">
        <v>238</v>
      </c>
      <c r="H11">
        <v>378</v>
      </c>
      <c r="I11">
        <v>737</v>
      </c>
      <c r="J11">
        <v>779</v>
      </c>
      <c r="K11">
        <v>1012</v>
      </c>
      <c r="L11">
        <v>2473</v>
      </c>
      <c r="M11">
        <v>3371</v>
      </c>
    </row>
    <row r="12" spans="1:13" x14ac:dyDescent="0.25">
      <c r="B12" s="10" t="s">
        <v>78</v>
      </c>
      <c r="C12" t="s">
        <v>71</v>
      </c>
      <c r="D12" s="10">
        <v>223</v>
      </c>
      <c r="E12" s="10">
        <v>176</v>
      </c>
      <c r="F12" s="10">
        <v>1020</v>
      </c>
      <c r="G12">
        <v>946</v>
      </c>
      <c r="H12">
        <v>586</v>
      </c>
      <c r="I12">
        <v>1175</v>
      </c>
      <c r="J12">
        <v>2085</v>
      </c>
      <c r="K12">
        <v>1803</v>
      </c>
      <c r="L12">
        <v>2010</v>
      </c>
      <c r="M12">
        <v>2294</v>
      </c>
    </row>
    <row r="13" spans="1:13" x14ac:dyDescent="0.25">
      <c r="B13" t="s">
        <v>66</v>
      </c>
      <c r="C13" t="s">
        <v>71</v>
      </c>
      <c r="D13">
        <f>SUM(D2:D12)</f>
        <v>17228</v>
      </c>
      <c r="E13">
        <f t="shared" ref="E13:M13" si="0">SUM(E2:E12)</f>
        <v>12904</v>
      </c>
      <c r="F13">
        <f t="shared" si="0"/>
        <v>16863</v>
      </c>
      <c r="G13">
        <f t="shared" si="0"/>
        <v>18984</v>
      </c>
      <c r="H13">
        <f t="shared" si="0"/>
        <v>23933</v>
      </c>
      <c r="I13">
        <f t="shared" si="0"/>
        <v>33623</v>
      </c>
      <c r="J13">
        <f t="shared" si="0"/>
        <v>38963</v>
      </c>
      <c r="K13">
        <f t="shared" si="0"/>
        <v>35319</v>
      </c>
      <c r="L13">
        <f t="shared" si="0"/>
        <v>53943</v>
      </c>
      <c r="M13">
        <f t="shared" si="0"/>
        <v>66528</v>
      </c>
    </row>
    <row r="14" spans="1:13" x14ac:dyDescent="0.25">
      <c r="B14" t="s">
        <v>66</v>
      </c>
      <c r="C14" t="s">
        <v>60</v>
      </c>
      <c r="D14">
        <f>D13/1000</f>
        <v>17.228000000000002</v>
      </c>
      <c r="E14">
        <f t="shared" ref="E14:M14" si="1">E13/1000</f>
        <v>12.904</v>
      </c>
      <c r="F14">
        <f t="shared" si="1"/>
        <v>16.863</v>
      </c>
      <c r="G14">
        <f t="shared" si="1"/>
        <v>18.984000000000002</v>
      </c>
      <c r="H14">
        <f t="shared" si="1"/>
        <v>23.933</v>
      </c>
      <c r="I14">
        <f t="shared" si="1"/>
        <v>33.622999999999998</v>
      </c>
      <c r="J14">
        <f t="shared" si="1"/>
        <v>38.963000000000001</v>
      </c>
      <c r="K14">
        <f t="shared" si="1"/>
        <v>35.319000000000003</v>
      </c>
      <c r="L14">
        <f t="shared" si="1"/>
        <v>53.942999999999998</v>
      </c>
      <c r="M14">
        <f t="shared" si="1"/>
        <v>66.528000000000006</v>
      </c>
    </row>
    <row r="16" spans="1:13" ht="30" x14ac:dyDescent="0.25">
      <c r="A16" s="4" t="s">
        <v>79</v>
      </c>
      <c r="C16" t="s">
        <v>2</v>
      </c>
      <c r="D16">
        <v>2015</v>
      </c>
      <c r="E16">
        <v>2016</v>
      </c>
      <c r="F16">
        <v>2017</v>
      </c>
      <c r="G16">
        <v>2018</v>
      </c>
      <c r="H16">
        <v>2019</v>
      </c>
      <c r="I16">
        <v>2020</v>
      </c>
      <c r="J16">
        <v>2021</v>
      </c>
      <c r="K16">
        <v>2022</v>
      </c>
      <c r="L16">
        <v>2023</v>
      </c>
      <c r="M16">
        <v>2024</v>
      </c>
    </row>
    <row r="17" spans="1:13" ht="28.5" customHeight="1" x14ac:dyDescent="0.25">
      <c r="A17" s="11" t="s">
        <v>80</v>
      </c>
      <c r="B17" t="s">
        <v>28</v>
      </c>
      <c r="C17" t="s">
        <v>60</v>
      </c>
      <c r="D17">
        <v>154.5</v>
      </c>
      <c r="E17">
        <v>149.5</v>
      </c>
      <c r="F17">
        <v>148.4</v>
      </c>
      <c r="G17">
        <v>145.6</v>
      </c>
      <c r="H17">
        <v>114</v>
      </c>
      <c r="I17">
        <v>91.7</v>
      </c>
      <c r="J17">
        <v>110.1</v>
      </c>
      <c r="K17">
        <v>116.2</v>
      </c>
      <c r="L17">
        <v>87.5</v>
      </c>
      <c r="M17">
        <v>79.2</v>
      </c>
    </row>
    <row r="18" spans="1:13" ht="14.25" customHeight="1" x14ac:dyDescent="0.25">
      <c r="A18" s="11" t="s">
        <v>81</v>
      </c>
      <c r="B18" t="s">
        <v>26</v>
      </c>
      <c r="C18" t="s">
        <v>60</v>
      </c>
      <c r="D18">
        <v>117.7</v>
      </c>
      <c r="E18">
        <v>112.2</v>
      </c>
      <c r="F18">
        <v>92.9</v>
      </c>
      <c r="G18">
        <v>82.6</v>
      </c>
      <c r="H18">
        <v>57.5</v>
      </c>
      <c r="I18">
        <v>42.8</v>
      </c>
      <c r="J18">
        <v>54.6</v>
      </c>
      <c r="K18">
        <v>63.7</v>
      </c>
      <c r="L18">
        <v>44.1</v>
      </c>
      <c r="M18">
        <v>27.2</v>
      </c>
    </row>
    <row r="19" spans="1:13" x14ac:dyDescent="0.25">
      <c r="B19" t="s">
        <v>74</v>
      </c>
      <c r="C19" t="s">
        <v>60</v>
      </c>
      <c r="D19">
        <v>91.8</v>
      </c>
      <c r="E19">
        <v>84.6</v>
      </c>
      <c r="F19">
        <v>76.3</v>
      </c>
      <c r="G19">
        <v>76</v>
      </c>
      <c r="H19">
        <v>75.099999999999994</v>
      </c>
      <c r="I19">
        <v>64.400000000000006</v>
      </c>
      <c r="J19">
        <v>69.099999999999994</v>
      </c>
      <c r="K19">
        <v>34.700000000000003</v>
      </c>
      <c r="L19">
        <v>7.2</v>
      </c>
      <c r="M19">
        <v>0</v>
      </c>
    </row>
    <row r="20" spans="1:13" x14ac:dyDescent="0.25">
      <c r="B20" t="s">
        <v>61</v>
      </c>
      <c r="C20" t="s">
        <v>60</v>
      </c>
      <c r="D20">
        <v>61.5</v>
      </c>
      <c r="E20">
        <v>80.599999999999994</v>
      </c>
      <c r="F20">
        <v>86</v>
      </c>
      <c r="G20">
        <v>81.599999999999994</v>
      </c>
      <c r="H20">
        <v>89.9</v>
      </c>
      <c r="I20">
        <v>94.7</v>
      </c>
      <c r="J20">
        <v>90.3</v>
      </c>
      <c r="K20">
        <v>79</v>
      </c>
      <c r="L20">
        <v>80</v>
      </c>
      <c r="M20">
        <v>78.400000000000006</v>
      </c>
    </row>
    <row r="21" spans="1:13" x14ac:dyDescent="0.25">
      <c r="B21" t="s">
        <v>82</v>
      </c>
      <c r="C21" t="s">
        <v>60</v>
      </c>
      <c r="D21">
        <v>6.1</v>
      </c>
      <c r="E21">
        <v>5.7</v>
      </c>
      <c r="F21">
        <v>5.5</v>
      </c>
      <c r="G21">
        <v>5.0999999999999996</v>
      </c>
      <c r="H21">
        <v>4.8</v>
      </c>
      <c r="I21">
        <v>4.7</v>
      </c>
      <c r="J21">
        <v>4.5999999999999996</v>
      </c>
      <c r="K21">
        <v>5.7</v>
      </c>
      <c r="L21">
        <v>4.9000000000000004</v>
      </c>
      <c r="M21">
        <v>5</v>
      </c>
    </row>
    <row r="22" spans="1:13" x14ac:dyDescent="0.25">
      <c r="B22" t="s">
        <v>78</v>
      </c>
      <c r="C22" t="s">
        <v>60</v>
      </c>
      <c r="D22">
        <v>42.2</v>
      </c>
      <c r="E22">
        <v>42.8</v>
      </c>
      <c r="F22">
        <v>42.9</v>
      </c>
      <c r="G22">
        <v>42.2</v>
      </c>
      <c r="H22">
        <v>42</v>
      </c>
      <c r="I22">
        <v>42.7</v>
      </c>
      <c r="J22">
        <v>41.5</v>
      </c>
      <c r="K22">
        <v>46.1</v>
      </c>
      <c r="L22">
        <v>43.8</v>
      </c>
      <c r="M22">
        <v>43.2</v>
      </c>
    </row>
    <row r="23" spans="1:13" x14ac:dyDescent="0.25">
      <c r="B23" t="s">
        <v>39</v>
      </c>
      <c r="C23" t="s">
        <v>60</v>
      </c>
      <c r="D23">
        <v>79.099999999999994</v>
      </c>
      <c r="E23">
        <v>78.400000000000006</v>
      </c>
      <c r="F23">
        <v>103.7</v>
      </c>
      <c r="G23">
        <v>107.9</v>
      </c>
      <c r="H23">
        <v>123.6</v>
      </c>
      <c r="I23">
        <v>129.6</v>
      </c>
      <c r="J23">
        <v>112.5</v>
      </c>
      <c r="K23">
        <v>124.8</v>
      </c>
      <c r="L23">
        <v>137.80000000000001</v>
      </c>
      <c r="M23">
        <v>138.9</v>
      </c>
    </row>
    <row r="24" spans="1:13" x14ac:dyDescent="0.25">
      <c r="B24" t="s">
        <v>13</v>
      </c>
      <c r="C24" t="s">
        <v>60</v>
      </c>
      <c r="D24">
        <v>37.299999999999997</v>
      </c>
      <c r="E24">
        <v>36.799999999999997</v>
      </c>
      <c r="F24">
        <v>38</v>
      </c>
      <c r="G24">
        <v>43.5</v>
      </c>
      <c r="H24">
        <v>44.3</v>
      </c>
      <c r="I24">
        <v>48.5</v>
      </c>
      <c r="J24">
        <v>48.4</v>
      </c>
      <c r="K24">
        <v>60.3</v>
      </c>
      <c r="L24">
        <v>61.1</v>
      </c>
      <c r="M24">
        <v>74.099999999999994</v>
      </c>
    </row>
    <row r="25" spans="1:13" x14ac:dyDescent="0.25">
      <c r="B25" t="s">
        <v>77</v>
      </c>
      <c r="C25" t="s">
        <v>60</v>
      </c>
      <c r="D25">
        <v>18.7</v>
      </c>
      <c r="E25">
        <v>20.2</v>
      </c>
      <c r="F25">
        <v>20</v>
      </c>
      <c r="G25">
        <v>17.899999999999999</v>
      </c>
      <c r="H25">
        <v>20</v>
      </c>
      <c r="I25">
        <v>18.5</v>
      </c>
      <c r="J25">
        <v>19.5</v>
      </c>
      <c r="K25">
        <v>17.600000000000001</v>
      </c>
      <c r="L25">
        <v>19.5</v>
      </c>
      <c r="M25">
        <v>22.2</v>
      </c>
    </row>
    <row r="26" spans="1:13" x14ac:dyDescent="0.25">
      <c r="B26" t="s">
        <v>63</v>
      </c>
      <c r="C26" t="s">
        <v>60</v>
      </c>
      <c r="D26">
        <v>32.200000000000003</v>
      </c>
      <c r="E26">
        <v>32.6</v>
      </c>
      <c r="F26">
        <v>32.6</v>
      </c>
      <c r="G26">
        <v>32.4</v>
      </c>
      <c r="H26">
        <v>31.2</v>
      </c>
      <c r="I26">
        <v>30.3</v>
      </c>
      <c r="J26">
        <v>31.3</v>
      </c>
      <c r="K26">
        <v>29.8</v>
      </c>
      <c r="L26">
        <v>22.9</v>
      </c>
      <c r="M26">
        <v>29.1</v>
      </c>
    </row>
    <row r="27" spans="1:13" x14ac:dyDescent="0.25">
      <c r="B27" t="s">
        <v>66</v>
      </c>
      <c r="C27" t="s">
        <v>60</v>
      </c>
      <c r="D27">
        <f>SUM(D17:D26)</f>
        <v>641.1</v>
      </c>
      <c r="E27">
        <f t="shared" ref="E27:M27" si="2">SUM(E17:E26)</f>
        <v>643.4</v>
      </c>
      <c r="F27">
        <f t="shared" si="2"/>
        <v>646.30000000000007</v>
      </c>
      <c r="G27">
        <f t="shared" si="2"/>
        <v>634.79999999999995</v>
      </c>
      <c r="H27">
        <f t="shared" si="2"/>
        <v>602.4</v>
      </c>
      <c r="I27">
        <f t="shared" si="2"/>
        <v>567.9</v>
      </c>
      <c r="J27">
        <f t="shared" si="2"/>
        <v>581.9</v>
      </c>
      <c r="K27">
        <f t="shared" si="2"/>
        <v>577.9</v>
      </c>
      <c r="L27">
        <f t="shared" si="2"/>
        <v>508.8</v>
      </c>
      <c r="M27">
        <f t="shared" si="2"/>
        <v>497.3</v>
      </c>
    </row>
    <row r="30" spans="1:13" x14ac:dyDescent="0.25">
      <c r="B30" t="s">
        <v>83</v>
      </c>
      <c r="C30" t="s">
        <v>60</v>
      </c>
      <c r="D30">
        <f>D14+D27</f>
        <v>658.32799999999997</v>
      </c>
      <c r="E30">
        <f t="shared" ref="E30:M30" si="3">E14+E27</f>
        <v>656.30399999999997</v>
      </c>
      <c r="F30">
        <f t="shared" si="3"/>
        <v>663.16300000000001</v>
      </c>
      <c r="G30">
        <f t="shared" si="3"/>
        <v>653.78399999999999</v>
      </c>
      <c r="H30">
        <f t="shared" si="3"/>
        <v>626.33299999999997</v>
      </c>
      <c r="I30">
        <f t="shared" si="3"/>
        <v>601.52300000000002</v>
      </c>
      <c r="J30">
        <f t="shared" si="3"/>
        <v>620.86299999999994</v>
      </c>
      <c r="K30">
        <f t="shared" si="3"/>
        <v>613.21899999999994</v>
      </c>
      <c r="L30">
        <f t="shared" si="3"/>
        <v>562.74300000000005</v>
      </c>
      <c r="M30">
        <f t="shared" si="3"/>
        <v>563.82799999999997</v>
      </c>
    </row>
    <row r="31" spans="1:13" x14ac:dyDescent="0.25">
      <c r="B31" t="s">
        <v>84</v>
      </c>
      <c r="C31" t="s">
        <v>7</v>
      </c>
      <c r="D31">
        <f>(D14/D27)*100</f>
        <v>2.6872562782717204</v>
      </c>
      <c r="E31">
        <f t="shared" ref="E31:M31" si="4">(E14/E27)*100</f>
        <v>2.005595275101026</v>
      </c>
      <c r="F31">
        <f t="shared" si="4"/>
        <v>2.6091598328949401</v>
      </c>
      <c r="G31">
        <f t="shared" si="4"/>
        <v>2.9905482041587907</v>
      </c>
      <c r="H31">
        <f t="shared" si="4"/>
        <v>3.9729415670650732</v>
      </c>
      <c r="I31">
        <f t="shared" si="4"/>
        <v>5.9205846099665438</v>
      </c>
      <c r="J31">
        <f t="shared" si="4"/>
        <v>6.6958240247465204</v>
      </c>
      <c r="K31">
        <f t="shared" si="4"/>
        <v>6.1116110053642512</v>
      </c>
      <c r="L31">
        <f t="shared" si="4"/>
        <v>10.602004716981131</v>
      </c>
      <c r="M31">
        <f t="shared" si="4"/>
        <v>13.377840337824251</v>
      </c>
    </row>
  </sheetData>
  <hyperlinks>
    <hyperlink ref="A1" r:id="rId1" location="page-content" display="SMARD | Energieträgerscharfe Importe" xr:uid="{8E05420C-5BEE-4F4F-8AB8-2C6D98FA04B8}"/>
    <hyperlink ref="A2" r:id="rId2" location="page-content" xr:uid="{4AD0B09F-07A9-42C2-AF4B-CDC04D0E3EF3}"/>
    <hyperlink ref="A17" r:id="rId3" xr:uid="{18EE0BE8-6F8A-449E-9C6D-9BC3B2CE3429}"/>
    <hyperlink ref="A18" r:id="rId4" xr:uid="{D86D7049-C816-4FE9-BFDB-FCCDB193A06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EFDDE-7E04-4A5D-9AAF-EF443BDA7987}">
  <dimension ref="A1:K27"/>
  <sheetViews>
    <sheetView topLeftCell="A41" workbookViewId="0">
      <selection activeCell="A77" sqref="A77"/>
    </sheetView>
  </sheetViews>
  <sheetFormatPr defaultColWidth="9.140625" defaultRowHeight="15" x14ac:dyDescent="0.25"/>
  <cols>
    <col min="1" max="2" width="36.5703125" bestFit="1" customWidth="1"/>
    <col min="3" max="3" width="24.5703125" customWidth="1"/>
    <col min="6" max="6" width="10" bestFit="1" customWidth="1"/>
    <col min="7" max="7" width="10" customWidth="1"/>
    <col min="11" max="11" width="36.5703125" bestFit="1" customWidth="1"/>
  </cols>
  <sheetData>
    <row r="1" spans="1:11" ht="18" x14ac:dyDescent="0.3">
      <c r="A1" s="13"/>
      <c r="B1" s="4"/>
    </row>
    <row r="2" spans="1:11" x14ac:dyDescent="0.25">
      <c r="A2" s="14"/>
      <c r="B2" s="15" t="s">
        <v>85</v>
      </c>
      <c r="C2" s="16">
        <v>2020</v>
      </c>
      <c r="D2" s="17">
        <v>2021</v>
      </c>
      <c r="E2" s="17">
        <v>2023</v>
      </c>
      <c r="F2" s="17">
        <v>2024</v>
      </c>
      <c r="G2" s="17">
        <v>2024</v>
      </c>
      <c r="H2" s="17">
        <v>2035</v>
      </c>
      <c r="I2" s="18">
        <v>2045</v>
      </c>
    </row>
    <row r="3" spans="1:11" ht="75.75" x14ac:dyDescent="0.3">
      <c r="A3" s="13"/>
      <c r="B3" s="19" t="s">
        <v>86</v>
      </c>
      <c r="C3" s="20">
        <v>6.1</v>
      </c>
      <c r="D3" s="21">
        <v>8.8000000000000007</v>
      </c>
      <c r="E3" s="22">
        <v>1.2</v>
      </c>
      <c r="F3" s="23" t="s">
        <v>87</v>
      </c>
      <c r="G3" s="24" t="s">
        <v>88</v>
      </c>
      <c r="H3" s="24" t="s">
        <v>89</v>
      </c>
      <c r="I3" s="25" t="s">
        <v>90</v>
      </c>
      <c r="K3" s="4" t="s">
        <v>91</v>
      </c>
    </row>
    <row r="4" spans="1:11" x14ac:dyDescent="0.25">
      <c r="A4" s="11"/>
      <c r="B4" s="26" t="s">
        <v>92</v>
      </c>
      <c r="C4" s="27">
        <v>8.4</v>
      </c>
      <c r="D4" s="28">
        <v>18.5</v>
      </c>
      <c r="E4" s="29">
        <v>8.4</v>
      </c>
      <c r="F4" s="30" t="s">
        <v>93</v>
      </c>
      <c r="G4" s="31"/>
      <c r="H4" s="32"/>
      <c r="I4" s="33"/>
    </row>
    <row r="5" spans="1:11" x14ac:dyDescent="0.25">
      <c r="A5" s="14"/>
      <c r="B5" s="26" t="s">
        <v>94</v>
      </c>
      <c r="C5" s="60">
        <v>11.7</v>
      </c>
      <c r="D5" s="31"/>
      <c r="E5" s="31"/>
      <c r="F5" s="30" t="s">
        <v>95</v>
      </c>
      <c r="G5" s="34" t="s">
        <v>96</v>
      </c>
      <c r="H5" s="34" t="s">
        <v>97</v>
      </c>
      <c r="I5" s="35" t="s">
        <v>98</v>
      </c>
    </row>
    <row r="6" spans="1:11" ht="18" x14ac:dyDescent="0.3">
      <c r="A6" s="13"/>
      <c r="B6" s="26" t="s">
        <v>99</v>
      </c>
      <c r="C6" s="60"/>
      <c r="D6" s="31"/>
      <c r="E6" s="31"/>
      <c r="F6" s="30" t="s">
        <v>100</v>
      </c>
      <c r="G6" s="31"/>
      <c r="H6" s="32"/>
      <c r="I6" s="33"/>
    </row>
    <row r="7" spans="1:11" x14ac:dyDescent="0.25">
      <c r="A7" s="14"/>
      <c r="B7" s="26" t="s">
        <v>101</v>
      </c>
      <c r="C7" s="27">
        <v>7</v>
      </c>
      <c r="D7" s="28">
        <v>22.8</v>
      </c>
      <c r="E7" s="29">
        <v>18.8</v>
      </c>
      <c r="F7" s="30" t="s">
        <v>102</v>
      </c>
      <c r="G7" s="36" t="s">
        <v>103</v>
      </c>
      <c r="H7" s="34" t="s">
        <v>104</v>
      </c>
      <c r="I7" s="35" t="s">
        <v>105</v>
      </c>
    </row>
    <row r="8" spans="1:11" x14ac:dyDescent="0.25">
      <c r="A8" s="14"/>
      <c r="B8" s="26" t="s">
        <v>50</v>
      </c>
      <c r="C8" s="37"/>
      <c r="D8" s="31"/>
      <c r="E8" s="31"/>
      <c r="F8" s="30" t="s">
        <v>106</v>
      </c>
      <c r="G8" s="31"/>
      <c r="H8" s="32"/>
      <c r="I8" s="33"/>
    </row>
    <row r="9" spans="1:11" ht="18" x14ac:dyDescent="0.3">
      <c r="A9" s="13"/>
      <c r="B9" s="26" t="s">
        <v>61</v>
      </c>
      <c r="C9" s="27">
        <v>13.9</v>
      </c>
      <c r="D9" s="31"/>
      <c r="E9" s="31"/>
      <c r="F9" s="30" t="s">
        <v>107</v>
      </c>
      <c r="G9" s="31"/>
      <c r="H9" s="32"/>
      <c r="I9" s="33"/>
    </row>
    <row r="10" spans="1:11" x14ac:dyDescent="0.25">
      <c r="A10" s="11"/>
      <c r="B10" s="26" t="s">
        <v>28</v>
      </c>
      <c r="C10" s="60">
        <v>17.600000000000001</v>
      </c>
      <c r="D10" s="28">
        <v>25.5</v>
      </c>
      <c r="E10" s="31"/>
      <c r="F10" s="30" t="s">
        <v>108</v>
      </c>
      <c r="G10" s="38" t="s">
        <v>109</v>
      </c>
      <c r="H10" s="34" t="s">
        <v>110</v>
      </c>
      <c r="I10" s="35" t="s">
        <v>111</v>
      </c>
    </row>
    <row r="11" spans="1:11" x14ac:dyDescent="0.25">
      <c r="A11" s="14"/>
      <c r="B11" s="26" t="s">
        <v>26</v>
      </c>
      <c r="C11" s="60"/>
      <c r="D11" s="28">
        <v>23.3</v>
      </c>
      <c r="E11" s="31"/>
      <c r="F11" s="30" t="s">
        <v>112</v>
      </c>
      <c r="G11" s="31"/>
      <c r="H11" s="32"/>
      <c r="I11" s="33"/>
    </row>
    <row r="12" spans="1:11" ht="18" x14ac:dyDescent="0.3">
      <c r="A12" s="13"/>
      <c r="B12" s="26" t="s">
        <v>113</v>
      </c>
      <c r="C12" s="39" t="s">
        <v>114</v>
      </c>
      <c r="D12" s="28">
        <v>37.799999999999997</v>
      </c>
      <c r="E12" s="31"/>
      <c r="F12" s="30" t="s">
        <v>115</v>
      </c>
      <c r="G12" s="31"/>
      <c r="H12" s="32"/>
      <c r="I12" s="33"/>
    </row>
    <row r="13" spans="1:11" x14ac:dyDescent="0.25">
      <c r="A13" s="14"/>
      <c r="B13" s="40" t="s">
        <v>116</v>
      </c>
      <c r="C13" s="27">
        <v>3.9</v>
      </c>
      <c r="D13" s="31"/>
      <c r="E13" s="29">
        <v>2.4</v>
      </c>
      <c r="F13" s="31"/>
      <c r="G13" s="31"/>
      <c r="H13" s="32"/>
      <c r="I13" s="33"/>
    </row>
    <row r="14" spans="1:11" x14ac:dyDescent="0.25">
      <c r="A14" s="14"/>
      <c r="B14" s="40" t="s">
        <v>78</v>
      </c>
      <c r="C14" s="27">
        <v>17.2</v>
      </c>
      <c r="D14" s="31"/>
      <c r="E14" s="29">
        <v>10.5</v>
      </c>
      <c r="F14" s="31"/>
      <c r="G14" s="31"/>
      <c r="H14" s="32"/>
      <c r="I14" s="33"/>
    </row>
    <row r="15" spans="1:11" x14ac:dyDescent="0.25">
      <c r="A15" s="14"/>
      <c r="B15" s="40" t="s">
        <v>34</v>
      </c>
      <c r="C15" s="37"/>
      <c r="D15" s="31"/>
      <c r="E15" s="29">
        <v>15.5</v>
      </c>
      <c r="F15" s="31"/>
      <c r="G15" s="31"/>
      <c r="H15" s="32"/>
      <c r="I15" s="33"/>
    </row>
    <row r="16" spans="1:11" x14ac:dyDescent="0.25">
      <c r="A16" s="14"/>
      <c r="B16" s="41" t="s">
        <v>32</v>
      </c>
      <c r="C16" s="42"/>
      <c r="D16" s="43"/>
      <c r="E16" s="43"/>
      <c r="F16" s="43"/>
      <c r="G16" s="44" t="s">
        <v>117</v>
      </c>
      <c r="H16" s="45" t="s">
        <v>118</v>
      </c>
      <c r="I16" s="46" t="s">
        <v>119</v>
      </c>
    </row>
    <row r="17" spans="1:3" ht="18" x14ac:dyDescent="0.3">
      <c r="A17" s="13"/>
      <c r="B17" s="4"/>
    </row>
    <row r="18" spans="1:3" ht="60" x14ac:dyDescent="0.25">
      <c r="A18" s="47" t="s">
        <v>120</v>
      </c>
      <c r="B18" s="48" t="s">
        <v>121</v>
      </c>
      <c r="C18" s="49" t="s">
        <v>122</v>
      </c>
    </row>
    <row r="19" spans="1:3" ht="15" customHeight="1" x14ac:dyDescent="0.25">
      <c r="A19" s="14"/>
      <c r="B19" s="50" t="s">
        <v>123</v>
      </c>
      <c r="C19" s="4" t="s">
        <v>124</v>
      </c>
    </row>
    <row r="20" spans="1:3" ht="45.75" x14ac:dyDescent="0.3">
      <c r="A20" s="13"/>
      <c r="B20" s="51" t="s">
        <v>125</v>
      </c>
      <c r="C20" s="4" t="s">
        <v>126</v>
      </c>
    </row>
    <row r="21" spans="1:3" ht="60" x14ac:dyDescent="0.25">
      <c r="A21" s="14"/>
      <c r="B21" s="52" t="s">
        <v>127</v>
      </c>
      <c r="C21" s="4" t="s">
        <v>128</v>
      </c>
    </row>
    <row r="22" spans="1:3" ht="15" customHeight="1" x14ac:dyDescent="0.25">
      <c r="A22" s="14"/>
      <c r="B22" s="53" t="s">
        <v>129</v>
      </c>
      <c r="C22" s="4" t="s">
        <v>130</v>
      </c>
    </row>
    <row r="23" spans="1:3" ht="18" x14ac:dyDescent="0.3">
      <c r="A23" s="13"/>
      <c r="B23" s="4"/>
    </row>
    <row r="24" spans="1:3" x14ac:dyDescent="0.25">
      <c r="A24" s="14"/>
      <c r="B24" s="4"/>
    </row>
    <row r="25" spans="1:3" ht="18" x14ac:dyDescent="0.3">
      <c r="A25" s="13"/>
      <c r="B25" s="4"/>
    </row>
    <row r="26" spans="1:3" x14ac:dyDescent="0.25">
      <c r="A26" s="11"/>
      <c r="B26" s="4"/>
    </row>
    <row r="27" spans="1:3" x14ac:dyDescent="0.25">
      <c r="A27" s="4"/>
      <c r="B27" s="4"/>
    </row>
  </sheetData>
  <mergeCells count="2">
    <mergeCell ref="C5:C6"/>
    <mergeCell ref="C10:C11"/>
  </mergeCells>
  <hyperlinks>
    <hyperlink ref="B18" r:id="rId1" xr:uid="{870407C9-6CC9-4E36-BD92-C7C1A6EFF442}"/>
    <hyperlink ref="B19" r:id="rId2" xr:uid="{1BAA0E19-14E9-4DD4-B34D-CB1429570501}"/>
    <hyperlink ref="B20" r:id="rId3" xr:uid="{DE1B6025-06A0-4F75-B83E-887432E06136}"/>
    <hyperlink ref="B21" r:id="rId4" xr:uid="{11AD24A9-55C0-49B8-A600-981A98A857FF}"/>
    <hyperlink ref="B22" r:id="rId5" xr:uid="{D7890F4C-0DA4-4512-928F-7D8E39B65B73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1A91860F0AE864AB606C60D9AF1FC64" ma:contentTypeVersion="10" ma:contentTypeDescription="Ein neues Dokument erstellen." ma:contentTypeScope="" ma:versionID="98655566145067d1455e4967d8a93072">
  <xsd:schema xmlns:xsd="http://www.w3.org/2001/XMLSchema" xmlns:xs="http://www.w3.org/2001/XMLSchema" xmlns:p="http://schemas.microsoft.com/office/2006/metadata/properties" xmlns:ns2="877f8645-fc99-4baf-b5c0-7b48d963412e" xmlns:ns3="ca5eee5c-fac9-4994-9477-c4c1161b57c7" targetNamespace="http://schemas.microsoft.com/office/2006/metadata/properties" ma:root="true" ma:fieldsID="f72bb5f5080a84f1681f21519f7bf439" ns2:_="" ns3:_="">
    <xsd:import namespace="877f8645-fc99-4baf-b5c0-7b48d963412e"/>
    <xsd:import namespace="ca5eee5c-fac9-4994-9477-c4c1161b57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7f8645-fc99-4baf-b5c0-7b48d96341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Bildmarkierungen" ma:readOnly="false" ma:fieldId="{5cf76f15-5ced-4ddc-b409-7134ff3c332f}" ma:taxonomyMulti="true" ma:sspId="4925400b-3d5f-44d4-a275-5093ef52c13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5eee5c-fac9-4994-9477-c4c1161b57c7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f5352235-6fc1-47b7-a9bc-fd31ee5c7118}" ma:internalName="TaxCatchAll" ma:showField="CatchAllData" ma:web="ca5eee5c-fac9-4994-9477-c4c1161b57c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a5eee5c-fac9-4994-9477-c4c1161b57c7" xsi:nil="true"/>
    <lcf76f155ced4ddcb4097134ff3c332f xmlns="877f8645-fc99-4baf-b5c0-7b48d963412e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B8EDFCF-D220-4E1A-85D4-ABD813A410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7f8645-fc99-4baf-b5c0-7b48d963412e"/>
    <ds:schemaRef ds:uri="ca5eee5c-fac9-4994-9477-c4c1161b57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163C4A0-CD68-400C-B55B-14B80CAF6618}">
  <ds:schemaRefs>
    <ds:schemaRef ds:uri="http://schemas.microsoft.com/office/2006/documentManagement/types"/>
    <ds:schemaRef ds:uri="http://www.w3.org/XML/1998/namespace"/>
    <ds:schemaRef ds:uri="http://purl.org/dc/terms/"/>
    <ds:schemaRef ds:uri="ca5eee5c-fac9-4994-9477-c4c1161b57c7"/>
    <ds:schemaRef ds:uri="http://schemas.microsoft.com/office/2006/metadata/properties"/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877f8645-fc99-4baf-b5c0-7b48d963412e"/>
  </ds:schemaRefs>
</ds:datastoreItem>
</file>

<file path=customXml/itemProps3.xml><?xml version="1.0" encoding="utf-8"?>
<ds:datastoreItem xmlns:ds="http://schemas.openxmlformats.org/officeDocument/2006/customXml" ds:itemID="{8276C50F-D62E-4D1C-978D-B91A12ED5E5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DATA_SHORT</vt:lpstr>
      <vt:lpstr>DATA_LONG</vt:lpstr>
      <vt:lpstr>Sheet1</vt:lpstr>
      <vt:lpstr>Sheet2</vt:lpstr>
      <vt:lpstr>import</vt:lpstr>
      <vt:lpstr>cost prediction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Sultan Gabriel</dc:creator>
  <cp:keywords/>
  <dc:description/>
  <cp:lastModifiedBy>Sultan, Gabriel</cp:lastModifiedBy>
  <cp:revision/>
  <dcterms:created xsi:type="dcterms:W3CDTF">2025-04-10T11:09:58Z</dcterms:created>
  <dcterms:modified xsi:type="dcterms:W3CDTF">2025-05-02T09:46:03Z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0x010100C1A91860F0AE864AB606C60D9AF1FC64</vt:lpwstr>
  </property>
  <property fmtid="{D5CDD505-2E9C-101B-9397-08002B2CF9AE}" pid="3" name="MSIP_Label_3f2ff711-767d-49e4-8de8-6dc66c541869_Enabled">
    <vt:lpwstr>true</vt:lpwstr>
  </property>
  <property fmtid="{D5CDD505-2E9C-101B-9397-08002B2CF9AE}" pid="4" name="MSIP_Label_3f2ff711-767d-49e4-8de8-6dc66c541869_SetDate">
    <vt:lpwstr>2025-04-10T11:11:21Z</vt:lpwstr>
  </property>
  <property fmtid="{D5CDD505-2E9C-101B-9397-08002B2CF9AE}" pid="5" name="MSIP_Label_3f2ff711-767d-49e4-8de8-6dc66c541869_Method">
    <vt:lpwstr>Standard</vt:lpwstr>
  </property>
  <property fmtid="{D5CDD505-2E9C-101B-9397-08002B2CF9AE}" pid="6" name="MSIP_Label_3f2ff711-767d-49e4-8de8-6dc66c541869_Name">
    <vt:lpwstr>defa4170-0d19-0005-0004-bc88714345d2</vt:lpwstr>
  </property>
  <property fmtid="{D5CDD505-2E9C-101B-9397-08002B2CF9AE}" pid="7" name="MSIP_Label_3f2ff711-767d-49e4-8de8-6dc66c541869_SiteId">
    <vt:lpwstr>9a21e1ab-b7a7-4f82-8fd0-170bb7e09f92</vt:lpwstr>
  </property>
  <property fmtid="{D5CDD505-2E9C-101B-9397-08002B2CF9AE}" pid="8" name="MSIP_Label_3f2ff711-767d-49e4-8de8-6dc66c541869_ActionId">
    <vt:lpwstr>091ccee2-0548-449e-96f1-ff1488527915</vt:lpwstr>
  </property>
  <property fmtid="{D5CDD505-2E9C-101B-9397-08002B2CF9AE}" pid="9" name="MSIP_Label_3f2ff711-767d-49e4-8de8-6dc66c541869_ContentBits">
    <vt:lpwstr>0</vt:lpwstr>
  </property>
  <property fmtid="{D5CDD505-2E9C-101B-9397-08002B2CF9AE}" pid="10" name="MSIP_Label_3f2ff711-767d-49e4-8de8-6dc66c541869_Tag">
    <vt:lpwstr>10, 3, 0, 1</vt:lpwstr>
  </property>
  <property fmtid="{D5CDD505-2E9C-101B-9397-08002B2CF9AE}" pid="11" name="MediaServiceImageTags">
    <vt:lpwstr/>
  </property>
</Properties>
</file>