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680" windowHeight="11760"/>
  </bookViews>
  <sheets>
    <sheet name="Rep02" sheetId="1" r:id="rId1"/>
  </sheets>
  <definedNames>
    <definedName name="__MAIN__">'Rep02'!$A$1:$F$101</definedName>
    <definedName name="__RECORDS__">'Rep02'!$A$12:$F$86</definedName>
  </definedNames>
  <calcPr calcId="145621"/>
</workbook>
</file>

<file path=xl/calcChain.xml><?xml version="1.0" encoding="utf-8"?>
<calcChain xmlns="http://schemas.openxmlformats.org/spreadsheetml/2006/main">
  <c r="K35" i="1" l="1"/>
  <c r="J35" i="1"/>
  <c r="K33" i="1"/>
  <c r="K32" i="1"/>
  <c r="J32" i="1"/>
  <c r="J33" i="1" s="1"/>
  <c r="K30" i="1"/>
  <c r="J30" i="1"/>
  <c r="K27" i="1"/>
  <c r="K28" i="1" s="1"/>
  <c r="J27" i="1"/>
  <c r="K26" i="1"/>
  <c r="J26" i="1"/>
  <c r="K23" i="1"/>
  <c r="K24" i="1" s="1"/>
  <c r="J23" i="1"/>
  <c r="J28" i="1" s="1"/>
  <c r="K21" i="1"/>
  <c r="K22" i="1" s="1"/>
  <c r="J21" i="1"/>
  <c r="J20" i="1"/>
  <c r="K18" i="1"/>
  <c r="J18" i="1"/>
  <c r="J24" i="1" s="1"/>
  <c r="K17" i="1"/>
  <c r="J17" i="1"/>
  <c r="J25" i="1" s="1"/>
  <c r="J29" i="1" s="1"/>
  <c r="J31" i="1" s="1"/>
  <c r="J34" i="1" s="1"/>
  <c r="J36" i="1" s="1"/>
  <c r="J19" i="1" l="1"/>
  <c r="K19" i="1"/>
  <c r="J22" i="1"/>
  <c r="K20" i="1"/>
  <c r="K25" i="1" s="1"/>
  <c r="K29" i="1" s="1"/>
  <c r="K31" i="1" s="1"/>
  <c r="K34" i="1" s="1"/>
  <c r="K36" i="1" s="1"/>
</calcChain>
</file>

<file path=xl/sharedStrings.xml><?xml version="1.0" encoding="utf-8"?>
<sst xmlns="http://schemas.openxmlformats.org/spreadsheetml/2006/main" count="128" uniqueCount="113">
  <si>
    <t>(в тысячах тенге)</t>
  </si>
  <si>
    <t>Наименование статьи</t>
  </si>
  <si>
    <t>за отчетный период</t>
  </si>
  <si>
    <t>за период с начала текущего года (с нарастающим итогом)</t>
  </si>
  <si>
    <t>за аналогичный период с начала предыдущего года (с нарастающим итогом)</t>
  </si>
  <si>
    <t>Отчет о прибылях и убытках</t>
  </si>
  <si>
    <t>Первый руководитель</t>
  </si>
  <si>
    <t>___________</t>
  </si>
  <si>
    <t>_______________</t>
  </si>
  <si>
    <t>Фамилия, имя, отчество
     (при его наличии)</t>
  </si>
  <si>
    <t>подпись</t>
  </si>
  <si>
    <t>дата</t>
  </si>
  <si>
    <t>(полное наименование страховой (перестраховочной) организации, исламской страховой (перестраховочной) организации, страхового брокера)</t>
  </si>
  <si>
    <t>Код строки</t>
  </si>
  <si>
    <t>за аналогичный период предыдущего года</t>
  </si>
  <si>
    <t xml:space="preserve">Приложение 5
к Правилам представления финансовой
отчетности финансовыми организациями,
микрофинансовыми организациями
</t>
  </si>
  <si>
    <t>АО "СК "Amanat"</t>
  </si>
  <si>
    <t>на "1" июля 2019 года</t>
  </si>
  <si>
    <t>(на период его отсутствия - лицо, его замещающее) Бегимбетов Ергали Нурланович</t>
  </si>
  <si>
    <t>Главный бухгалтер Семыкина Анна Валерьевна</t>
  </si>
  <si>
    <t>Исполнитель Семыкина Анна Валерьевна</t>
  </si>
  <si>
    <t xml:space="preserve">Телефон исполнителя + 7 (727) 244 33 44 </t>
  </si>
  <si>
    <t>Доходы</t>
  </si>
  <si>
    <t>Доходы от страховой деятельности</t>
  </si>
  <si>
    <t>Страховые премии, принятые по договорам страхования</t>
  </si>
  <si>
    <t>Страховые премии, принятые по договорам перестрахования</t>
  </si>
  <si>
    <t>Страховые премии, переданные на перестрахование</t>
  </si>
  <si>
    <t>Чистая сумма страховых премий</t>
  </si>
  <si>
    <t>Изменение резерва незаработанной премии</t>
  </si>
  <si>
    <t>Изменение активов перестрахования по  незаработанным премиям</t>
  </si>
  <si>
    <t>Чистая сумма заработанных страховых премий</t>
  </si>
  <si>
    <t>Доходы в виде комиссионного вознаграждения по страховой деятельности</t>
  </si>
  <si>
    <t>Прочие доходы от страховой деятельности</t>
  </si>
  <si>
    <t>Доходы от инвестиционной деятельности</t>
  </si>
  <si>
    <t>Доходы, связанные с получением вознаграждения</t>
  </si>
  <si>
    <t>в том числе:</t>
  </si>
  <si>
    <t>доходы в виде вознаграждения (купона или дисконта) по ценным бумагам</t>
  </si>
  <si>
    <t>доходы в виде вознаграждения по размещенным вкладам</t>
  </si>
  <si>
    <t>Доходы (расходы) по операциям с финансовыми активами (нетто)</t>
  </si>
  <si>
    <t>доходы (расходы) от купли-продажи ценных бумаг (нетто)</t>
  </si>
  <si>
    <t>доходы (расходы) от операций &lt;&lt;РЕПО&gt;&gt; (нетто)</t>
  </si>
  <si>
    <t>доходы (расходы) от операций с аффинированными драгоценными металлами</t>
  </si>
  <si>
    <t>доходы (расходы) от операций с производными финансовыми инструментами</t>
  </si>
  <si>
    <t>Доходы (расходы) от переоценки (нетто)</t>
  </si>
  <si>
    <t>доходы (расходы) от изменения стоимости ценных бумаг, оцениваемых по справедливой стоимости, изменения которой отражаются в составе прибыли или убытка (нетто)</t>
  </si>
  <si>
    <t>доходы (расходы) от изменения стоимости ценных бумаг, имеющихся в наличии для продажи</t>
  </si>
  <si>
    <t>доходы (расходы) от переоценки иностранной валюты (нетто)</t>
  </si>
  <si>
    <t>доходы (расходы) от переоценки аффинированных драгоценных металлов</t>
  </si>
  <si>
    <t>доходы (расходы) от переоценки производных финансовых инструментов</t>
  </si>
  <si>
    <t>Доходы от участия в капитале других юридических лиц</t>
  </si>
  <si>
    <t>Прочие доходы от инвестиционной деятельности</t>
  </si>
  <si>
    <t>Доходы от иной деятельности</t>
  </si>
  <si>
    <t>Доходы (расходы) от реализации активов и получения (передачи) активов</t>
  </si>
  <si>
    <t>Прочие доходы от иной деятельности</t>
  </si>
  <si>
    <t>Прочие доходы</t>
  </si>
  <si>
    <t>Итого доходов</t>
  </si>
  <si>
    <t>Расходы</t>
  </si>
  <si>
    <t>Расходы по осуществлению страховых выплат по договорам страхования</t>
  </si>
  <si>
    <t>Расходы по осуществлению страховых выплат по договорам, принятым на перестрахование</t>
  </si>
  <si>
    <t>Возмещение расходов по рискам, переданным на перестрахование</t>
  </si>
  <si>
    <t>Возмещение по регрессному требованию (нетто)</t>
  </si>
  <si>
    <t>Чистые расходы по осуществлению страховых выплат</t>
  </si>
  <si>
    <t>Расходы по урегулированию страховых убытков</t>
  </si>
  <si>
    <t>Изменение резерва непроизошедших убытков по договорам страхования (перестрахования) жизни</t>
  </si>
  <si>
    <t>Изменение активов перестрахования по непроизошедшим убыткам по договорам страхования (перестрахования) жизни</t>
  </si>
  <si>
    <t>Изменение резерва непроизошедших убытков по договорам аннуитета</t>
  </si>
  <si>
    <t>Изменение активов перестрахования по непроизошедшим убыткам по договорам аннуитета</t>
  </si>
  <si>
    <t>Изменение резерва произошедших, но незаявленных убытков</t>
  </si>
  <si>
    <t>Изменение активов перестрахования по произошедшим, но незаявленным убыткам</t>
  </si>
  <si>
    <t>Изменение резерва заявленных, но неурегулированных убытков</t>
  </si>
  <si>
    <t>Изменение активов перестрахования по заявленным, но неурегулированным убыткам</t>
  </si>
  <si>
    <t>Расходы по выплате комиссионного вознаграждения по страховой деятельности</t>
  </si>
  <si>
    <t>Расходы, связанные с расторжением договора страхования (перестрахования)</t>
  </si>
  <si>
    <t>Расходы, связанные с выплатой вознаграждения</t>
  </si>
  <si>
    <t>расходы в виде премии по ценным бумагам</t>
  </si>
  <si>
    <t>Расходы на резервы по обесценению</t>
  </si>
  <si>
    <t>Восстановление резервов по обесценению</t>
  </si>
  <si>
    <t>Чистые расходы на резервы по обесценению</t>
  </si>
  <si>
    <t>Общие и административные расходы</t>
  </si>
  <si>
    <t>расходы на оплату труда и командировочные</t>
  </si>
  <si>
    <t>текущие налоги и другие обязательные платежи в бюджет, за исключением корпоративного подоходного налога</t>
  </si>
  <si>
    <t>расходы по текущей аренде</t>
  </si>
  <si>
    <t>Амортизационные отчисления и износ</t>
  </si>
  <si>
    <t>Прочие расходы</t>
  </si>
  <si>
    <t>Итого расходов</t>
  </si>
  <si>
    <t>Прибыль (убыток) за период</t>
  </si>
  <si>
    <t>Прибыль (убыток) от прекращенной деятельности</t>
  </si>
  <si>
    <t>Чистая прибыль (убыток) до уплаты корпоративного подоходного налога</t>
  </si>
  <si>
    <t>Корпоративный подоходный налог</t>
  </si>
  <si>
    <t>от основной деятельности</t>
  </si>
  <si>
    <t>от иной деятельности</t>
  </si>
  <si>
    <t>Итого чистая прибыль (убыток) после уплаты налогов</t>
  </si>
  <si>
    <t>дсд</t>
  </si>
  <si>
    <t>СП</t>
  </si>
  <si>
    <t>собст удер</t>
  </si>
  <si>
    <t>расходы по стр</t>
  </si>
  <si>
    <t>чистые св</t>
  </si>
  <si>
    <t>% убыт</t>
  </si>
  <si>
    <t>ав</t>
  </si>
  <si>
    <t>ав %</t>
  </si>
  <si>
    <t>нетто доход</t>
  </si>
  <si>
    <t>общ адм расх</t>
  </si>
  <si>
    <t>фот и командир</t>
  </si>
  <si>
    <t>ФОТ+АК/ДСД</t>
  </si>
  <si>
    <t>фин рез</t>
  </si>
  <si>
    <t>изм резервов</t>
  </si>
  <si>
    <t>фин рез с резер</t>
  </si>
  <si>
    <t>инвест доход к портфелю</t>
  </si>
  <si>
    <t>прибыль до налогов</t>
  </si>
  <si>
    <t>КПН</t>
  </si>
  <si>
    <t>Чистая прибыль</t>
  </si>
  <si>
    <t>активы</t>
  </si>
  <si>
    <t>инвест 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</si>
</sst>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0.0%"/>
  </numFmts>
  <fonts count="25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</font>
    <font>
      <sz val="8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name val="MS Sans Serif"/>
      <family val="2"/>
      <charset val="204"/>
    </font>
    <font>
      <sz val="11"/>
      <color indexed="8"/>
      <name val="Calibri"/>
      <family val="2"/>
      <charset val="204"/>
    </font>
    <font>
      <i/>
      <sz val="10"/>
      <name val="Arial Cyr"/>
      <charset val="20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3" applyNumberFormat="0" applyAlignment="0" applyProtection="0"/>
    <xf numFmtId="0" fontId="8" fillId="27" borderId="4" applyNumberFormat="0" applyAlignment="0" applyProtection="0"/>
    <xf numFmtId="0" fontId="9" fillId="27" borderId="3" applyNumberFormat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28" borderId="9" applyNumberFormat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30" borderId="0" applyNumberFormat="0" applyBorder="0" applyAlignment="0" applyProtection="0"/>
    <xf numFmtId="0" fontId="18" fillId="0" borderId="0" applyNumberFormat="0" applyFill="0" applyBorder="0" applyAlignment="0" applyProtection="0"/>
    <xf numFmtId="0" fontId="5" fillId="31" borderId="10" applyNumberFormat="0" applyFont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0" fontId="23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Alignment="1">
      <alignment wrapText="1"/>
    </xf>
    <xf numFmtId="4" fontId="2" fillId="0" borderId="1" xfId="0" applyNumberFormat="1" applyFont="1" applyBorder="1" applyAlignment="1">
      <alignment horizontal="right" vertical="top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right" vertical="top"/>
    </xf>
    <xf numFmtId="0" fontId="0" fillId="33" borderId="0" xfId="0" applyFill="1"/>
    <xf numFmtId="3" fontId="2" fillId="33" borderId="0" xfId="0" applyNumberFormat="1" applyFont="1" applyFill="1" applyBorder="1" applyAlignment="1">
      <alignment horizontal="right" vertical="top"/>
    </xf>
    <xf numFmtId="0" fontId="0" fillId="33" borderId="1" xfId="0" applyFill="1" applyBorder="1"/>
    <xf numFmtId="164" fontId="0" fillId="33" borderId="1" xfId="42" applyNumberFormat="1" applyFont="1" applyFill="1" applyBorder="1"/>
    <xf numFmtId="9" fontId="0" fillId="33" borderId="1" xfId="43" applyFont="1" applyFill="1" applyBorder="1" applyAlignment="1">
      <alignment horizontal="center" vertical="center"/>
    </xf>
    <xf numFmtId="164" fontId="23" fillId="33" borderId="1" xfId="42" applyNumberFormat="1" applyFont="1" applyFill="1" applyBorder="1"/>
    <xf numFmtId="9" fontId="23" fillId="33" borderId="1" xfId="43" applyNumberFormat="1" applyFont="1" applyFill="1" applyBorder="1"/>
    <xf numFmtId="165" fontId="0" fillId="33" borderId="1" xfId="43" applyNumberFormat="1" applyFont="1" applyFill="1" applyBorder="1" applyAlignment="1">
      <alignment horizontal="center" vertical="center"/>
    </xf>
    <xf numFmtId="0" fontId="24" fillId="33" borderId="1" xfId="0" applyFont="1" applyFill="1" applyBorder="1"/>
    <xf numFmtId="0" fontId="23" fillId="33" borderId="1" xfId="45" applyFill="1" applyBorder="1"/>
    <xf numFmtId="164" fontId="24" fillId="33" borderId="1" xfId="4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</cellXfs>
  <cellStyles count="46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3" xfId="44"/>
    <cellStyle name="Обычный 3 6 2" xfId="45"/>
    <cellStyle name="Плохой" xfId="36" builtinId="27" customBuiltin="1"/>
    <cellStyle name="Пояснение" xfId="37" builtinId="53" customBuiltin="1"/>
    <cellStyle name="Примечание 2" xfId="38"/>
    <cellStyle name="Процентный" xfId="43" builtinId="5"/>
    <cellStyle name="Связанная ячейка" xfId="39" builtinId="24" customBuiltin="1"/>
    <cellStyle name="Текст предупреждения" xfId="40" builtinId="11" customBuiltin="1"/>
    <cellStyle name="Финансовый" xfId="42" builtinId="3"/>
    <cellStyle name="Хороший" xfId="41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showGridLines="0" tabSelected="1" workbookViewId="0">
      <selection activeCell="A8" sqref="A8:F8"/>
    </sheetView>
  </sheetViews>
  <sheetFormatPr defaultRowHeight="12.75" x14ac:dyDescent="0.2"/>
  <cols>
    <col min="1" max="1" width="73.7109375" customWidth="1"/>
    <col min="2" max="2" width="14" customWidth="1"/>
    <col min="3" max="3" width="13" customWidth="1"/>
    <col min="4" max="4" width="16" customWidth="1"/>
    <col min="5" max="5" width="16.42578125" customWidth="1"/>
    <col min="6" max="6" width="15.7109375" customWidth="1"/>
    <col min="9" max="9" width="11.7109375" customWidth="1"/>
    <col min="10" max="10" width="13.85546875" customWidth="1"/>
    <col min="11" max="11" width="16" customWidth="1"/>
    <col min="12" max="12" width="15.7109375" customWidth="1"/>
    <col min="13" max="13" width="16.42578125" customWidth="1"/>
    <col min="14" max="14" width="9.5703125" customWidth="1"/>
    <col min="15" max="15" width="15.28515625" customWidth="1"/>
    <col min="16" max="16" width="14.7109375" customWidth="1"/>
  </cols>
  <sheetData>
    <row r="1" spans="1:11" ht="79.5" customHeight="1" x14ac:dyDescent="0.2">
      <c r="B1" s="2"/>
      <c r="C1" s="2"/>
      <c r="D1" s="31" t="s">
        <v>15</v>
      </c>
      <c r="E1" s="31"/>
      <c r="F1" s="31"/>
      <c r="G1" s="6"/>
      <c r="H1" s="6"/>
      <c r="I1" s="6"/>
    </row>
    <row r="2" spans="1:11" s="1" customFormat="1" ht="15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11" s="3" customFormat="1" x14ac:dyDescent="0.2">
      <c r="F3" s="4"/>
    </row>
    <row r="4" spans="1:11" s="3" customFormat="1" x14ac:dyDescent="0.2">
      <c r="F4" s="4"/>
    </row>
    <row r="5" spans="1:11" s="3" customFormat="1" x14ac:dyDescent="0.2">
      <c r="A5" s="29" t="s">
        <v>5</v>
      </c>
      <c r="B5" s="29"/>
      <c r="C5" s="29"/>
      <c r="D5" s="29"/>
      <c r="E5" s="29"/>
      <c r="F5" s="29"/>
    </row>
    <row r="6" spans="1:11" s="3" customFormat="1" x14ac:dyDescent="0.2">
      <c r="A6" s="29" t="s">
        <v>16</v>
      </c>
      <c r="B6" s="29"/>
      <c r="C6" s="29"/>
      <c r="D6" s="29"/>
      <c r="E6" s="29"/>
      <c r="F6" s="29"/>
    </row>
    <row r="7" spans="1:11" s="3" customFormat="1" x14ac:dyDescent="0.2">
      <c r="A7" s="29" t="s">
        <v>12</v>
      </c>
      <c r="B7" s="29"/>
      <c r="C7" s="29"/>
      <c r="D7" s="29"/>
      <c r="E7" s="29"/>
      <c r="F7" s="29"/>
    </row>
    <row r="8" spans="1:11" s="3" customFormat="1" x14ac:dyDescent="0.2">
      <c r="A8" s="30" t="s">
        <v>17</v>
      </c>
      <c r="B8" s="30"/>
      <c r="C8" s="30"/>
      <c r="D8" s="30"/>
      <c r="E8" s="30"/>
      <c r="F8" s="30"/>
    </row>
    <row r="9" spans="1:11" s="3" customFormat="1" x14ac:dyDescent="0.2">
      <c r="F9" s="4" t="s">
        <v>0</v>
      </c>
    </row>
    <row r="10" spans="1:11" s="3" customFormat="1" ht="64.5" customHeight="1" x14ac:dyDescent="0.2">
      <c r="A10" s="14" t="s">
        <v>1</v>
      </c>
      <c r="B10" s="16" t="s">
        <v>13</v>
      </c>
      <c r="C10" s="15" t="s">
        <v>2</v>
      </c>
      <c r="D10" s="15" t="s">
        <v>3</v>
      </c>
      <c r="E10" s="15" t="s">
        <v>14</v>
      </c>
      <c r="F10" s="15" t="s">
        <v>4</v>
      </c>
    </row>
    <row r="11" spans="1:11" s="3" customFormat="1" x14ac:dyDescent="0.2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</row>
    <row r="12" spans="1:11" x14ac:dyDescent="0.2">
      <c r="A12" s="8" t="s">
        <v>22</v>
      </c>
      <c r="B12" s="9"/>
      <c r="C12" s="17"/>
      <c r="D12" s="17"/>
      <c r="E12" s="17"/>
      <c r="F12" s="17"/>
    </row>
    <row r="13" spans="1:11" x14ac:dyDescent="0.2">
      <c r="A13" s="8" t="s">
        <v>23</v>
      </c>
      <c r="B13" s="9"/>
      <c r="C13" s="7">
        <v>680678</v>
      </c>
      <c r="D13" s="7">
        <v>3622580</v>
      </c>
      <c r="E13" s="7">
        <v>2134892</v>
      </c>
      <c r="F13" s="7">
        <v>2134892</v>
      </c>
    </row>
    <row r="14" spans="1:11" x14ac:dyDescent="0.2">
      <c r="A14" s="8" t="s">
        <v>24</v>
      </c>
      <c r="B14" s="9">
        <v>1</v>
      </c>
      <c r="C14" s="7">
        <v>954537</v>
      </c>
      <c r="D14" s="7">
        <v>4729786</v>
      </c>
      <c r="E14" s="7">
        <v>2782860</v>
      </c>
      <c r="F14" s="7">
        <v>2782860</v>
      </c>
    </row>
    <row r="15" spans="1:11" x14ac:dyDescent="0.2">
      <c r="A15" s="8" t="s">
        <v>25</v>
      </c>
      <c r="B15" s="9">
        <v>2</v>
      </c>
      <c r="C15" s="7"/>
      <c r="D15" s="7">
        <v>5622</v>
      </c>
      <c r="E15" s="7">
        <v>55853</v>
      </c>
      <c r="F15" s="7">
        <v>55853</v>
      </c>
    </row>
    <row r="16" spans="1:11" x14ac:dyDescent="0.2">
      <c r="A16" s="8" t="s">
        <v>26</v>
      </c>
      <c r="B16" s="9">
        <v>3</v>
      </c>
      <c r="C16" s="7">
        <v>67920</v>
      </c>
      <c r="D16" s="7">
        <v>470541</v>
      </c>
      <c r="E16" s="7">
        <v>539792</v>
      </c>
      <c r="F16" s="7">
        <v>539792</v>
      </c>
      <c r="I16" s="18"/>
      <c r="J16" s="19">
        <v>2018</v>
      </c>
      <c r="K16" s="19">
        <v>2017</v>
      </c>
    </row>
    <row r="17" spans="1:11" x14ac:dyDescent="0.2">
      <c r="A17" s="8" t="s">
        <v>27</v>
      </c>
      <c r="B17" s="9">
        <v>4</v>
      </c>
      <c r="C17" s="7">
        <v>886617</v>
      </c>
      <c r="D17" s="7">
        <v>4264867</v>
      </c>
      <c r="E17" s="7">
        <v>2298921</v>
      </c>
      <c r="F17" s="7">
        <v>2298921</v>
      </c>
      <c r="I17" s="20" t="s">
        <v>92</v>
      </c>
      <c r="J17" s="21">
        <f>D17+D21-D64+D22</f>
        <v>4073186</v>
      </c>
      <c r="K17" s="21">
        <f>E17+E21-E64+E22</f>
        <v>2215076</v>
      </c>
    </row>
    <row r="18" spans="1:11" x14ac:dyDescent="0.2">
      <c r="A18" s="8" t="s">
        <v>28</v>
      </c>
      <c r="B18" s="9">
        <v>5</v>
      </c>
      <c r="C18" s="7">
        <v>206709</v>
      </c>
      <c r="D18" s="7">
        <v>711538</v>
      </c>
      <c r="E18" s="7">
        <v>24110</v>
      </c>
      <c r="F18" s="7">
        <v>24110</v>
      </c>
      <c r="I18" s="20" t="s">
        <v>93</v>
      </c>
      <c r="J18" s="21">
        <f>D14-D64+D15</f>
        <v>4476750</v>
      </c>
      <c r="K18" s="21">
        <f>E14-E64+E15</f>
        <v>2712004</v>
      </c>
    </row>
    <row r="19" spans="1:11" x14ac:dyDescent="0.2">
      <c r="A19" s="8" t="s">
        <v>29</v>
      </c>
      <c r="B19" s="9">
        <v>6</v>
      </c>
      <c r="C19" s="7">
        <v>-7362</v>
      </c>
      <c r="D19" s="7">
        <v>2274</v>
      </c>
      <c r="E19" s="7">
        <v>-182783</v>
      </c>
      <c r="F19" s="7">
        <v>-182783</v>
      </c>
      <c r="I19" s="20" t="s">
        <v>94</v>
      </c>
      <c r="J19" s="22">
        <f>J17/J18</f>
        <v>0.9098533534372033</v>
      </c>
      <c r="K19" s="22">
        <f>K17/K18</f>
        <v>0.81676723190673761</v>
      </c>
    </row>
    <row r="20" spans="1:11" x14ac:dyDescent="0.2">
      <c r="A20" s="8" t="s">
        <v>30</v>
      </c>
      <c r="B20" s="9">
        <v>7</v>
      </c>
      <c r="C20" s="7">
        <v>672546</v>
      </c>
      <c r="D20" s="7">
        <v>3555603</v>
      </c>
      <c r="E20" s="7">
        <v>2092028</v>
      </c>
      <c r="F20" s="7">
        <v>2092028</v>
      </c>
      <c r="I20" s="20" t="s">
        <v>95</v>
      </c>
      <c r="J20" s="21">
        <f>J21+J23</f>
        <v>2057813</v>
      </c>
      <c r="K20" s="21">
        <f>K21+K23</f>
        <v>1129205</v>
      </c>
    </row>
    <row r="21" spans="1:11" x14ac:dyDescent="0.2">
      <c r="A21" s="8" t="s">
        <v>31</v>
      </c>
      <c r="B21" s="9">
        <v>8</v>
      </c>
      <c r="C21" s="7">
        <v>8133</v>
      </c>
      <c r="D21" s="7">
        <v>63157</v>
      </c>
      <c r="E21" s="7">
        <v>37690</v>
      </c>
      <c r="F21" s="7">
        <v>37690</v>
      </c>
      <c r="I21" s="20" t="s">
        <v>96</v>
      </c>
      <c r="J21" s="21">
        <f>D53+D54</f>
        <v>787025</v>
      </c>
      <c r="K21" s="21">
        <f>E53+E54</f>
        <v>593626</v>
      </c>
    </row>
    <row r="22" spans="1:11" x14ac:dyDescent="0.2">
      <c r="A22" s="8" t="s">
        <v>32</v>
      </c>
      <c r="B22" s="9">
        <v>9</v>
      </c>
      <c r="C22" s="7">
        <v>-1</v>
      </c>
      <c r="D22" s="7">
        <v>3820</v>
      </c>
      <c r="E22" s="7">
        <v>5174</v>
      </c>
      <c r="F22" s="7">
        <v>5174</v>
      </c>
      <c r="I22" s="20" t="s">
        <v>97</v>
      </c>
      <c r="J22" s="22">
        <f>J21/J18</f>
        <v>0.17580275869771597</v>
      </c>
      <c r="K22" s="22">
        <f>K21/K18</f>
        <v>0.21888832022371649</v>
      </c>
    </row>
    <row r="23" spans="1:11" x14ac:dyDescent="0.2">
      <c r="A23" s="8" t="s">
        <v>33</v>
      </c>
      <c r="B23" s="9"/>
      <c r="C23" s="7">
        <v>33739</v>
      </c>
      <c r="D23" s="7">
        <v>250245</v>
      </c>
      <c r="E23" s="7">
        <v>303620</v>
      </c>
      <c r="F23" s="7">
        <v>303620</v>
      </c>
      <c r="I23" s="20" t="s">
        <v>98</v>
      </c>
      <c r="J23" s="21">
        <f>D63</f>
        <v>1270788</v>
      </c>
      <c r="K23" s="21">
        <f>E63</f>
        <v>535579</v>
      </c>
    </row>
    <row r="24" spans="1:11" x14ac:dyDescent="0.2">
      <c r="A24" s="8" t="s">
        <v>34</v>
      </c>
      <c r="B24" s="9">
        <v>10</v>
      </c>
      <c r="C24" s="7">
        <v>40538</v>
      </c>
      <c r="D24" s="7">
        <v>226881</v>
      </c>
      <c r="E24" s="7">
        <v>219028</v>
      </c>
      <c r="F24" s="7">
        <v>219028</v>
      </c>
      <c r="I24" s="20" t="s">
        <v>99</v>
      </c>
      <c r="J24" s="22">
        <f>J23/J18</f>
        <v>0.28386396381303403</v>
      </c>
      <c r="K24" s="22">
        <f>K23/K18</f>
        <v>0.19748459073069213</v>
      </c>
    </row>
    <row r="25" spans="1:11" x14ac:dyDescent="0.2">
      <c r="A25" s="8" t="s">
        <v>35</v>
      </c>
      <c r="B25" s="9"/>
      <c r="C25" s="17"/>
      <c r="D25" s="17"/>
      <c r="E25" s="17"/>
      <c r="F25" s="17"/>
      <c r="I25" s="20" t="s">
        <v>100</v>
      </c>
      <c r="J25" s="21">
        <f>J17-J20</f>
        <v>2015373</v>
      </c>
      <c r="K25" s="21">
        <f>K17-K20</f>
        <v>1085871</v>
      </c>
    </row>
    <row r="26" spans="1:11" x14ac:dyDescent="0.2">
      <c r="A26" s="8" t="s">
        <v>36</v>
      </c>
      <c r="B26" s="9">
        <v>10.1</v>
      </c>
      <c r="C26" s="7">
        <v>39338</v>
      </c>
      <c r="D26" s="7">
        <v>221519</v>
      </c>
      <c r="E26" s="7">
        <v>154585</v>
      </c>
      <c r="F26" s="7">
        <v>154585</v>
      </c>
      <c r="I26" s="20" t="s">
        <v>101</v>
      </c>
      <c r="J26" s="21">
        <f>D71</f>
        <v>1279157</v>
      </c>
      <c r="K26" s="21">
        <f>E71</f>
        <v>1157263</v>
      </c>
    </row>
    <row r="27" spans="1:11" ht="15" x14ac:dyDescent="0.25">
      <c r="A27" s="8" t="s">
        <v>37</v>
      </c>
      <c r="B27" s="9">
        <v>10.199999999999999</v>
      </c>
      <c r="C27" s="7">
        <v>1200</v>
      </c>
      <c r="D27" s="7">
        <v>5362</v>
      </c>
      <c r="E27" s="7">
        <v>64443</v>
      </c>
      <c r="F27" s="7">
        <v>64443</v>
      </c>
      <c r="I27" s="27" t="s">
        <v>102</v>
      </c>
      <c r="J27" s="23">
        <f>D73</f>
        <v>790326</v>
      </c>
      <c r="K27" s="23">
        <f>E73</f>
        <v>724835</v>
      </c>
    </row>
    <row r="28" spans="1:11" ht="15" x14ac:dyDescent="0.25">
      <c r="A28" s="8" t="s">
        <v>38</v>
      </c>
      <c r="B28" s="9">
        <v>11</v>
      </c>
      <c r="C28" s="7">
        <v>1444</v>
      </c>
      <c r="D28" s="7">
        <v>40179</v>
      </c>
      <c r="E28" s="7">
        <v>37020</v>
      </c>
      <c r="F28" s="7">
        <v>37020</v>
      </c>
      <c r="I28" s="27" t="s">
        <v>103</v>
      </c>
      <c r="J28" s="24">
        <f>(J27+J23)/J17</f>
        <v>0.5060201031821282</v>
      </c>
      <c r="K28" s="24">
        <f>(K27+K23)/K17</f>
        <v>0.56901614210979667</v>
      </c>
    </row>
    <row r="29" spans="1:11" x14ac:dyDescent="0.2">
      <c r="A29" s="8" t="s">
        <v>35</v>
      </c>
      <c r="B29" s="9"/>
      <c r="C29" s="17"/>
      <c r="D29" s="17"/>
      <c r="E29" s="17"/>
      <c r="F29" s="17"/>
      <c r="I29" s="20" t="s">
        <v>104</v>
      </c>
      <c r="J29" s="21">
        <f>J25-J26-D77</f>
        <v>736216</v>
      </c>
      <c r="K29" s="21">
        <f>K25-K26-E77</f>
        <v>-71392</v>
      </c>
    </row>
    <row r="30" spans="1:11" x14ac:dyDescent="0.2">
      <c r="A30" s="8" t="s">
        <v>39</v>
      </c>
      <c r="B30" s="9">
        <v>11.1</v>
      </c>
      <c r="C30" s="7">
        <v>888</v>
      </c>
      <c r="D30" s="7">
        <v>21044</v>
      </c>
      <c r="E30" s="7">
        <v>312</v>
      </c>
      <c r="F30" s="7">
        <v>312</v>
      </c>
      <c r="I30" s="20" t="s">
        <v>105</v>
      </c>
      <c r="J30" s="21">
        <f>D18-D19+D59-D60+D61-D62</f>
        <v>779120</v>
      </c>
      <c r="K30" s="21">
        <f>E18-E19+E59-E60+E61-E62</f>
        <v>217339</v>
      </c>
    </row>
    <row r="31" spans="1:11" x14ac:dyDescent="0.2">
      <c r="A31" s="8" t="s">
        <v>40</v>
      </c>
      <c r="B31" s="9">
        <v>11.2</v>
      </c>
      <c r="C31" s="7">
        <v>556</v>
      </c>
      <c r="D31" s="7">
        <v>19135</v>
      </c>
      <c r="E31" s="7">
        <v>36708</v>
      </c>
      <c r="F31" s="7">
        <v>36708</v>
      </c>
      <c r="I31" s="20" t="s">
        <v>106</v>
      </c>
      <c r="J31" s="21">
        <f>J29-J30</f>
        <v>-42904</v>
      </c>
      <c r="K31" s="21">
        <f>K29-K30</f>
        <v>-288731</v>
      </c>
    </row>
    <row r="32" spans="1:11" x14ac:dyDescent="0.2">
      <c r="A32" s="8" t="s">
        <v>41</v>
      </c>
      <c r="B32" s="9">
        <v>11.3</v>
      </c>
      <c r="C32" s="7"/>
      <c r="D32" s="7"/>
      <c r="E32" s="7"/>
      <c r="F32" s="7"/>
      <c r="I32" s="20" t="s">
        <v>112</v>
      </c>
      <c r="J32" s="21">
        <f>D23-D65-D70</f>
        <v>235094</v>
      </c>
      <c r="K32" s="21">
        <f>E23-E65-E70</f>
        <v>259369</v>
      </c>
    </row>
    <row r="33" spans="1:11" x14ac:dyDescent="0.2">
      <c r="A33" s="8" t="s">
        <v>42</v>
      </c>
      <c r="B33" s="9">
        <v>11.4</v>
      </c>
      <c r="C33" s="7"/>
      <c r="D33" s="7"/>
      <c r="E33" s="7"/>
      <c r="F33" s="7"/>
      <c r="I33" s="20" t="s">
        <v>107</v>
      </c>
      <c r="J33" s="25">
        <f>J32/J37</f>
        <v>3.8536689635185438E-2</v>
      </c>
      <c r="K33" s="25">
        <f>K32/K37</f>
        <v>5.368624772313297E-2</v>
      </c>
    </row>
    <row r="34" spans="1:11" x14ac:dyDescent="0.2">
      <c r="A34" s="8" t="s">
        <v>43</v>
      </c>
      <c r="B34" s="9">
        <v>12</v>
      </c>
      <c r="C34" s="7">
        <v>-7562</v>
      </c>
      <c r="D34" s="7">
        <v>-10492</v>
      </c>
      <c r="E34" s="7">
        <v>39675</v>
      </c>
      <c r="F34" s="7">
        <v>39675</v>
      </c>
      <c r="I34" s="20" t="s">
        <v>108</v>
      </c>
      <c r="J34" s="21">
        <f>J31+J32+D43</f>
        <v>248496</v>
      </c>
      <c r="K34" s="21">
        <f>K31+K32+E43</f>
        <v>-10353</v>
      </c>
    </row>
    <row r="35" spans="1:11" x14ac:dyDescent="0.2">
      <c r="A35" s="8" t="s">
        <v>35</v>
      </c>
      <c r="B35" s="9"/>
      <c r="C35" s="17"/>
      <c r="D35" s="17"/>
      <c r="E35" s="17"/>
      <c r="F35" s="17"/>
      <c r="I35" s="20" t="s">
        <v>109</v>
      </c>
      <c r="J35" s="21">
        <f>D82</f>
        <v>11062</v>
      </c>
      <c r="K35" s="21">
        <f>E82</f>
        <v>18534</v>
      </c>
    </row>
    <row r="36" spans="1:11" ht="38.25" x14ac:dyDescent="0.2">
      <c r="A36" s="8" t="s">
        <v>44</v>
      </c>
      <c r="B36" s="9">
        <v>12.1</v>
      </c>
      <c r="C36" s="7">
        <v>2216</v>
      </c>
      <c r="D36" s="7">
        <v>12359</v>
      </c>
      <c r="E36" s="7">
        <v>11497</v>
      </c>
      <c r="F36" s="7">
        <v>11497</v>
      </c>
      <c r="I36" s="20" t="s">
        <v>110</v>
      </c>
      <c r="J36" s="21">
        <f>J34-J35</f>
        <v>237434</v>
      </c>
      <c r="K36" s="21">
        <f>K34-K35</f>
        <v>-28887</v>
      </c>
    </row>
    <row r="37" spans="1:11" ht="25.5" x14ac:dyDescent="0.2">
      <c r="A37" s="8" t="s">
        <v>45</v>
      </c>
      <c r="B37" s="9">
        <v>12.2</v>
      </c>
      <c r="C37" s="7"/>
      <c r="D37" s="7"/>
      <c r="E37" s="7">
        <v>5266</v>
      </c>
      <c r="F37" s="7">
        <v>5266</v>
      </c>
      <c r="I37" s="26" t="s">
        <v>111</v>
      </c>
      <c r="J37" s="28">
        <v>6100524</v>
      </c>
      <c r="K37" s="28">
        <v>4831200</v>
      </c>
    </row>
    <row r="38" spans="1:11" x14ac:dyDescent="0.2">
      <c r="A38" s="8" t="s">
        <v>46</v>
      </c>
      <c r="B38" s="9">
        <v>12.3</v>
      </c>
      <c r="C38" s="7">
        <v>-9778</v>
      </c>
      <c r="D38" s="7">
        <v>-22851</v>
      </c>
      <c r="E38" s="7">
        <v>22912</v>
      </c>
      <c r="F38" s="7">
        <v>22912</v>
      </c>
    </row>
    <row r="39" spans="1:11" x14ac:dyDescent="0.2">
      <c r="A39" s="8" t="s">
        <v>47</v>
      </c>
      <c r="B39" s="9">
        <v>12.4</v>
      </c>
      <c r="C39" s="7"/>
      <c r="D39" s="7"/>
      <c r="E39" s="7"/>
      <c r="F39" s="7"/>
    </row>
    <row r="40" spans="1:11" x14ac:dyDescent="0.2">
      <c r="A40" s="8" t="s">
        <v>48</v>
      </c>
      <c r="B40" s="9">
        <v>12.5</v>
      </c>
      <c r="C40" s="7"/>
      <c r="D40" s="7"/>
      <c r="E40" s="7"/>
      <c r="F40" s="7"/>
    </row>
    <row r="41" spans="1:11" x14ac:dyDescent="0.2">
      <c r="A41" s="8" t="s">
        <v>49</v>
      </c>
      <c r="B41" s="9">
        <v>13</v>
      </c>
      <c r="C41" s="7"/>
      <c r="D41" s="7"/>
      <c r="E41" s="7"/>
      <c r="F41" s="7"/>
    </row>
    <row r="42" spans="1:11" x14ac:dyDescent="0.2">
      <c r="A42" s="8" t="s">
        <v>50</v>
      </c>
      <c r="B42" s="9">
        <v>14</v>
      </c>
      <c r="C42" s="7">
        <v>-681</v>
      </c>
      <c r="D42" s="7">
        <v>-6323</v>
      </c>
      <c r="E42" s="7">
        <v>7897</v>
      </c>
      <c r="F42" s="7">
        <v>7897</v>
      </c>
    </row>
    <row r="43" spans="1:11" x14ac:dyDescent="0.2">
      <c r="A43" s="8" t="s">
        <v>51</v>
      </c>
      <c r="B43" s="9"/>
      <c r="C43" s="7">
        <v>2274</v>
      </c>
      <c r="D43" s="7">
        <v>56306</v>
      </c>
      <c r="E43" s="7">
        <v>19009</v>
      </c>
      <c r="F43" s="7">
        <v>19009</v>
      </c>
    </row>
    <row r="44" spans="1:11" x14ac:dyDescent="0.2">
      <c r="A44" s="8" t="s">
        <v>52</v>
      </c>
      <c r="B44" s="9">
        <v>15</v>
      </c>
      <c r="C44" s="7">
        <v>280</v>
      </c>
      <c r="D44" s="7">
        <v>-2620</v>
      </c>
      <c r="E44" s="7">
        <v>-13746</v>
      </c>
      <c r="F44" s="7">
        <v>-13746</v>
      </c>
    </row>
    <row r="45" spans="1:11" x14ac:dyDescent="0.2">
      <c r="A45" s="8" t="s">
        <v>53</v>
      </c>
      <c r="B45" s="9">
        <v>16</v>
      </c>
      <c r="C45" s="7">
        <v>1994</v>
      </c>
      <c r="D45" s="7">
        <v>58926</v>
      </c>
      <c r="E45" s="7">
        <v>32755</v>
      </c>
      <c r="F45" s="7">
        <v>32755</v>
      </c>
    </row>
    <row r="46" spans="1:11" x14ac:dyDescent="0.2">
      <c r="A46" s="8" t="s">
        <v>54</v>
      </c>
      <c r="B46" s="9">
        <v>17</v>
      </c>
      <c r="C46" s="7"/>
      <c r="D46" s="7"/>
      <c r="E46" s="7"/>
      <c r="F46" s="7"/>
    </row>
    <row r="47" spans="1:11" x14ac:dyDescent="0.2">
      <c r="A47" s="8" t="s">
        <v>55</v>
      </c>
      <c r="B47" s="9">
        <v>18</v>
      </c>
      <c r="C47" s="7">
        <v>716691</v>
      </c>
      <c r="D47" s="7">
        <v>3929131</v>
      </c>
      <c r="E47" s="7">
        <v>2457521</v>
      </c>
      <c r="F47" s="7">
        <v>2457521</v>
      </c>
    </row>
    <row r="48" spans="1:11" x14ac:dyDescent="0.2">
      <c r="A48" s="8" t="s">
        <v>56</v>
      </c>
      <c r="B48" s="9"/>
      <c r="C48" s="17"/>
      <c r="D48" s="17"/>
      <c r="E48" s="17"/>
      <c r="F48" s="17"/>
    </row>
    <row r="49" spans="1:6" x14ac:dyDescent="0.2">
      <c r="A49" s="8" t="s">
        <v>57</v>
      </c>
      <c r="B49" s="9">
        <v>19</v>
      </c>
      <c r="C49" s="7">
        <v>169722</v>
      </c>
      <c r="D49" s="7">
        <v>1014141</v>
      </c>
      <c r="E49" s="7">
        <v>720909</v>
      </c>
      <c r="F49" s="7">
        <v>720909</v>
      </c>
    </row>
    <row r="50" spans="1:6" ht="25.5" x14ac:dyDescent="0.2">
      <c r="A50" s="8" t="s">
        <v>58</v>
      </c>
      <c r="B50" s="9">
        <v>20</v>
      </c>
      <c r="C50" s="7">
        <v>867</v>
      </c>
      <c r="D50" s="7">
        <v>21503</v>
      </c>
      <c r="E50" s="7">
        <v>37886</v>
      </c>
      <c r="F50" s="7">
        <v>37886</v>
      </c>
    </row>
    <row r="51" spans="1:6" x14ac:dyDescent="0.2">
      <c r="A51" s="8" t="s">
        <v>59</v>
      </c>
      <c r="B51" s="9">
        <v>21</v>
      </c>
      <c r="C51" s="7">
        <v>8969</v>
      </c>
      <c r="D51" s="7">
        <v>31595</v>
      </c>
      <c r="E51" s="7">
        <v>18707</v>
      </c>
      <c r="F51" s="7">
        <v>18707</v>
      </c>
    </row>
    <row r="52" spans="1:6" x14ac:dyDescent="0.2">
      <c r="A52" s="8" t="s">
        <v>60</v>
      </c>
      <c r="B52" s="9">
        <v>22</v>
      </c>
      <c r="C52" s="7">
        <v>42550</v>
      </c>
      <c r="D52" s="7">
        <v>244459</v>
      </c>
      <c r="E52" s="7">
        <v>160143</v>
      </c>
      <c r="F52" s="7">
        <v>160143</v>
      </c>
    </row>
    <row r="53" spans="1:6" x14ac:dyDescent="0.2">
      <c r="A53" s="8" t="s">
        <v>61</v>
      </c>
      <c r="B53" s="9">
        <v>23</v>
      </c>
      <c r="C53" s="7">
        <v>119070</v>
      </c>
      <c r="D53" s="7">
        <v>759590</v>
      </c>
      <c r="E53" s="7">
        <v>579945</v>
      </c>
      <c r="F53" s="7">
        <v>579945</v>
      </c>
    </row>
    <row r="54" spans="1:6" x14ac:dyDescent="0.2">
      <c r="A54" s="8" t="s">
        <v>62</v>
      </c>
      <c r="B54" s="9">
        <v>24</v>
      </c>
      <c r="C54" s="7">
        <v>2002</v>
      </c>
      <c r="D54" s="7">
        <v>27435</v>
      </c>
      <c r="E54" s="7">
        <v>13681</v>
      </c>
      <c r="F54" s="7">
        <v>13681</v>
      </c>
    </row>
    <row r="55" spans="1:6" ht="25.5" x14ac:dyDescent="0.2">
      <c r="A55" s="8" t="s">
        <v>63</v>
      </c>
      <c r="B55" s="9">
        <v>25</v>
      </c>
      <c r="C55" s="7"/>
      <c r="D55" s="7"/>
      <c r="E55" s="7"/>
      <c r="F55" s="7"/>
    </row>
    <row r="56" spans="1:6" ht="25.5" x14ac:dyDescent="0.2">
      <c r="A56" s="8" t="s">
        <v>64</v>
      </c>
      <c r="B56" s="9">
        <v>26</v>
      </c>
      <c r="C56" s="7"/>
      <c r="D56" s="7"/>
      <c r="E56" s="7"/>
      <c r="F56" s="7"/>
    </row>
    <row r="57" spans="1:6" x14ac:dyDescent="0.2">
      <c r="A57" s="8" t="s">
        <v>65</v>
      </c>
      <c r="B57" s="9">
        <v>27</v>
      </c>
      <c r="C57" s="7"/>
      <c r="D57" s="7"/>
      <c r="E57" s="7"/>
      <c r="F57" s="7"/>
    </row>
    <row r="58" spans="1:6" ht="25.5" x14ac:dyDescent="0.2">
      <c r="A58" s="8" t="s">
        <v>66</v>
      </c>
      <c r="B58" s="9">
        <v>28</v>
      </c>
      <c r="C58" s="7"/>
      <c r="D58" s="7"/>
      <c r="E58" s="7"/>
      <c r="F58" s="7"/>
    </row>
    <row r="59" spans="1:6" x14ac:dyDescent="0.2">
      <c r="A59" s="8" t="s">
        <v>67</v>
      </c>
      <c r="B59" s="9">
        <v>29</v>
      </c>
      <c r="C59" s="7">
        <v>-9674</v>
      </c>
      <c r="D59" s="7">
        <v>95123</v>
      </c>
      <c r="E59" s="7">
        <v>-169722</v>
      </c>
      <c r="F59" s="7">
        <v>-169722</v>
      </c>
    </row>
    <row r="60" spans="1:6" x14ac:dyDescent="0.2">
      <c r="A60" s="8" t="s">
        <v>68</v>
      </c>
      <c r="B60" s="9">
        <v>30</v>
      </c>
      <c r="C60" s="7">
        <v>-461</v>
      </c>
      <c r="D60" s="7">
        <v>27123</v>
      </c>
      <c r="E60" s="7">
        <v>-122256</v>
      </c>
      <c r="F60" s="7">
        <v>-122256</v>
      </c>
    </row>
    <row r="61" spans="1:6" x14ac:dyDescent="0.2">
      <c r="A61" s="8" t="s">
        <v>69</v>
      </c>
      <c r="B61" s="9">
        <v>31</v>
      </c>
      <c r="C61" s="7">
        <v>31632</v>
      </c>
      <c r="D61" s="7">
        <v>8431</v>
      </c>
      <c r="E61" s="7">
        <v>48142</v>
      </c>
      <c r="F61" s="7">
        <v>48142</v>
      </c>
    </row>
    <row r="62" spans="1:6" x14ac:dyDescent="0.2">
      <c r="A62" s="8" t="s">
        <v>70</v>
      </c>
      <c r="B62" s="9">
        <v>32</v>
      </c>
      <c r="C62" s="7">
        <v>-9409</v>
      </c>
      <c r="D62" s="7">
        <v>6575</v>
      </c>
      <c r="E62" s="7">
        <v>-9770</v>
      </c>
      <c r="F62" s="7">
        <v>-9770</v>
      </c>
    </row>
    <row r="63" spans="1:6" x14ac:dyDescent="0.2">
      <c r="A63" s="8" t="s">
        <v>71</v>
      </c>
      <c r="B63" s="9">
        <v>33</v>
      </c>
      <c r="C63" s="7">
        <v>241815</v>
      </c>
      <c r="D63" s="7">
        <v>1270788</v>
      </c>
      <c r="E63" s="7">
        <v>535579</v>
      </c>
      <c r="F63" s="7">
        <v>535579</v>
      </c>
    </row>
    <row r="64" spans="1:6" x14ac:dyDescent="0.2">
      <c r="A64" s="8" t="s">
        <v>72</v>
      </c>
      <c r="B64" s="9">
        <v>34</v>
      </c>
      <c r="C64" s="7">
        <v>54019</v>
      </c>
      <c r="D64" s="7">
        <v>258658</v>
      </c>
      <c r="E64" s="7">
        <v>126709</v>
      </c>
      <c r="F64" s="7">
        <v>126709</v>
      </c>
    </row>
    <row r="65" spans="1:6" x14ac:dyDescent="0.2">
      <c r="A65" s="8" t="s">
        <v>73</v>
      </c>
      <c r="B65" s="9">
        <v>35</v>
      </c>
      <c r="C65" s="7"/>
      <c r="D65" s="7"/>
      <c r="E65" s="7"/>
      <c r="F65" s="7"/>
    </row>
    <row r="66" spans="1:6" x14ac:dyDescent="0.2">
      <c r="A66" s="8" t="s">
        <v>35</v>
      </c>
      <c r="B66" s="9"/>
      <c r="C66" s="17"/>
      <c r="D66" s="17"/>
      <c r="E66" s="17"/>
      <c r="F66" s="17"/>
    </row>
    <row r="67" spans="1:6" x14ac:dyDescent="0.2">
      <c r="A67" s="8" t="s">
        <v>74</v>
      </c>
      <c r="B67" s="9">
        <v>35.1</v>
      </c>
      <c r="C67" s="7"/>
      <c r="D67" s="7"/>
      <c r="E67" s="7"/>
      <c r="F67" s="7"/>
    </row>
    <row r="68" spans="1:6" x14ac:dyDescent="0.2">
      <c r="A68" s="8" t="s">
        <v>75</v>
      </c>
      <c r="B68" s="9">
        <v>36</v>
      </c>
      <c r="C68" s="7">
        <v>3963</v>
      </c>
      <c r="D68" s="7">
        <v>56939</v>
      </c>
      <c r="E68" s="7">
        <v>79986</v>
      </c>
      <c r="F68" s="7">
        <v>79986</v>
      </c>
    </row>
    <row r="69" spans="1:6" x14ac:dyDescent="0.2">
      <c r="A69" s="8" t="s">
        <v>76</v>
      </c>
      <c r="B69" s="9">
        <v>37</v>
      </c>
      <c r="C69" s="7">
        <v>8297</v>
      </c>
      <c r="D69" s="7">
        <v>41788</v>
      </c>
      <c r="E69" s="7">
        <v>35735</v>
      </c>
      <c r="F69" s="7">
        <v>35735</v>
      </c>
    </row>
    <row r="70" spans="1:6" x14ac:dyDescent="0.2">
      <c r="A70" s="8" t="s">
        <v>77</v>
      </c>
      <c r="B70" s="9">
        <v>38</v>
      </c>
      <c r="C70" s="7">
        <v>-4334</v>
      </c>
      <c r="D70" s="7">
        <v>15151</v>
      </c>
      <c r="E70" s="7">
        <v>44251</v>
      </c>
      <c r="F70" s="7">
        <v>44251</v>
      </c>
    </row>
    <row r="71" spans="1:6" x14ac:dyDescent="0.2">
      <c r="A71" s="8" t="s">
        <v>78</v>
      </c>
      <c r="B71" s="9">
        <v>39</v>
      </c>
      <c r="C71" s="7">
        <v>216140</v>
      </c>
      <c r="D71" s="7">
        <v>1279157</v>
      </c>
      <c r="E71" s="7">
        <v>1157263</v>
      </c>
      <c r="F71" s="7">
        <v>1157263</v>
      </c>
    </row>
    <row r="72" spans="1:6" x14ac:dyDescent="0.2">
      <c r="A72" s="8" t="s">
        <v>35</v>
      </c>
      <c r="B72" s="9"/>
      <c r="C72" s="17"/>
      <c r="D72" s="17"/>
      <c r="E72" s="17"/>
      <c r="F72" s="17"/>
    </row>
    <row r="73" spans="1:6" x14ac:dyDescent="0.2">
      <c r="A73" s="8" t="s">
        <v>79</v>
      </c>
      <c r="B73" s="9">
        <v>39.1</v>
      </c>
      <c r="C73" s="7">
        <v>127269</v>
      </c>
      <c r="D73" s="7">
        <v>790326</v>
      </c>
      <c r="E73" s="7">
        <v>724835</v>
      </c>
      <c r="F73" s="7">
        <v>724835</v>
      </c>
    </row>
    <row r="74" spans="1:6" ht="25.5" x14ac:dyDescent="0.2">
      <c r="A74" s="8" t="s">
        <v>80</v>
      </c>
      <c r="B74" s="9">
        <v>39.200000000000003</v>
      </c>
      <c r="C74" s="7">
        <v>10069</v>
      </c>
      <c r="D74" s="7">
        <v>65604</v>
      </c>
      <c r="E74" s="7">
        <v>63398</v>
      </c>
      <c r="F74" s="7">
        <v>63398</v>
      </c>
    </row>
    <row r="75" spans="1:6" x14ac:dyDescent="0.2">
      <c r="A75" s="8" t="s">
        <v>81</v>
      </c>
      <c r="B75" s="9">
        <v>39.299999999999997</v>
      </c>
      <c r="C75" s="7">
        <v>18004</v>
      </c>
      <c r="D75" s="7">
        <v>101879</v>
      </c>
      <c r="E75" s="7">
        <v>149329</v>
      </c>
      <c r="F75" s="7">
        <v>149329</v>
      </c>
    </row>
    <row r="76" spans="1:6" x14ac:dyDescent="0.2">
      <c r="A76" s="8" t="s">
        <v>82</v>
      </c>
      <c r="B76" s="9">
        <v>40</v>
      </c>
      <c r="C76" s="7">
        <v>7931</v>
      </c>
      <c r="D76" s="7">
        <v>46849</v>
      </c>
      <c r="E76" s="7">
        <v>42433</v>
      </c>
      <c r="F76" s="7">
        <v>42433</v>
      </c>
    </row>
    <row r="77" spans="1:6" x14ac:dyDescent="0.2">
      <c r="A77" s="8" t="s">
        <v>83</v>
      </c>
      <c r="B77" s="9">
        <v>41</v>
      </c>
      <c r="C77" s="7"/>
      <c r="D77" s="7"/>
      <c r="E77" s="7"/>
      <c r="F77" s="7"/>
    </row>
    <row r="78" spans="1:6" x14ac:dyDescent="0.2">
      <c r="A78" s="8" t="s">
        <v>84</v>
      </c>
      <c r="B78" s="9">
        <v>42</v>
      </c>
      <c r="C78" s="7">
        <v>660540</v>
      </c>
      <c r="D78" s="7">
        <v>3680635</v>
      </c>
      <c r="E78" s="7">
        <v>2467874</v>
      </c>
      <c r="F78" s="7">
        <v>2467874</v>
      </c>
    </row>
    <row r="79" spans="1:6" x14ac:dyDescent="0.2">
      <c r="A79" s="8" t="s">
        <v>85</v>
      </c>
      <c r="B79" s="9">
        <v>43</v>
      </c>
      <c r="C79" s="7">
        <v>56151</v>
      </c>
      <c r="D79" s="7">
        <v>248496</v>
      </c>
      <c r="E79" s="7">
        <v>-10353</v>
      </c>
      <c r="F79" s="7">
        <v>-10353</v>
      </c>
    </row>
    <row r="80" spans="1:6" x14ac:dyDescent="0.2">
      <c r="A80" s="8" t="s">
        <v>86</v>
      </c>
      <c r="B80" s="9">
        <v>44</v>
      </c>
      <c r="C80" s="7"/>
      <c r="D80" s="7"/>
      <c r="E80" s="7"/>
      <c r="F80" s="7"/>
    </row>
    <row r="81" spans="1:8" x14ac:dyDescent="0.2">
      <c r="A81" s="8" t="s">
        <v>87</v>
      </c>
      <c r="B81" s="9">
        <v>45</v>
      </c>
      <c r="C81" s="7">
        <v>56151</v>
      </c>
      <c r="D81" s="7">
        <v>248496</v>
      </c>
      <c r="E81" s="7">
        <v>-10353</v>
      </c>
      <c r="F81" s="7">
        <v>-10353</v>
      </c>
    </row>
    <row r="82" spans="1:8" x14ac:dyDescent="0.2">
      <c r="A82" s="8" t="s">
        <v>88</v>
      </c>
      <c r="B82" s="9">
        <v>46</v>
      </c>
      <c r="C82" s="7">
        <v>180</v>
      </c>
      <c r="D82" s="7">
        <v>11062</v>
      </c>
      <c r="E82" s="7">
        <v>18534</v>
      </c>
      <c r="F82" s="7">
        <v>18534</v>
      </c>
    </row>
    <row r="83" spans="1:8" x14ac:dyDescent="0.2">
      <c r="A83" s="8" t="s">
        <v>35</v>
      </c>
      <c r="B83" s="9"/>
      <c r="C83" s="17"/>
      <c r="D83" s="17"/>
      <c r="E83" s="17"/>
      <c r="F83" s="17"/>
    </row>
    <row r="84" spans="1:8" x14ac:dyDescent="0.2">
      <c r="A84" s="8" t="s">
        <v>89</v>
      </c>
      <c r="B84" s="9">
        <v>46.1</v>
      </c>
      <c r="C84" s="7">
        <v>1</v>
      </c>
      <c r="D84" s="7">
        <v>9717</v>
      </c>
      <c r="E84" s="7">
        <v>8868</v>
      </c>
      <c r="F84" s="7">
        <v>8868</v>
      </c>
    </row>
    <row r="85" spans="1:8" x14ac:dyDescent="0.2">
      <c r="A85" s="8" t="s">
        <v>90</v>
      </c>
      <c r="B85" s="9">
        <v>46.2</v>
      </c>
      <c r="C85" s="7">
        <v>179</v>
      </c>
      <c r="D85" s="7">
        <v>1345</v>
      </c>
      <c r="E85" s="7">
        <v>9666</v>
      </c>
      <c r="F85" s="7">
        <v>9666</v>
      </c>
    </row>
    <row r="86" spans="1:8" x14ac:dyDescent="0.2">
      <c r="A86" s="8" t="s">
        <v>91</v>
      </c>
      <c r="B86" s="9">
        <v>47</v>
      </c>
      <c r="C86" s="7">
        <v>55971</v>
      </c>
      <c r="D86" s="7">
        <v>237434</v>
      </c>
      <c r="E86" s="7">
        <v>-28887</v>
      </c>
      <c r="F86" s="7">
        <v>-28887</v>
      </c>
    </row>
    <row r="89" spans="1:8" s="11" customFormat="1" x14ac:dyDescent="0.2">
      <c r="A89" s="10" t="s">
        <v>6</v>
      </c>
      <c r="B89" s="10"/>
      <c r="C89" s="10"/>
      <c r="D89" s="10"/>
      <c r="E89" s="10"/>
      <c r="F89" s="10"/>
      <c r="G89" s="10"/>
      <c r="H89" s="10"/>
    </row>
    <row r="90" spans="1:8" s="11" customFormat="1" x14ac:dyDescent="0.2">
      <c r="A90" s="10" t="s">
        <v>18</v>
      </c>
      <c r="B90" s="10" t="s">
        <v>7</v>
      </c>
      <c r="C90" s="10" t="s">
        <v>8</v>
      </c>
      <c r="D90" s="10"/>
      <c r="E90" s="10"/>
      <c r="F90" s="10"/>
      <c r="G90" s="10"/>
      <c r="H90" s="10"/>
    </row>
    <row r="91" spans="1:8" s="11" customFormat="1" ht="25.5" x14ac:dyDescent="0.2">
      <c r="A91" s="12" t="s">
        <v>9</v>
      </c>
      <c r="B91" s="12" t="s">
        <v>10</v>
      </c>
      <c r="C91" s="12" t="s">
        <v>11</v>
      </c>
      <c r="D91" s="13"/>
      <c r="E91" s="13"/>
      <c r="F91" s="10"/>
      <c r="G91" s="10"/>
      <c r="H91" s="10"/>
    </row>
    <row r="92" spans="1:8" s="11" customFormat="1" x14ac:dyDescent="0.2">
      <c r="A92" s="10"/>
      <c r="B92" s="10"/>
      <c r="C92" s="10"/>
      <c r="D92" s="10"/>
      <c r="E92" s="10"/>
      <c r="F92" s="10"/>
      <c r="G92" s="10"/>
      <c r="H92" s="10"/>
    </row>
    <row r="93" spans="1:8" s="11" customFormat="1" x14ac:dyDescent="0.2">
      <c r="A93" s="10" t="s">
        <v>19</v>
      </c>
      <c r="B93" s="10" t="s">
        <v>7</v>
      </c>
      <c r="C93" s="10" t="s">
        <v>8</v>
      </c>
      <c r="D93" s="10"/>
      <c r="E93" s="10"/>
      <c r="F93" s="10"/>
      <c r="G93" s="10"/>
      <c r="H93" s="10"/>
    </row>
    <row r="94" spans="1:8" s="11" customFormat="1" ht="25.5" x14ac:dyDescent="0.2">
      <c r="A94" s="12" t="s">
        <v>9</v>
      </c>
      <c r="B94" s="12" t="s">
        <v>10</v>
      </c>
      <c r="C94" s="12" t="s">
        <v>11</v>
      </c>
      <c r="D94" s="13"/>
      <c r="E94" s="13"/>
      <c r="F94" s="10"/>
      <c r="G94" s="10"/>
      <c r="H94" s="10"/>
    </row>
    <row r="95" spans="1:8" s="11" customFormat="1" x14ac:dyDescent="0.2">
      <c r="A95" s="32"/>
      <c r="B95" s="32"/>
      <c r="C95" s="32"/>
      <c r="D95" s="32"/>
      <c r="E95" s="13"/>
    </row>
    <row r="96" spans="1:8" s="11" customFormat="1" x14ac:dyDescent="0.2">
      <c r="A96" s="10" t="s">
        <v>20</v>
      </c>
      <c r="B96" s="10" t="s">
        <v>7</v>
      </c>
      <c r="C96" s="10" t="s">
        <v>8</v>
      </c>
      <c r="D96" s="10"/>
      <c r="E96" s="10"/>
    </row>
    <row r="97" spans="1:5" s="11" customFormat="1" ht="25.5" x14ac:dyDescent="0.2">
      <c r="A97" s="12" t="s">
        <v>9</v>
      </c>
      <c r="B97" s="12" t="s">
        <v>10</v>
      </c>
      <c r="C97" s="12" t="s">
        <v>11</v>
      </c>
      <c r="D97" s="13"/>
      <c r="E97" s="13"/>
    </row>
    <row r="98" spans="1:5" s="11" customFormat="1" x14ac:dyDescent="0.2">
      <c r="A98" s="10"/>
      <c r="B98" s="10"/>
      <c r="C98" s="10"/>
      <c r="D98" s="10"/>
      <c r="E98" s="10"/>
    </row>
    <row r="99" spans="1:5" s="11" customFormat="1" x14ac:dyDescent="0.2">
      <c r="A99" s="13" t="s">
        <v>21</v>
      </c>
      <c r="B99" s="13"/>
      <c r="C99" s="10"/>
      <c r="D99" s="10"/>
      <c r="E99" s="10"/>
    </row>
    <row r="100" spans="1:5" s="11" customFormat="1" x14ac:dyDescent="0.2"/>
    <row r="101" spans="1:5" s="11" customFormat="1" x14ac:dyDescent="0.2"/>
  </sheetData>
  <mergeCells count="6">
    <mergeCell ref="A5:F5"/>
    <mergeCell ref="A8:F8"/>
    <mergeCell ref="D1:F1"/>
    <mergeCell ref="A7:F7"/>
    <mergeCell ref="A95:D95"/>
    <mergeCell ref="A6:F6"/>
  </mergeCells>
  <phoneticPr fontId="3" type="noConversion"/>
  <printOptions horizontalCentered="1"/>
  <pageMargins left="0" right="0" top="0.19685039370078741" bottom="0.19685039370078741" header="0" footer="0"/>
  <pageSetup paperSize="9"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Rep02</vt:lpstr>
      <vt:lpstr>__MAIN__</vt:lpstr>
      <vt:lpstr>__RECORDS__</vt:lpstr>
    </vt:vector>
  </TitlesOfParts>
  <Company>BSB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Шарипбаева Асель</dc:creator>
  <cp:lastModifiedBy>Zhanibek Azhimov</cp:lastModifiedBy>
  <cp:lastPrinted>2007-10-30T05:00:33Z</cp:lastPrinted>
  <dcterms:created xsi:type="dcterms:W3CDTF">2007-10-15T08:13:10Z</dcterms:created>
  <dcterms:modified xsi:type="dcterms:W3CDTF">2019-12-12T08:44:57Z</dcterms:modified>
</cp:coreProperties>
</file>