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k.vs\Documents\Sumii\assignment\"/>
    </mc:Choice>
  </mc:AlternateContent>
  <bookViews>
    <workbookView xWindow="0" yWindow="0" windowWidth="20490" windowHeight="8550"/>
  </bookViews>
  <sheets>
    <sheet name="MASTER" sheetId="1" r:id="rId1"/>
    <sheet name="ANALYSIS" sheetId="2" r:id="rId2"/>
  </sheets>
  <definedNames>
    <definedName name="_xlnm._FilterDatabase" localSheetId="0" hidden="1">ANALYSIS!$A$2:$A$17</definedName>
    <definedName name="_xlnm.Extract" localSheetId="0">ANALYSIS!$K$4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9" i="2" l="1"/>
  <c r="F19" i="2"/>
  <c r="G18" i="2"/>
  <c r="F18" i="2"/>
  <c r="F3" i="2"/>
  <c r="G3" i="2"/>
  <c r="F4" i="2"/>
  <c r="G4" i="2"/>
  <c r="F5" i="2"/>
  <c r="G5" i="2"/>
  <c r="F6" i="2"/>
  <c r="G6" i="2"/>
  <c r="F7" i="2"/>
  <c r="G8" i="2"/>
  <c r="F9" i="2"/>
  <c r="G9" i="2"/>
  <c r="F10" i="2"/>
  <c r="G10" i="2"/>
  <c r="F11" i="2"/>
  <c r="G11" i="2"/>
  <c r="F12" i="2"/>
  <c r="F13" i="2"/>
  <c r="G13" i="2"/>
  <c r="G14" i="2"/>
  <c r="F15" i="2"/>
  <c r="G15" i="2"/>
  <c r="M15" i="2"/>
  <c r="N15" i="2"/>
  <c r="F16" i="2"/>
  <c r="G16" i="2"/>
  <c r="F17" i="2"/>
  <c r="G17" i="2"/>
  <c r="B18" i="2"/>
  <c r="D18" i="2"/>
  <c r="M20" i="2"/>
  <c r="M21" i="2" s="1"/>
  <c r="N20" i="2"/>
  <c r="N21" i="2" s="1"/>
  <c r="K41" i="2"/>
  <c r="L41" i="2"/>
  <c r="K42" i="2"/>
  <c r="L42" i="2"/>
  <c r="K43" i="2"/>
  <c r="L43" i="2"/>
  <c r="K44" i="2"/>
  <c r="L44" i="2"/>
  <c r="K45" i="2"/>
  <c r="L45" i="2"/>
  <c r="K46" i="2"/>
  <c r="K47" i="2" s="1"/>
  <c r="L46" i="2"/>
  <c r="L47" i="2" s="1"/>
  <c r="K48" i="2"/>
  <c r="L48" i="2"/>
  <c r="K49" i="2"/>
  <c r="L49" i="2"/>
</calcChain>
</file>

<file path=xl/sharedStrings.xml><?xml version="1.0" encoding="utf-8"?>
<sst xmlns="http://schemas.openxmlformats.org/spreadsheetml/2006/main" count="93" uniqueCount="50">
  <si>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</si>
  <si>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</si>
  <si>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</si>
  <si>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</si>
  <si>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</si>
  <si>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</si>
  <si>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</si>
  <si>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</si>
  <si>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</si>
  <si>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</si>
  <si>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</si>
  <si>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</si>
  <si>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</si>
  <si>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</si>
  <si>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</si>
  <si>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</si>
  <si>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</si>
  <si>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</si>
  <si>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South Africa</t>
  </si>
  <si>
    <t>Strike Rate K</t>
  </si>
  <si>
    <t>Strike Rate R</t>
  </si>
  <si>
    <t>Sum</t>
  </si>
  <si>
    <t>Batting Average</t>
  </si>
  <si>
    <t>no of matches played</t>
  </si>
  <si>
    <t>no of matches not out</t>
  </si>
  <si>
    <t>sum (A)</t>
  </si>
  <si>
    <t>(B)=total no matches played - no of matches not out)</t>
  </si>
  <si>
    <t>AVERAGE (A/B)</t>
  </si>
  <si>
    <t>Matches</t>
  </si>
  <si>
    <t>virat scores</t>
  </si>
  <si>
    <t xml:space="preserve"> rohit scores</t>
  </si>
  <si>
    <t>sum</t>
  </si>
  <si>
    <t>mean</t>
  </si>
  <si>
    <t>median</t>
  </si>
  <si>
    <t>mode</t>
  </si>
  <si>
    <t>max</t>
  </si>
  <si>
    <t>min</t>
  </si>
  <si>
    <t>range</t>
  </si>
  <si>
    <t>std dev p</t>
  </si>
  <si>
    <t>std dev s</t>
  </si>
  <si>
    <t>Kohli</t>
  </si>
  <si>
    <t>Rohit</t>
  </si>
  <si>
    <t>Interpretation:</t>
  </si>
  <si>
    <t>based on the above data Virat Kohli had performed better than Rohit Sharma.</t>
  </si>
  <si>
    <t>112*</t>
  </si>
  <si>
    <t>39*</t>
  </si>
  <si>
    <t>101*</t>
  </si>
  <si>
    <t>59*</t>
  </si>
  <si>
    <t>141*</t>
  </si>
  <si>
    <t>102*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</si>
</sst>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  <xf numFmtId="0" fontId="0" fillId="3" borderId="2" xfId="0" applyFont="1" applyFill="1" applyBorder="1"/>
    <xf numFmtId="0" fontId="0" fillId="0" borderId="2" xfId="0" applyFont="1" applyBorder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2:G19" totalsRowShown="0">
  <autoFilter ref="A2:G19"/>
  <tableColumns count="7">
    <tableColumn id="1" name="Against"/>
    <tableColumn id="2" name="Virat Kholi"/>
    <tableColumn id="3" name="# Balls Faced K"/>
    <tableColumn id="4" name="Rohit Sharma"/>
    <tableColumn id="5" name="# Balls Faced R"/>
    <tableColumn id="6" name="Strike Rate K"/>
    <tableColumn id="7" name="Strike Rate 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G19" totalsRowShown="0">
  <tableColumns count="7">
    <tableColumn id="1" name="Against"/>
    <tableColumn id="2" name="Virat Kholi"/>
    <tableColumn id="3" name="# Balls Faced K"/>
    <tableColumn id="4" name="Rohit Sharma"/>
    <tableColumn id="5" name="# Balls Faced R"/>
    <tableColumn id="6" name="Strike Rate K" dataDxfId="1">
      <calculatedColumnFormula>($B$3:$B$17/$C$3:$C$17)*100</calculatedColumnFormula>
    </tableColumn>
    <tableColumn id="7" name="Strike Rate R" dataDxfId="0">
      <calculatedColumnFormula>($D$3:$D$17/$E$3:$E$17)*100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tabSelected="1" workbookViewId="0">
      <selection activeCell="J4" sqref="J4"/>
    </sheetView>
  </sheetViews>
  <sheetFormatPr defaultRowHeight="15" x14ac:dyDescent="0.25"/>
  <cols>
    <col min="1" max="1" width="20.42578125" customWidth="1"/>
    <col min="2" max="3" width="10.28515625" customWidth="1"/>
    <col min="7" max="7" width="10.140625" customWidth="1"/>
    <col min="8" max="8" width="13" customWidth="1"/>
  </cols>
  <sheetData>
    <row r="2" spans="1:7" ht="30" x14ac:dyDescent="0.25">
      <c r="A2" t="s">
        <v>0</v>
      </c>
      <c r="B2" t="s">
        <v>10</v>
      </c>
      <c r="C2" t="s">
        <v>13</v>
      </c>
      <c r="D2" t="s">
        <v>11</v>
      </c>
      <c r="E2" s="1" t="s">
        <v>12</v>
      </c>
      <c r="F2" s="5" t="s">
        <v>19</v>
      </c>
      <c r="G2" s="5" t="s">
        <v>20</v>
      </c>
    </row>
    <row r="3" spans="1:7" x14ac:dyDescent="0.25">
      <c r="A3" t="s">
        <v>1</v>
      </c>
      <c r="B3" t="s">
        <v>49</v>
      </c>
      <c r="C3">
        <v>80</v>
      </c>
      <c r="D3">
        <v>3</v>
      </c>
      <c r="E3">
        <v>5</v>
      </c>
    </row>
    <row r="4" spans="1:7" x14ac:dyDescent="0.25">
      <c r="A4" t="s">
        <v>3</v>
      </c>
      <c r="B4">
        <v>47</v>
      </c>
      <c r="C4">
        <v>21</v>
      </c>
      <c r="D4">
        <v>20</v>
      </c>
      <c r="E4">
        <v>24</v>
      </c>
    </row>
    <row r="5" spans="1:7" x14ac:dyDescent="0.25">
      <c r="A5" t="s">
        <v>6</v>
      </c>
      <c r="B5">
        <v>56</v>
      </c>
      <c r="C5">
        <v>49</v>
      </c>
      <c r="D5">
        <v>0</v>
      </c>
      <c r="E5">
        <v>2</v>
      </c>
    </row>
    <row r="6" spans="1:7" x14ac:dyDescent="0.25">
      <c r="A6" t="s">
        <v>2</v>
      </c>
      <c r="B6">
        <v>43</v>
      </c>
      <c r="C6">
        <v>52</v>
      </c>
      <c r="D6" t="s">
        <v>48</v>
      </c>
      <c r="E6">
        <v>123</v>
      </c>
    </row>
    <row r="7" spans="1:7" x14ac:dyDescent="0.25">
      <c r="A7" t="s">
        <v>18</v>
      </c>
      <c r="B7">
        <v>21</v>
      </c>
      <c r="C7">
        <v>33</v>
      </c>
    </row>
    <row r="8" spans="1:7" x14ac:dyDescent="0.25">
      <c r="A8" t="s">
        <v>4</v>
      </c>
      <c r="D8">
        <v>15</v>
      </c>
      <c r="E8">
        <v>12</v>
      </c>
    </row>
    <row r="9" spans="1:7" x14ac:dyDescent="0.25">
      <c r="A9" t="s">
        <v>5</v>
      </c>
      <c r="B9" t="s">
        <v>47</v>
      </c>
      <c r="C9">
        <v>50</v>
      </c>
      <c r="D9" t="s">
        <v>46</v>
      </c>
      <c r="E9">
        <v>100</v>
      </c>
    </row>
    <row r="10" spans="1:7" x14ac:dyDescent="0.25">
      <c r="A10" t="s">
        <v>18</v>
      </c>
      <c r="B10">
        <v>66</v>
      </c>
      <c r="C10">
        <v>101</v>
      </c>
      <c r="D10">
        <v>18</v>
      </c>
      <c r="E10">
        <v>22</v>
      </c>
    </row>
    <row r="11" spans="1:7" x14ac:dyDescent="0.25">
      <c r="A11" t="s">
        <v>6</v>
      </c>
      <c r="B11" t="s">
        <v>45</v>
      </c>
      <c r="C11">
        <v>25</v>
      </c>
      <c r="D11">
        <v>114</v>
      </c>
      <c r="E11">
        <v>119</v>
      </c>
    </row>
    <row r="12" spans="1:7" x14ac:dyDescent="0.25">
      <c r="A12" t="s">
        <v>7</v>
      </c>
      <c r="B12">
        <v>60</v>
      </c>
      <c r="C12">
        <v>56</v>
      </c>
    </row>
    <row r="13" spans="1:7" x14ac:dyDescent="0.25">
      <c r="A13" t="s">
        <v>9</v>
      </c>
      <c r="B13" t="s">
        <v>44</v>
      </c>
      <c r="C13">
        <v>95</v>
      </c>
      <c r="D13">
        <v>7</v>
      </c>
      <c r="E13">
        <v>12</v>
      </c>
    </row>
    <row r="14" spans="1:7" x14ac:dyDescent="0.25">
      <c r="A14" t="s">
        <v>8</v>
      </c>
      <c r="D14">
        <v>264</v>
      </c>
      <c r="E14">
        <v>173</v>
      </c>
    </row>
    <row r="15" spans="1:7" x14ac:dyDescent="0.25">
      <c r="A15" t="s">
        <v>4</v>
      </c>
      <c r="B15">
        <v>73</v>
      </c>
      <c r="C15">
        <v>53</v>
      </c>
      <c r="D15">
        <v>30</v>
      </c>
      <c r="E15">
        <v>50</v>
      </c>
    </row>
    <row r="16" spans="1:7" x14ac:dyDescent="0.25">
      <c r="A16" t="s">
        <v>3</v>
      </c>
      <c r="B16">
        <v>24</v>
      </c>
      <c r="C16">
        <v>12</v>
      </c>
      <c r="D16">
        <v>12</v>
      </c>
      <c r="E16">
        <v>10</v>
      </c>
    </row>
    <row r="17" spans="1:8" x14ac:dyDescent="0.25">
      <c r="A17" t="s">
        <v>2</v>
      </c>
      <c r="B17">
        <v>42</v>
      </c>
      <c r="C17">
        <v>29</v>
      </c>
      <c r="D17">
        <v>14</v>
      </c>
      <c r="E17">
        <v>20</v>
      </c>
    </row>
    <row r="18" spans="1:8" x14ac:dyDescent="0.25">
      <c r="A18" s="6" t="s">
        <v>21</v>
      </c>
      <c r="B18" s="7"/>
      <c r="C18" s="7"/>
      <c r="D18" s="7"/>
      <c r="E18" s="7"/>
    </row>
    <row r="19" spans="1:8" x14ac:dyDescent="0.25">
      <c r="A19" s="6" t="s">
        <v>22</v>
      </c>
      <c r="B19" s="7"/>
      <c r="C19" s="7"/>
      <c r="D19" s="7"/>
      <c r="E19" s="7"/>
    </row>
    <row r="20" spans="1:8" ht="37.5" x14ac:dyDescent="0.25">
      <c r="G20" s="2" t="s">
        <v>14</v>
      </c>
      <c r="H20" s="4" t="s">
        <v>17</v>
      </c>
    </row>
    <row r="21" spans="1:8" ht="85.5" x14ac:dyDescent="0.25">
      <c r="G21" s="2" t="s">
        <v>15</v>
      </c>
      <c r="H21" s="3" t="s">
        <v>16</v>
      </c>
    </row>
  </sheetData>
  <sortState ref="L28:L39">
    <sortCondition ref="L2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1"/>
  <sheetViews>
    <sheetView topLeftCell="A29" workbookViewId="0">
      <selection activeCell="A51" sqref="A51"/>
    </sheetView>
  </sheetViews>
  <sheetFormatPr defaultRowHeight="15" x14ac:dyDescent="0.25"/>
  <sheetData>
    <row r="2" spans="1:14" ht="30" x14ac:dyDescent="0.25">
      <c r="A2" t="s">
        <v>0</v>
      </c>
      <c r="B2" t="s">
        <v>10</v>
      </c>
      <c r="C2" t="s">
        <v>13</v>
      </c>
      <c r="D2" t="s">
        <v>11</v>
      </c>
      <c r="E2" s="1" t="s">
        <v>12</v>
      </c>
      <c r="F2" s="5" t="s">
        <v>19</v>
      </c>
      <c r="G2" s="5" t="s">
        <v>20</v>
      </c>
    </row>
    <row r="3" spans="1:14" x14ac:dyDescent="0.25">
      <c r="A3" t="s">
        <v>1</v>
      </c>
      <c r="B3">
        <v>102</v>
      </c>
      <c r="C3">
        <v>80</v>
      </c>
      <c r="D3">
        <v>3</v>
      </c>
      <c r="E3">
        <v>5</v>
      </c>
      <c r="F3">
        <f>($B$3:$B$17/$C$3:$C$17)*100</f>
        <v>127.49999999999999</v>
      </c>
      <c r="G3">
        <f>($D$3:$D$17/$E$3:$E$17)*100</f>
        <v>60</v>
      </c>
    </row>
    <row r="4" spans="1:14" x14ac:dyDescent="0.25">
      <c r="A4" t="s">
        <v>3</v>
      </c>
      <c r="B4">
        <v>47</v>
      </c>
      <c r="C4">
        <v>21</v>
      </c>
      <c r="D4">
        <v>20</v>
      </c>
      <c r="E4">
        <v>24</v>
      </c>
      <c r="F4">
        <f>($B$3:$B$17/$C$3:$C$17)*100</f>
        <v>223.80952380952382</v>
      </c>
      <c r="G4">
        <f>($D$3:$D$17/$E$3:$E$17)*100</f>
        <v>83.333333333333343</v>
      </c>
      <c r="J4" s="8"/>
      <c r="K4" s="8" t="s">
        <v>0</v>
      </c>
      <c r="M4" s="8" t="s">
        <v>40</v>
      </c>
      <c r="N4" s="8" t="s">
        <v>41</v>
      </c>
    </row>
    <row r="5" spans="1:14" x14ac:dyDescent="0.25">
      <c r="A5" t="s">
        <v>6</v>
      </c>
      <c r="B5">
        <v>56</v>
      </c>
      <c r="C5">
        <v>49</v>
      </c>
      <c r="D5">
        <v>0</v>
      </c>
      <c r="E5">
        <v>2</v>
      </c>
      <c r="F5">
        <f>($B$3:$B$17/$C$3:$C$17)*100</f>
        <v>114.28571428571428</v>
      </c>
      <c r="G5">
        <f>($D$3:$D$17/$E$3:$E$17)*100</f>
        <v>0</v>
      </c>
      <c r="K5" t="s">
        <v>1</v>
      </c>
      <c r="M5">
        <v>1</v>
      </c>
      <c r="N5">
        <v>1</v>
      </c>
    </row>
    <row r="6" spans="1:14" x14ac:dyDescent="0.25">
      <c r="A6" t="s">
        <v>2</v>
      </c>
      <c r="B6">
        <v>43</v>
      </c>
      <c r="C6">
        <v>52</v>
      </c>
      <c r="D6">
        <v>141</v>
      </c>
      <c r="E6">
        <v>123</v>
      </c>
      <c r="F6">
        <f>($B$3:$B$17/$C$3:$C$17)*100</f>
        <v>82.692307692307693</v>
      </c>
      <c r="G6">
        <f>($D$3:$D$17/$E$3:$E$17)*100</f>
        <v>114.63414634146341</v>
      </c>
      <c r="K6" t="s">
        <v>3</v>
      </c>
      <c r="M6">
        <v>2</v>
      </c>
      <c r="N6">
        <v>2</v>
      </c>
    </row>
    <row r="7" spans="1:14" x14ac:dyDescent="0.25">
      <c r="A7" t="s">
        <v>18</v>
      </c>
      <c r="B7">
        <v>21</v>
      </c>
      <c r="C7">
        <v>33</v>
      </c>
      <c r="F7">
        <f>($B$3:$B$17/$C$3:$C$17)*100</f>
        <v>63.636363636363633</v>
      </c>
      <c r="K7" t="s">
        <v>6</v>
      </c>
      <c r="M7">
        <v>2</v>
      </c>
      <c r="N7">
        <v>2</v>
      </c>
    </row>
    <row r="8" spans="1:14" x14ac:dyDescent="0.25">
      <c r="A8" t="s">
        <v>4</v>
      </c>
      <c r="D8">
        <v>15</v>
      </c>
      <c r="E8">
        <v>12</v>
      </c>
      <c r="G8">
        <f>($D$3:$D$17/$E$3:$E$17)*100</f>
        <v>125</v>
      </c>
      <c r="K8" t="s">
        <v>2</v>
      </c>
      <c r="M8">
        <v>2</v>
      </c>
      <c r="N8">
        <v>2</v>
      </c>
    </row>
    <row r="9" spans="1:14" x14ac:dyDescent="0.25">
      <c r="A9" t="s">
        <v>5</v>
      </c>
      <c r="B9">
        <v>59</v>
      </c>
      <c r="C9">
        <v>50</v>
      </c>
      <c r="D9">
        <v>101</v>
      </c>
      <c r="E9">
        <v>100</v>
      </c>
      <c r="F9">
        <f>($B$3:$B$17/$C$3:$C$17)*100</f>
        <v>118</v>
      </c>
      <c r="G9">
        <f>($D$3:$D$17/$E$3:$E$17)*100</f>
        <v>101</v>
      </c>
      <c r="K9" t="s">
        <v>18</v>
      </c>
      <c r="M9">
        <v>2</v>
      </c>
      <c r="N9">
        <v>1</v>
      </c>
    </row>
    <row r="10" spans="1:14" x14ac:dyDescent="0.25">
      <c r="A10" t="s">
        <v>18</v>
      </c>
      <c r="B10">
        <v>66</v>
      </c>
      <c r="C10">
        <v>101</v>
      </c>
      <c r="D10">
        <v>18</v>
      </c>
      <c r="E10">
        <v>22</v>
      </c>
      <c r="F10">
        <f>($B$3:$B$17/$C$3:$C$17)*100</f>
        <v>65.346534653465355</v>
      </c>
      <c r="G10">
        <f>($D$3:$D$17/$E$3:$E$17)*100</f>
        <v>81.818181818181827</v>
      </c>
      <c r="K10" t="s">
        <v>4</v>
      </c>
      <c r="M10">
        <v>1</v>
      </c>
      <c r="N10">
        <v>2</v>
      </c>
    </row>
    <row r="11" spans="1:14" x14ac:dyDescent="0.25">
      <c r="A11" t="s">
        <v>6</v>
      </c>
      <c r="B11">
        <v>39</v>
      </c>
      <c r="C11">
        <v>25</v>
      </c>
      <c r="D11">
        <v>114</v>
      </c>
      <c r="E11">
        <v>119</v>
      </c>
      <c r="F11">
        <f>($B$3:$B$17/$C$3:$C$17)*100</f>
        <v>156</v>
      </c>
      <c r="G11">
        <f>($D$3:$D$17/$E$3:$E$17)*100</f>
        <v>95.798319327731093</v>
      </c>
      <c r="K11" t="s">
        <v>5</v>
      </c>
      <c r="M11">
        <v>1</v>
      </c>
      <c r="N11">
        <v>2</v>
      </c>
    </row>
    <row r="12" spans="1:14" x14ac:dyDescent="0.25">
      <c r="A12" t="s">
        <v>7</v>
      </c>
      <c r="B12">
        <v>60</v>
      </c>
      <c r="C12">
        <v>56</v>
      </c>
      <c r="F12">
        <f>($B$3:$B$17/$C$3:$C$17)*100</f>
        <v>107.14285714285714</v>
      </c>
      <c r="K12" t="s">
        <v>7</v>
      </c>
      <c r="M12">
        <v>1</v>
      </c>
      <c r="N12">
        <v>0</v>
      </c>
    </row>
    <row r="13" spans="1:14" x14ac:dyDescent="0.25">
      <c r="A13" t="s">
        <v>9</v>
      </c>
      <c r="B13">
        <v>112</v>
      </c>
      <c r="C13">
        <v>95</v>
      </c>
      <c r="D13">
        <v>7</v>
      </c>
      <c r="E13">
        <v>12</v>
      </c>
      <c r="F13">
        <f>($B$3:$B$17/$C$3:$C$17)*100</f>
        <v>117.89473684210525</v>
      </c>
      <c r="G13">
        <f>($D$3:$D$17/$E$3:$E$17)*100</f>
        <v>58.333333333333336</v>
      </c>
      <c r="K13" t="s">
        <v>9</v>
      </c>
      <c r="M13">
        <v>1</v>
      </c>
      <c r="N13">
        <v>1</v>
      </c>
    </row>
    <row r="14" spans="1:14" x14ac:dyDescent="0.25">
      <c r="A14" t="s">
        <v>8</v>
      </c>
      <c r="D14">
        <v>264</v>
      </c>
      <c r="E14">
        <v>173</v>
      </c>
      <c r="G14">
        <f>($D$3:$D$17/$E$3:$E$17)*100</f>
        <v>152.60115606936415</v>
      </c>
    </row>
    <row r="15" spans="1:14" x14ac:dyDescent="0.25">
      <c r="A15" t="s">
        <v>4</v>
      </c>
      <c r="B15">
        <v>73</v>
      </c>
      <c r="C15">
        <v>53</v>
      </c>
      <c r="D15">
        <v>30</v>
      </c>
      <c r="E15">
        <v>50</v>
      </c>
      <c r="F15">
        <f>($B$3:$B$17/$C$3:$C$17)*100</f>
        <v>137.73584905660377</v>
      </c>
      <c r="G15">
        <f>($D$3:$D$17/$E$3:$E$17)*100</f>
        <v>60</v>
      </c>
      <c r="J15" s="6"/>
      <c r="L15" s="8" t="s">
        <v>23</v>
      </c>
      <c r="M15">
        <f>SUM(M5:M13)</f>
        <v>13</v>
      </c>
      <c r="N15">
        <f>SUM(N5:N13)</f>
        <v>13</v>
      </c>
    </row>
    <row r="16" spans="1:14" x14ac:dyDescent="0.25">
      <c r="A16" t="s">
        <v>3</v>
      </c>
      <c r="B16">
        <v>24</v>
      </c>
      <c r="C16">
        <v>12</v>
      </c>
      <c r="D16">
        <v>12</v>
      </c>
      <c r="E16">
        <v>10</v>
      </c>
      <c r="F16">
        <f>($B$3:$B$17/$C$3:$C$17)*100</f>
        <v>200</v>
      </c>
      <c r="G16">
        <f>($D$3:$D$17/$E$3:$E$17)*100</f>
        <v>120</v>
      </c>
      <c r="J16" s="6"/>
    </row>
    <row r="17" spans="1:14" x14ac:dyDescent="0.25">
      <c r="A17" t="s">
        <v>2</v>
      </c>
      <c r="B17">
        <v>42</v>
      </c>
      <c r="C17">
        <v>29</v>
      </c>
      <c r="D17">
        <v>14</v>
      </c>
      <c r="E17">
        <v>20</v>
      </c>
      <c r="F17">
        <f>($B$3:$B$17/$C$3:$C$17)*100</f>
        <v>144.82758620689654</v>
      </c>
      <c r="G17">
        <f>($D$3:$D$17/$E$3:$E$17)*100</f>
        <v>70</v>
      </c>
      <c r="L17" s="8" t="s">
        <v>24</v>
      </c>
      <c r="M17">
        <v>4</v>
      </c>
      <c r="N17">
        <v>2</v>
      </c>
    </row>
    <row r="18" spans="1:14" x14ac:dyDescent="0.25">
      <c r="A18" s="6" t="s">
        <v>21</v>
      </c>
      <c r="B18" s="7">
        <f>SUM(B3:B17)</f>
        <v>744</v>
      </c>
      <c r="C18" s="7"/>
      <c r="D18" s="7">
        <f>SUM(D3:D17)</f>
        <v>739</v>
      </c>
      <c r="E18" s="7"/>
      <c r="F18">
        <f>SUM(F3:F17)</f>
        <v>1658.8714733258373</v>
      </c>
      <c r="G18">
        <f>SUM(G3:G17)</f>
        <v>1122.5184702234073</v>
      </c>
    </row>
    <row r="19" spans="1:14" x14ac:dyDescent="0.25">
      <c r="A19" s="6" t="s">
        <v>22</v>
      </c>
      <c r="B19" s="7"/>
      <c r="C19" s="7"/>
      <c r="D19" s="7"/>
      <c r="E19" s="7"/>
      <c r="F19">
        <f>M21</f>
        <v>82.666666666666671</v>
      </c>
      <c r="G19">
        <f>N21</f>
        <v>67.181818181818187</v>
      </c>
      <c r="L19" s="8" t="s">
        <v>25</v>
      </c>
      <c r="M19">
        <v>744</v>
      </c>
      <c r="N19">
        <v>739</v>
      </c>
    </row>
    <row r="20" spans="1:14" ht="73.5" x14ac:dyDescent="0.25">
      <c r="G20" s="2" t="s">
        <v>14</v>
      </c>
      <c r="H20" s="4" t="s">
        <v>17</v>
      </c>
      <c r="L20" s="8" t="s">
        <v>26</v>
      </c>
      <c r="M20">
        <f>M15-M17</f>
        <v>9</v>
      </c>
      <c r="N20">
        <f>N15-N17</f>
        <v>11</v>
      </c>
    </row>
    <row r="21" spans="1:14" ht="106.5" x14ac:dyDescent="0.25">
      <c r="G21" s="2" t="s">
        <v>15</v>
      </c>
      <c r="H21" s="3" t="s">
        <v>16</v>
      </c>
      <c r="L21" s="8" t="s">
        <v>27</v>
      </c>
      <c r="M21">
        <f>M19/M20</f>
        <v>82.666666666666671</v>
      </c>
      <c r="N21">
        <f>N19/N20</f>
        <v>67.181818181818187</v>
      </c>
    </row>
    <row r="26" spans="1:14" x14ac:dyDescent="0.25">
      <c r="J26" s="8" t="s">
        <v>28</v>
      </c>
      <c r="K26" s="8" t="s">
        <v>29</v>
      </c>
      <c r="L26" s="8" t="s">
        <v>30</v>
      </c>
    </row>
    <row r="27" spans="1:14" x14ac:dyDescent="0.25">
      <c r="J27">
        <v>1</v>
      </c>
      <c r="K27" s="9">
        <v>102</v>
      </c>
      <c r="L27" s="9">
        <v>3</v>
      </c>
    </row>
    <row r="28" spans="1:14" x14ac:dyDescent="0.25">
      <c r="J28">
        <v>2</v>
      </c>
      <c r="K28" s="10">
        <v>47</v>
      </c>
      <c r="L28" s="10">
        <v>20</v>
      </c>
    </row>
    <row r="29" spans="1:14" x14ac:dyDescent="0.25">
      <c r="J29">
        <v>3</v>
      </c>
      <c r="K29" s="9">
        <v>56</v>
      </c>
      <c r="L29" s="9">
        <v>0</v>
      </c>
    </row>
    <row r="30" spans="1:14" x14ac:dyDescent="0.25">
      <c r="J30">
        <v>4</v>
      </c>
      <c r="K30" s="10">
        <v>43</v>
      </c>
      <c r="L30" s="10">
        <v>141</v>
      </c>
    </row>
    <row r="31" spans="1:14" x14ac:dyDescent="0.25">
      <c r="J31">
        <v>5</v>
      </c>
      <c r="K31" s="9">
        <v>21</v>
      </c>
      <c r="L31" s="10">
        <v>15</v>
      </c>
    </row>
    <row r="32" spans="1:14" x14ac:dyDescent="0.25">
      <c r="J32">
        <v>6</v>
      </c>
      <c r="K32" s="9">
        <v>59</v>
      </c>
      <c r="L32" s="9">
        <v>101</v>
      </c>
    </row>
    <row r="33" spans="10:12" x14ac:dyDescent="0.25">
      <c r="J33">
        <v>7</v>
      </c>
      <c r="K33" s="10">
        <v>66</v>
      </c>
      <c r="L33" s="10">
        <v>18</v>
      </c>
    </row>
    <row r="34" spans="10:12" x14ac:dyDescent="0.25">
      <c r="J34">
        <v>8</v>
      </c>
      <c r="K34" s="9">
        <v>39</v>
      </c>
      <c r="L34" s="9">
        <v>114</v>
      </c>
    </row>
    <row r="35" spans="10:12" x14ac:dyDescent="0.25">
      <c r="J35">
        <v>9</v>
      </c>
      <c r="K35" s="10">
        <v>60</v>
      </c>
      <c r="L35" s="9">
        <v>7</v>
      </c>
    </row>
    <row r="36" spans="10:12" x14ac:dyDescent="0.25">
      <c r="J36">
        <v>10</v>
      </c>
      <c r="K36" s="9">
        <v>112</v>
      </c>
      <c r="L36" s="10">
        <v>264</v>
      </c>
    </row>
    <row r="37" spans="10:12" x14ac:dyDescent="0.25">
      <c r="J37">
        <v>11</v>
      </c>
      <c r="K37" s="9">
        <v>73</v>
      </c>
      <c r="L37" s="9">
        <v>30</v>
      </c>
    </row>
    <row r="38" spans="10:12" x14ac:dyDescent="0.25">
      <c r="J38">
        <v>12</v>
      </c>
      <c r="K38" s="10">
        <v>24</v>
      </c>
      <c r="L38" s="10">
        <v>12</v>
      </c>
    </row>
    <row r="39" spans="10:12" x14ac:dyDescent="0.25">
      <c r="J39">
        <v>13</v>
      </c>
      <c r="K39" s="9">
        <v>42</v>
      </c>
      <c r="L39" s="9">
        <v>14</v>
      </c>
    </row>
    <row r="41" spans="10:12" x14ac:dyDescent="0.25">
      <c r="J41" t="s">
        <v>31</v>
      </c>
      <c r="K41" s="9">
        <f>SUM(K27:K39)</f>
        <v>744</v>
      </c>
      <c r="L41">
        <f>SUM(L27:L39)</f>
        <v>739</v>
      </c>
    </row>
    <row r="42" spans="10:12" x14ac:dyDescent="0.25">
      <c r="J42" t="s">
        <v>32</v>
      </c>
      <c r="K42">
        <f>AVERAGE($K$27:$K$39)</f>
        <v>57.230769230769234</v>
      </c>
      <c r="L42">
        <f>AVERAGE(L27:L39)</f>
        <v>56.846153846153847</v>
      </c>
    </row>
    <row r="43" spans="10:12" x14ac:dyDescent="0.25">
      <c r="J43" t="s">
        <v>33</v>
      </c>
      <c r="K43">
        <f>MEDIAN(K27:K39)</f>
        <v>56</v>
      </c>
      <c r="L43">
        <f>MEDIAN(L27:L39)</f>
        <v>18</v>
      </c>
    </row>
    <row r="44" spans="10:12" x14ac:dyDescent="0.25">
      <c r="J44" t="s">
        <v>34</v>
      </c>
      <c r="K44" t="e">
        <f>MODE(K27:K39)</f>
        <v>#N/A</v>
      </c>
      <c r="L44" t="e">
        <f>MODE(L27:L39)</f>
        <v>#N/A</v>
      </c>
    </row>
    <row r="45" spans="10:12" x14ac:dyDescent="0.25">
      <c r="J45" t="s">
        <v>35</v>
      </c>
      <c r="K45">
        <f>MAX(K27:K39)</f>
        <v>112</v>
      </c>
      <c r="L45">
        <f>MAX(L27:L39)</f>
        <v>264</v>
      </c>
    </row>
    <row r="46" spans="10:12" x14ac:dyDescent="0.25">
      <c r="J46" t="s">
        <v>36</v>
      </c>
      <c r="K46">
        <f>MIN(K27:K39)</f>
        <v>21</v>
      </c>
      <c r="L46">
        <f>MIN(L27:L39)</f>
        <v>0</v>
      </c>
    </row>
    <row r="47" spans="10:12" x14ac:dyDescent="0.25">
      <c r="J47" t="s">
        <v>37</v>
      </c>
      <c r="K47">
        <f>K45-K46</f>
        <v>91</v>
      </c>
      <c r="L47">
        <f>L45-L46</f>
        <v>264</v>
      </c>
    </row>
    <row r="48" spans="10:12" x14ac:dyDescent="0.25">
      <c r="J48" t="s">
        <v>38</v>
      </c>
      <c r="K48">
        <f>_xlfn.STDEV.P(K27:K39)</f>
        <v>25.76567139597195</v>
      </c>
      <c r="L48">
        <f>_xlfn.STDEV.P(L27:L39)</f>
        <v>74.941870964559186</v>
      </c>
    </row>
    <row r="49" spans="1:12" x14ac:dyDescent="0.25">
      <c r="J49" t="s">
        <v>39</v>
      </c>
      <c r="K49">
        <f>_xlfn.STDEV.S(K27:K39)</f>
        <v>26.817761049205952</v>
      </c>
      <c r="L49">
        <f>_xlfn.STDEV.S(L27:L39)</f>
        <v>78.00197236165053</v>
      </c>
    </row>
    <row r="50" spans="1:12" x14ac:dyDescent="0.25">
      <c r="A50" s="11" t="s">
        <v>42</v>
      </c>
    </row>
    <row r="51" spans="1:12" x14ac:dyDescent="0.25">
      <c r="A5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MASTER</vt:lpstr>
      <vt:lpstr>ANALYSIS</vt:lpstr>
      <vt:lpstr>MASTER!Extract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V S Deepak</cp:lastModifiedBy>
  <dcterms:created xsi:type="dcterms:W3CDTF">2020-02-29T01:13:29Z</dcterms:created>
  <dcterms:modified xsi:type="dcterms:W3CDTF">2020-03-04T03:50:48Z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fc7cbe00-b8d9-4898-82f6-872604683030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HCL_Cla5s_P3rs0nalUs3</vt:lpwstr>
  </property>
</Properties>
</file>