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8415" windowHeight="4455"/>
  </bookViews>
  <sheets>
    <sheet name="1(c)" sheetId="2" r:id="rId1"/>
    <sheet name="1(d)" sheetId="4" r:id="rId2"/>
    <sheet name="1(e)" sheetId="7" r:id="rId3"/>
    <sheet name="2(b,c,d)" sheetId="18" r:id="rId4"/>
    <sheet name="1 (a) (b)" sheetId="1" r:id="rId5"/>
    <sheet name="2(a)" sheetId="8" r:id="rId6"/>
    <sheet name="3(a)" sheetId="13" r:id="rId7"/>
    <sheet name="3(b)" sheetId="14" r:id="rId8"/>
    <sheet name="4" sheetId="21" r:id="rId9"/>
  </sheets>
  <definedNames>
    <definedName name="_xlcn.WorksheetConnection_SumaiyaFinal.xlsxTable11" hidden="1">Table1[]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umaiya Final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1" l="1"/>
  <c r="E6" i="21"/>
  <c r="E7" i="21"/>
  <c r="E8" i="21"/>
  <c r="E9" i="21"/>
  <c r="E10" i="21"/>
  <c r="E11" i="21"/>
  <c r="E12" i="21"/>
  <c r="E13" i="21"/>
  <c r="E14" i="21"/>
  <c r="E15" i="21"/>
  <c r="E4" i="21"/>
  <c r="N5" i="18"/>
  <c r="M5" i="18"/>
  <c r="L5" i="18"/>
  <c r="J5" i="18"/>
  <c r="J6" i="18"/>
  <c r="J7" i="18"/>
  <c r="K5" i="18" s="1"/>
  <c r="J8" i="18"/>
  <c r="J9" i="18"/>
  <c r="J10" i="18"/>
  <c r="I6" i="18" l="1"/>
  <c r="I7" i="18"/>
  <c r="I8" i="18"/>
  <c r="I9" i="18"/>
  <c r="I10" i="18"/>
  <c r="I5" i="18"/>
  <c r="U15" i="14"/>
  <c r="F26" i="14"/>
  <c r="E27" i="14"/>
  <c r="E28" i="14"/>
  <c r="E26" i="14"/>
  <c r="M13" i="14"/>
  <c r="M8" i="14"/>
  <c r="M7" i="14"/>
  <c r="M6" i="14"/>
  <c r="O5" i="14"/>
  <c r="N5" i="14"/>
  <c r="M5" i="14"/>
  <c r="G26" i="14"/>
  <c r="F5" i="14"/>
  <c r="G5" i="14"/>
  <c r="E34" i="14"/>
  <c r="E29" i="14"/>
  <c r="E6" i="14"/>
  <c r="E7" i="14"/>
  <c r="E8" i="14"/>
  <c r="E13" i="14"/>
  <c r="E5" i="14"/>
  <c r="E3" i="13"/>
  <c r="E4" i="13"/>
  <c r="E2" i="13"/>
  <c r="D3" i="13"/>
  <c r="D4" i="13"/>
  <c r="D2" i="13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maiya Final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maiyaFinal.xlsxTable11"/>
        </x15:connection>
      </ext>
    </extLst>
  </connection>
</connections>
</file>

<file path=xl/sharedStrings.xml><?xml version="1.0" encoding="utf-8"?>
<sst xmlns="http://schemas.openxmlformats.org/spreadsheetml/2006/main" count="450" uniqueCount="87">
  <si>
    <t>Sales report of XYZ company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</si>
  <si>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</si>
  <si>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</si>
  <si>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</si>
  <si>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</si>
  <si>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</si>
  <si>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</si>
  <si>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</si>
  <si>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</si>
  <si>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</si>
  <si>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</si>
  <si>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</si>
  <si>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</si>
  <si>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</si>
  <si>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</si>
  <si>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</si>
  <si>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</si>
  <si>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</si>
  <si>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</si>
  <si>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</si>
  <si>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</si>
  <si>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</si>
  <si>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</si>
  <si>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</si>
  <si>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Row Labels</t>
  </si>
  <si>
    <t>Grand Total</t>
  </si>
  <si>
    <t>Sum of Total Sales (BDT)</t>
  </si>
  <si>
    <t>Column Labels</t>
  </si>
  <si>
    <t>Sum of Quantity</t>
  </si>
  <si>
    <t>Salary</t>
  </si>
  <si>
    <t>Sales</t>
  </si>
  <si>
    <t>Bonus</t>
  </si>
  <si>
    <t>Total</t>
  </si>
  <si>
    <t>Statistics of sales represantative</t>
  </si>
  <si>
    <t>January</t>
  </si>
  <si>
    <t>Name</t>
  </si>
  <si>
    <t>ID</t>
  </si>
  <si>
    <t xml:space="preserve">Nabila Sultana </t>
  </si>
  <si>
    <t>Month</t>
  </si>
  <si>
    <t>Expenses</t>
  </si>
  <si>
    <t>Profit/Loss</t>
  </si>
  <si>
    <t>Retail Profit</t>
  </si>
  <si>
    <t>February</t>
  </si>
  <si>
    <t>March</t>
  </si>
  <si>
    <t>Item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</si>
  <si>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</si>
  <si>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</si>
  <si>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</si>
  <si>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</si>
  <si>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</si>
  <si>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</si>
  <si>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</si>
  <si>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</si>
  <si>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</si>
  <si>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</si>
  <si>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</si>
  <si>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</si>
  <si>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</si>
  <si>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</si>
  <si>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</si>
  <si>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</si>
  <si>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Expenses report of XYZ company</t>
  </si>
  <si>
    <t>Product Category</t>
  </si>
  <si>
    <t>Product category</t>
  </si>
  <si>
    <t>Total Product Quanity</t>
  </si>
  <si>
    <t>Total Product Quantity</t>
  </si>
  <si>
    <t>Items under 'Product" category</t>
  </si>
  <si>
    <t>Total product quantity</t>
  </si>
  <si>
    <t>Lowest Product quantity</t>
  </si>
  <si>
    <t>Jan</t>
  </si>
  <si>
    <t>0</t>
  </si>
  <si>
    <t>Higest Total salary</t>
  </si>
  <si>
    <t>Highest total salary by</t>
  </si>
  <si>
    <t>Average</t>
  </si>
  <si>
    <t>Round average</t>
  </si>
  <si>
    <t>Yearly report</t>
  </si>
  <si>
    <t>sales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</si>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</sst>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FF3300"/>
      </font>
    </dxf>
    <dxf>
      <font>
        <color rgb="FFFF0000"/>
      </font>
    </dxf>
    <dxf>
      <font>
        <color rgb="FFFF3300"/>
      </font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rgb="FFFF5050"/>
        </patternFill>
      </fill>
    </dxf>
    <dxf>
      <font>
        <color theme="9" tint="-0.499984740745262"/>
      </font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rgb="FF00B050"/>
      </font>
    </dxf>
    <dxf>
      <font>
        <color theme="9"/>
      </font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/>
  </tableStyles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[Sumaiya Final new.xlsx]1(c)!PivotTable1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6995151647710702"/>
          <c:w val="0.76314785651793526"/>
          <c:h val="0.6744929279673374"/>
        </c:manualLayout>
      </c:layout>
      <c:pie3D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42-472E-884F-E4FE366618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42-472E-884F-E4FE366618C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42-472E-884F-E4FE366618C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42-472E-884F-E4FE366618C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F42-472E-884F-E4FE366618C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F42-472E-884F-E4FE366618C9}"/>
              </c:ext>
            </c:extLst>
          </c:dPt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FEC-B2A3-AD4E834F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37007874015752"/>
          <c:y val="0.32992891513560807"/>
          <c:w val="0.15907436570428696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[Sumaiya Final new.xlsx]1(d)!PivotTable2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6-468D-964F-82B9C1D1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417360"/>
        <c:axId val="1107418320"/>
        <c:axId val="0"/>
      </c:bar3DChart>
      <c:catAx>
        <c:axId val="11074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8320"/>
        <c:crosses val="autoZero"/>
        <c:auto val="1"/>
        <c:lblAlgn val="ctr"/>
        <c:lblOffset val="100"/>
        <c:noMultiLvlLbl val="0"/>
      </c:catAx>
      <c:valAx>
        <c:axId val="1107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4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'2(b,c,d)'!$C$18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'2(b,c,d)'!$B$19:$B$24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 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'2(b,c,d)'!$C$19:$C$24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089-A8D0-F53CDB10DF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87520207"/>
        <c:axId val="887523087"/>
      </c:barChart>
      <c:catAx>
        <c:axId val="8875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23087"/>
        <c:crosses val="autoZero"/>
        <c:auto val="1"/>
        <c:lblAlgn val="ctr"/>
        <c:lblOffset val="100"/>
        <c:noMultiLvlLbl val="0"/>
      </c:catAx>
      <c:valAx>
        <c:axId val="887523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75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 on Expenses, sales, profit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'4'!$C$4:$E$4</c:f>
              <c:numCache>
                <c:formatCode>General</c:formatCode>
                <c:ptCount val="3"/>
                <c:pt idx="0">
                  <c:v>9288500</c:v>
                </c:pt>
                <c:pt idx="1">
                  <c:v>8750000</c:v>
                </c:pt>
                <c:pt idx="2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7-476D-B0E4-5A3785AC26DD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'4'!$C$5:$E$5</c:f>
              <c:numCache>
                <c:formatCode>General</c:formatCode>
                <c:ptCount val="3"/>
                <c:pt idx="0">
                  <c:v>9744300</c:v>
                </c:pt>
                <c:pt idx="1">
                  <c:v>9920000</c:v>
                </c:pt>
                <c:pt idx="2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7-476D-B0E4-5A3785AC26DD}"/>
            </c:ext>
          </c:extLst>
        </c:ser>
        <c:ser>
          <c:idx val="2"/>
          <c:order val="2"/>
          <c:tx>
            <c:strRef>
              <c:f>'4'!$B$6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'4'!$C$6:$E$6</c:f>
              <c:numCache>
                <c:formatCode>General</c:formatCode>
                <c:ptCount val="3"/>
                <c:pt idx="0">
                  <c:v>8904700</c:v>
                </c:pt>
                <c:pt idx="1">
                  <c:v>10000000</c:v>
                </c:pt>
                <c:pt idx="2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7-476D-B0E4-5A3785AC26DD}"/>
            </c:ext>
          </c:extLst>
        </c:ser>
        <c:ser>
          <c:idx val="3"/>
          <c:order val="3"/>
          <c:tx>
            <c:strRef>
              <c:f>'4'!$B$7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'4'!$C$7:$E$7</c:f>
              <c:numCache>
                <c:formatCode>General</c:formatCode>
                <c:ptCount val="3"/>
                <c:pt idx="0">
                  <c:v>7345200</c:v>
                </c:pt>
                <c:pt idx="1">
                  <c:v>7957400</c:v>
                </c:pt>
                <c:pt idx="2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7-476D-B0E4-5A3785AC26DD}"/>
            </c:ext>
          </c:extLst>
        </c:ser>
        <c:ser>
          <c:idx val="4"/>
          <c:order val="4"/>
          <c:tx>
            <c:strRef>
              <c:f>'4'!$B$8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'4'!$C$8:$E$8</c:f>
              <c:numCache>
                <c:formatCode>General</c:formatCode>
                <c:ptCount val="3"/>
                <c:pt idx="0">
                  <c:v>8987000</c:v>
                </c:pt>
                <c:pt idx="1">
                  <c:v>9876500</c:v>
                </c:pt>
                <c:pt idx="2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7-476D-B0E4-5A3785AC26DD}"/>
            </c:ext>
          </c:extLst>
        </c:ser>
        <c:ser>
          <c:idx val="5"/>
          <c:order val="5"/>
          <c:tx>
            <c:strRef>
              <c:f>'4'!$B$9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'4'!$C$9:$E$9</c:f>
              <c:numCache>
                <c:formatCode>General</c:formatCode>
                <c:ptCount val="3"/>
                <c:pt idx="0">
                  <c:v>5215400</c:v>
                </c:pt>
                <c:pt idx="1">
                  <c:v>5164500</c:v>
                </c:pt>
                <c:pt idx="2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7-476D-B0E4-5A3785AC26DD}"/>
            </c:ext>
          </c:extLst>
        </c:ser>
        <c:ser>
          <c:idx val="6"/>
          <c:order val="6"/>
          <c:tx>
            <c:strRef>
              <c:f>'4'!$B$10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'4'!$C$10:$E$10</c:f>
              <c:numCache>
                <c:formatCode>General</c:formatCode>
                <c:ptCount val="3"/>
                <c:pt idx="0">
                  <c:v>9976500</c:v>
                </c:pt>
                <c:pt idx="1">
                  <c:v>11543600</c:v>
                </c:pt>
                <c:pt idx="2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7-476D-B0E4-5A3785AC26DD}"/>
            </c:ext>
          </c:extLst>
        </c:ser>
        <c:ser>
          <c:idx val="7"/>
          <c:order val="7"/>
          <c:tx>
            <c:strRef>
              <c:f>'4'!$B$11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'4'!$C$11:$E$11</c:f>
              <c:numCache>
                <c:formatCode>General</c:formatCode>
                <c:ptCount val="3"/>
                <c:pt idx="0">
                  <c:v>7976700</c:v>
                </c:pt>
                <c:pt idx="1">
                  <c:v>8087900</c:v>
                </c:pt>
                <c:pt idx="2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7-476D-B0E4-5A3785AC26DD}"/>
            </c:ext>
          </c:extLst>
        </c:ser>
        <c:ser>
          <c:idx val="8"/>
          <c:order val="8"/>
          <c:tx>
            <c:strRef>
              <c:f>'4'!$B$12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'4'!$C$12:$E$12</c:f>
              <c:numCache>
                <c:formatCode>General</c:formatCode>
                <c:ptCount val="3"/>
                <c:pt idx="0">
                  <c:v>9879000</c:v>
                </c:pt>
                <c:pt idx="1">
                  <c:v>9969800</c:v>
                </c:pt>
                <c:pt idx="2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97-476D-B0E4-5A3785AC26DD}"/>
            </c:ext>
          </c:extLst>
        </c:ser>
        <c:ser>
          <c:idx val="9"/>
          <c:order val="9"/>
          <c:tx>
            <c:strRef>
              <c:f>'4'!$B$13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'4'!$C$13:$E$13</c:f>
              <c:numCache>
                <c:formatCode>General</c:formatCode>
                <c:ptCount val="3"/>
                <c:pt idx="0">
                  <c:v>6234800</c:v>
                </c:pt>
                <c:pt idx="1">
                  <c:v>7024000</c:v>
                </c:pt>
                <c:pt idx="2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97-476D-B0E4-5A3785AC26DD}"/>
            </c:ext>
          </c:extLst>
        </c:ser>
        <c:ser>
          <c:idx val="10"/>
          <c:order val="10"/>
          <c:tx>
            <c:strRef>
              <c:f>'4'!$B$14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'4'!$C$14:$E$14</c:f>
              <c:numCache>
                <c:formatCode>General</c:formatCode>
                <c:ptCount val="3"/>
                <c:pt idx="0">
                  <c:v>4534800</c:v>
                </c:pt>
                <c:pt idx="1">
                  <c:v>4809300</c:v>
                </c:pt>
                <c:pt idx="2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97-476D-B0E4-5A3785AC26DD}"/>
            </c:ext>
          </c:extLst>
        </c:ser>
        <c:ser>
          <c:idx val="11"/>
          <c:order val="11"/>
          <c:tx>
            <c:strRef>
              <c:f>'4'!$B$15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'4'!$C$2:$E$3</c:f>
              <c:strCache>
                <c:ptCount val="3"/>
                <c:pt idx="0">
                  <c:v>Expenses</c:v>
                </c:pt>
                <c:pt idx="1">
                  <c:v>sales</c:v>
                </c:pt>
                <c:pt idx="2">
                  <c:v>Profit</c:v>
                </c:pt>
              </c:strCache>
            </c:strRef>
          </c:cat>
          <c:val>
            <c:numRef>
              <c:f>'4'!$C$15:$E$15</c:f>
              <c:numCache>
                <c:formatCode>General</c:formatCode>
                <c:ptCount val="3"/>
                <c:pt idx="0">
                  <c:v>8348700</c:v>
                </c:pt>
                <c:pt idx="1">
                  <c:v>8834400</c:v>
                </c:pt>
                <c:pt idx="2">
                  <c:v>485700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97-476D-B0E4-5A3785AC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90797919"/>
        <c:axId val="890798879"/>
        <c:axId val="0"/>
      </c:bar3DChart>
      <c:catAx>
        <c:axId val="8907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8879"/>
        <c:crosses val="autoZero"/>
        <c:auto val="1"/>
        <c:lblAlgn val="ctr"/>
        <c:lblOffset val="100"/>
        <c:noMultiLvlLbl val="0"/>
      </c:catAx>
      <c:valAx>
        <c:axId val="8907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report Expenses,sales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490559768896092E-2"/>
          <c:y val="0.18097222222222226"/>
          <c:w val="0.93888888888888888"/>
          <c:h val="0.60027668416447943"/>
        </c:manualLayout>
      </c:layout>
      <c:pie3DChart>
        <c:varyColors val="1"/>
        <c:ser>
          <c:idx val="0"/>
          <c:order val="0"/>
          <c:tx>
            <c:strRef>
              <c:f>'4'!$C$2:$C$3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FF-4154-9FB6-B68237B091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FF-4154-9FB6-B68237B09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FF-4154-9FB6-B68237B091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FF-4154-9FB6-B68237B091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CFF-4154-9FB6-B68237B091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CFF-4154-9FB6-B68237B091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CFF-4154-9FB6-B68237B091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CFF-4154-9FB6-B68237B091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CFF-4154-9FB6-B68237B091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CFF-4154-9FB6-B68237B091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CFF-4154-9FB6-B68237B091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CFF-4154-9FB6-B68237B09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'4'!$C$4:$C$15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3-4AD8-A6C1-E31D9D199D96}"/>
            </c:ext>
          </c:extLst>
        </c:ser>
        <c:ser>
          <c:idx val="1"/>
          <c:order val="1"/>
          <c:tx>
            <c:strRef>
              <c:f>'4'!$D$2:$D$3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CFF-4154-9FB6-B68237B091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ECFF-4154-9FB6-B68237B09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ECFF-4154-9FB6-B68237B091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ECFF-4154-9FB6-B68237B091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ECFF-4154-9FB6-B68237B091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ECFF-4154-9FB6-B68237B091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ECFF-4154-9FB6-B68237B091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ECFF-4154-9FB6-B68237B091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ECFF-4154-9FB6-B68237B091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ECFF-4154-9FB6-B68237B091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ECFF-4154-9FB6-B68237B091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ECFF-4154-9FB6-B68237B09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'4'!$D$4:$D$15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3-4AD8-A6C1-E31D9D199D96}"/>
            </c:ext>
          </c:extLst>
        </c:ser>
        <c:ser>
          <c:idx val="2"/>
          <c:order val="2"/>
          <c:tx>
            <c:strRef>
              <c:f>'4'!$E$2:$E$3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ECFF-4154-9FB6-B68237B091B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ECFF-4154-9FB6-B68237B091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ECFF-4154-9FB6-B68237B091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ECFF-4154-9FB6-B68237B091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ECFF-4154-9FB6-B68237B091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ECFF-4154-9FB6-B68237B091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ECFF-4154-9FB6-B68237B091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ECFF-4154-9FB6-B68237B091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ECFF-4154-9FB6-B68237B091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ECFF-4154-9FB6-B68237B091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ECFF-4154-9FB6-B68237B091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ECFF-4154-9FB6-B68237B091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'4'!$E$4:$E$15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3-4AD8-A6C1-E31D9D199D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14287</xdr:rowOff>
    </xdr:from>
    <xdr:to>
      <xdr:col>5</xdr:col>
      <xdr:colOff>542925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5FB90-15A6-287B-5815-6B26724E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138112</xdr:rowOff>
    </xdr:from>
    <xdr:to>
      <xdr:col>11</xdr:col>
      <xdr:colOff>447675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73975-CFA5-A12E-511E-7CC71DB0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13</xdr:row>
      <xdr:rowOff>142874</xdr:rowOff>
    </xdr:from>
    <xdr:to>
      <xdr:col>10</xdr:col>
      <xdr:colOff>895350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12062-D741-9417-84B1-D94D8751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17</xdr:row>
      <xdr:rowOff>47624</xdr:rowOff>
    </xdr:from>
    <xdr:to>
      <xdr:col>7</xdr:col>
      <xdr:colOff>257175</xdr:colOff>
      <xdr:row>32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E1AA8-19A5-5287-CDF7-52A155FE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3</xdr:row>
      <xdr:rowOff>71436</xdr:rowOff>
    </xdr:from>
    <xdr:to>
      <xdr:col>17</xdr:col>
      <xdr:colOff>447675</xdr:colOff>
      <xdr:row>30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D9FD7-FDF1-1C97-FF70-BA4B86B9D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" refreshedDate="45677.847914120372" createdVersion="8" refreshedVersion="8" minRefreshableVersion="3" recordCount="76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U CSE" refreshedDate="45684.858167824073" backgroundQuery="1" createdVersion="8" refreshedVersion="8" minRefreshableVersion="3" recordCount="0" supportSubquery="1" supportAdvancedDrill="1">
  <cacheSource type="external" connectionId="1"/>
  <cacheFields count="3">
    <cacheField name="[Table1].[Sales Rep].[Sales Rep]" caption="Sales Rep" numFmtId="0" hierarchy="2" level="1">
      <sharedItems count="6">
        <s v="Arif Hossain"/>
        <s v="Eva Karim"/>
        <s v="Farhan Islam"/>
        <s v="Nabila Sultana"/>
        <s v="Oishi Das"/>
        <s v="Parvez Hasan"/>
      </sharedItems>
    </cacheField>
    <cacheField name="[Table1].[Date (Month)].[Date (Month)]" caption="Date (Month)" numFmtId="0" hierarchy="7" level="1">
      <sharedItems count="1">
        <s v="Jan"/>
      </sharedItems>
    </cacheField>
    <cacheField name="[Measures].[Sum of Total Sales (BDT)]" caption="Sum of Total Sales (BDT)" numFmtId="0" hierarchy="11" level="32767"/>
  </cacheFields>
  <cacheHierarchies count="12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ales Rep]" caption="Sales Rep" attribute="1" defaultMemberUniqueName="[Table1].[Sales Rep].[All]" allUniqueName="[Table1].[Sales Rep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Unit Price (BDT)]" caption="Unit Price (BDT)" attribute="1" defaultMemberUniqueName="[Table1].[Unit Price (BDT)].[All]" allUniqueName="[Table1].[Unit Price (BDT)].[All]" dimensionUniqueName="[Table1]" displayFolder="" count="0" memberValueDatatype="20" unbalanced="0"/>
    <cacheHierarchy uniqueName="[Table1].[Total Sales (BDT)]" caption="Total Sales (BDT)" attribute="1" defaultMemberUniqueName="[Table1].[Total Sales (BDT)].[All]" allUniqueName="[Table1].[Total Sales (BDT)].[All]" dimensionUniqueName="[Table1]" displayFolder="" count="0" memberValueDatatype="20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Total Sales (BDT)]" caption="Sum of Total Sales (BDT)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tal Sales">
  <location ref="A3:B10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Col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ubtotalTop="0" showAll="0" dataSourceSort="1" defaultSubtotal="0">
      <items count="1">
        <item s="1" x="0" e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 Sales (BDT)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aiya Fina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3:G79" totalsRowShown="0" headerRowDxfId="19" dataDxfId="18">
  <tableColumns count="7">
    <tableColumn id="1" name="0" dataDxfId="17"/>
    <tableColumn id="2" name="Region" dataDxfId="16"/>
    <tableColumn id="3" name="Sales Rep" dataDxfId="15"/>
    <tableColumn id="4" name="Product" dataDxfId="14"/>
    <tableColumn id="5" name="Quantity" dataDxfId="13"/>
    <tableColumn id="6" name="Unit Price (BDT)" dataDxfId="12"/>
    <tableColumn id="7" name="Total Sales (BDT)" dataDxfId="11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0"/>
  <sheetViews>
    <sheetView tabSelected="1" workbookViewId="0">
      <selection activeCell="E4" sqref="E4"/>
    </sheetView>
  </sheetViews>
  <sheetFormatPr defaultRowHeight="15" x14ac:dyDescent="0.25"/>
  <cols>
    <col min="1" max="1" width="12.7109375" bestFit="1" customWidth="1"/>
    <col min="2" max="2" width="22.7109375" bestFit="1" customWidth="1"/>
  </cols>
  <sheetData>
    <row r="3" spans="1:2" x14ac:dyDescent="0.25">
      <c r="A3" s="2" t="s">
        <v>23</v>
      </c>
      <c r="B3" t="s">
        <v>26</v>
      </c>
    </row>
    <row r="4" spans="1:2" x14ac:dyDescent="0.25">
      <c r="A4" s="3" t="s">
        <v>7</v>
      </c>
      <c r="B4">
        <v>5010000</v>
      </c>
    </row>
    <row r="5" spans="1:2" x14ac:dyDescent="0.25">
      <c r="A5" s="3" t="s">
        <v>10</v>
      </c>
      <c r="B5">
        <v>4340000</v>
      </c>
    </row>
    <row r="6" spans="1:2" x14ac:dyDescent="0.25">
      <c r="A6" s="3" t="s">
        <v>21</v>
      </c>
      <c r="B6">
        <v>5850000</v>
      </c>
    </row>
    <row r="7" spans="1:2" x14ac:dyDescent="0.25">
      <c r="A7" s="3" t="s">
        <v>13</v>
      </c>
      <c r="B7">
        <v>4110000</v>
      </c>
    </row>
    <row r="8" spans="1:2" x14ac:dyDescent="0.25">
      <c r="A8" s="3" t="s">
        <v>16</v>
      </c>
      <c r="B8">
        <v>4760000</v>
      </c>
    </row>
    <row r="9" spans="1:2" x14ac:dyDescent="0.25">
      <c r="A9" s="3" t="s">
        <v>19</v>
      </c>
      <c r="B9">
        <v>4600000</v>
      </c>
    </row>
    <row r="10" spans="1:2" x14ac:dyDescent="0.25">
      <c r="A10" s="3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8"/>
  <sheetViews>
    <sheetView workbookViewId="0">
      <selection activeCell="A3" sqref="A3:B8"/>
    </sheetView>
  </sheetViews>
  <sheetFormatPr defaultRowHeight="15" x14ac:dyDescent="0.25"/>
  <cols>
    <col min="1" max="1" width="11.85546875" bestFit="1" customWidth="1"/>
    <col min="2" max="2" width="22.7109375" bestFit="1" customWidth="1"/>
  </cols>
  <sheetData>
    <row r="3" spans="1:2" x14ac:dyDescent="0.25">
      <c r="A3" s="2" t="s">
        <v>3</v>
      </c>
      <c r="B3" t="s">
        <v>26</v>
      </c>
    </row>
    <row r="4" spans="1:2" x14ac:dyDescent="0.25">
      <c r="A4" s="3" t="s">
        <v>12</v>
      </c>
      <c r="B4">
        <v>6950000</v>
      </c>
    </row>
    <row r="5" spans="1:2" x14ac:dyDescent="0.25">
      <c r="A5" s="3" t="s">
        <v>9</v>
      </c>
      <c r="B5">
        <v>12250000</v>
      </c>
    </row>
    <row r="6" spans="1:2" x14ac:dyDescent="0.25">
      <c r="A6" s="3" t="s">
        <v>18</v>
      </c>
      <c r="B6">
        <v>6150000</v>
      </c>
    </row>
    <row r="7" spans="1:2" x14ac:dyDescent="0.25">
      <c r="A7" s="3" t="s">
        <v>15</v>
      </c>
      <c r="B7">
        <v>3320000</v>
      </c>
    </row>
    <row r="8" spans="1:2" x14ac:dyDescent="0.25">
      <c r="A8" s="3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C6"/>
  <sheetViews>
    <sheetView workbookViewId="0">
      <selection activeCell="C18" sqref="C18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28515625" bestFit="1" customWidth="1"/>
    <col min="4" max="4" width="20.42578125" bestFit="1" customWidth="1"/>
    <col min="5" max="5" width="27.7109375" bestFit="1" customWidth="1"/>
    <col min="6" max="6" width="22.7109375" bestFit="1" customWidth="1"/>
    <col min="7" max="7" width="8" bestFit="1" customWidth="1"/>
    <col min="8" max="8" width="11.85546875" bestFit="1" customWidth="1"/>
    <col min="9" max="9" width="7" bestFit="1" customWidth="1"/>
    <col min="10" max="10" width="20.42578125" bestFit="1" customWidth="1"/>
    <col min="11" max="11" width="27.7109375" bestFit="1" customWidth="1"/>
  </cols>
  <sheetData>
    <row r="3" spans="1:3" x14ac:dyDescent="0.25">
      <c r="A3" s="2" t="s">
        <v>28</v>
      </c>
      <c r="B3" s="2" t="s">
        <v>27</v>
      </c>
    </row>
    <row r="4" spans="1:3" x14ac:dyDescent="0.25">
      <c r="A4" s="2" t="s">
        <v>24</v>
      </c>
      <c r="B4" t="s">
        <v>8</v>
      </c>
      <c r="C4" t="s">
        <v>25</v>
      </c>
    </row>
    <row r="5" spans="1:3" x14ac:dyDescent="0.25">
      <c r="A5" s="3" t="s">
        <v>18</v>
      </c>
      <c r="B5">
        <v>42</v>
      </c>
      <c r="C5">
        <v>42</v>
      </c>
    </row>
    <row r="6" spans="1:3" x14ac:dyDescent="0.25">
      <c r="A6" s="3" t="s">
        <v>25</v>
      </c>
      <c r="B6">
        <v>42</v>
      </c>
      <c r="C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L14" sqref="L14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1.28515625" bestFit="1" customWidth="1"/>
    <col min="4" max="4" width="9" bestFit="1" customWidth="1"/>
    <col min="5" max="5" width="11.28515625" bestFit="1" customWidth="1"/>
    <col min="6" max="6" width="13.7109375" customWidth="1"/>
    <col min="7" max="10" width="9.7109375" bestFit="1" customWidth="1"/>
    <col min="11" max="11" width="18.5703125" customWidth="1"/>
    <col min="12" max="12" width="20.7109375" bestFit="1" customWidth="1"/>
    <col min="13" max="13" width="9.7109375" bestFit="1" customWidth="1"/>
    <col min="14" max="14" width="15.42578125" customWidth="1"/>
    <col min="15" max="26" width="9.7109375" bestFit="1" customWidth="1"/>
    <col min="27" max="35" width="8.7109375" bestFit="1" customWidth="1"/>
    <col min="36" max="51" width="9.7109375" bestFit="1" customWidth="1"/>
    <col min="52" max="60" width="8.7109375" bestFit="1" customWidth="1"/>
    <col min="61" max="77" width="9.7109375" bestFit="1" customWidth="1"/>
    <col min="78" max="78" width="11.28515625" bestFit="1" customWidth="1"/>
  </cols>
  <sheetData>
    <row r="2" spans="1:14" x14ac:dyDescent="0.25">
      <c r="E2" s="21" t="s">
        <v>33</v>
      </c>
      <c r="F2" s="22"/>
      <c r="G2" s="22"/>
      <c r="H2" s="22"/>
      <c r="I2" s="22"/>
      <c r="J2" s="22"/>
      <c r="K2" s="22"/>
      <c r="L2" s="22"/>
      <c r="M2" s="22"/>
      <c r="N2" s="23"/>
    </row>
    <row r="3" spans="1:14" x14ac:dyDescent="0.25">
      <c r="A3" s="2" t="s">
        <v>26</v>
      </c>
      <c r="B3" s="2" t="s">
        <v>27</v>
      </c>
      <c r="E3" s="24" t="s">
        <v>34</v>
      </c>
      <c r="F3" s="25"/>
      <c r="G3" s="25"/>
      <c r="H3" s="25"/>
      <c r="I3" s="25"/>
      <c r="J3" s="25"/>
      <c r="K3" s="25"/>
      <c r="L3" s="25"/>
      <c r="M3" s="25"/>
      <c r="N3" s="26"/>
    </row>
    <row r="4" spans="1:14" x14ac:dyDescent="0.25">
      <c r="A4" s="2" t="s">
        <v>24</v>
      </c>
      <c r="B4" t="s">
        <v>69</v>
      </c>
      <c r="C4" t="s">
        <v>25</v>
      </c>
      <c r="E4" s="7" t="s">
        <v>36</v>
      </c>
      <c r="F4" s="7" t="s">
        <v>35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71</v>
      </c>
      <c r="L4" s="10" t="s">
        <v>72</v>
      </c>
      <c r="M4" s="10" t="s">
        <v>73</v>
      </c>
      <c r="N4" s="10" t="s">
        <v>74</v>
      </c>
    </row>
    <row r="5" spans="1:14" x14ac:dyDescent="0.25">
      <c r="A5" s="3" t="s">
        <v>8</v>
      </c>
      <c r="B5">
        <v>1760000</v>
      </c>
      <c r="C5">
        <v>1760000</v>
      </c>
      <c r="E5" s="11">
        <v>1</v>
      </c>
      <c r="F5" s="11" t="s">
        <v>14</v>
      </c>
      <c r="G5" s="11">
        <v>30000</v>
      </c>
      <c r="H5" s="11">
        <v>1150000</v>
      </c>
      <c r="I5" s="6">
        <f>IF(H5&gt;=2000000,H5*10%,IF(H5&gt;=1000000,H5*8%,IF(H5&lt;1000000,H5*6%)))</f>
        <v>92000</v>
      </c>
      <c r="J5" s="6">
        <f>SUM(G5,I5)</f>
        <v>122000</v>
      </c>
      <c r="K5" s="20">
        <f>MAX(J5:J10)</f>
        <v>364000</v>
      </c>
      <c r="L5" s="20" t="str">
        <f>INDEX(F5:F10,MATCH(MAX(J5:J10),J5:J11,0))</f>
        <v xml:space="preserve">Nabila Sultana </v>
      </c>
      <c r="M5" s="20">
        <f>AVERAGE(J5:J10)</f>
        <v>149466.66666666666</v>
      </c>
      <c r="N5" s="20">
        <f>ROUND(M5,0)</f>
        <v>149467</v>
      </c>
    </row>
    <row r="6" spans="1:14" x14ac:dyDescent="0.25">
      <c r="A6" s="3" t="s">
        <v>20</v>
      </c>
      <c r="B6">
        <v>960000</v>
      </c>
      <c r="C6">
        <v>960000</v>
      </c>
      <c r="E6" s="11">
        <v>2</v>
      </c>
      <c r="F6" s="11" t="s">
        <v>8</v>
      </c>
      <c r="G6" s="11">
        <v>30000</v>
      </c>
      <c r="H6" s="11">
        <v>1760000</v>
      </c>
      <c r="I6" s="6">
        <f t="shared" ref="I6:I10" si="0">IF(H6&gt;=2000000,H6*10%,IF(H6&gt;=1000000,H6*8%,IF(H6&lt;1000000,H6*6%)))</f>
        <v>140800</v>
      </c>
      <c r="J6" s="6">
        <f t="shared" ref="J6:J10" si="1">SUM(G6,I6)</f>
        <v>170800</v>
      </c>
      <c r="K6" s="20"/>
      <c r="L6" s="20"/>
      <c r="M6" s="20"/>
      <c r="N6" s="20"/>
    </row>
    <row r="7" spans="1:14" x14ac:dyDescent="0.25">
      <c r="A7" s="3" t="s">
        <v>22</v>
      </c>
      <c r="B7">
        <v>700000</v>
      </c>
      <c r="C7">
        <v>700000</v>
      </c>
      <c r="E7" s="11">
        <v>3</v>
      </c>
      <c r="F7" s="11" t="s">
        <v>37</v>
      </c>
      <c r="G7" s="11">
        <v>30000</v>
      </c>
      <c r="H7" s="11">
        <v>3340000</v>
      </c>
      <c r="I7" s="6">
        <f t="shared" si="0"/>
        <v>334000</v>
      </c>
      <c r="J7" s="6">
        <f t="shared" si="1"/>
        <v>364000</v>
      </c>
      <c r="K7" s="20"/>
      <c r="L7" s="20"/>
      <c r="M7" s="20"/>
      <c r="N7" s="20"/>
    </row>
    <row r="8" spans="1:14" x14ac:dyDescent="0.25">
      <c r="A8" s="3" t="s">
        <v>17</v>
      </c>
      <c r="B8">
        <v>3340000</v>
      </c>
      <c r="C8">
        <v>3340000</v>
      </c>
      <c r="E8" s="11">
        <v>4</v>
      </c>
      <c r="F8" s="11" t="s">
        <v>20</v>
      </c>
      <c r="G8" s="11">
        <v>30000</v>
      </c>
      <c r="H8" s="11">
        <v>960000</v>
      </c>
      <c r="I8" s="6">
        <f t="shared" si="0"/>
        <v>57600</v>
      </c>
      <c r="J8" s="6">
        <f t="shared" si="1"/>
        <v>87600</v>
      </c>
      <c r="K8" s="20"/>
      <c r="L8" s="20"/>
      <c r="M8" s="20"/>
      <c r="N8" s="20"/>
    </row>
    <row r="9" spans="1:14" x14ac:dyDescent="0.25">
      <c r="A9" s="3" t="s">
        <v>11</v>
      </c>
      <c r="B9">
        <v>840000</v>
      </c>
      <c r="C9">
        <v>840000</v>
      </c>
      <c r="E9" s="11">
        <v>5</v>
      </c>
      <c r="F9" s="11" t="s">
        <v>11</v>
      </c>
      <c r="G9" s="11">
        <v>30000</v>
      </c>
      <c r="H9" s="11">
        <v>840000</v>
      </c>
      <c r="I9" s="6">
        <f t="shared" si="0"/>
        <v>50400</v>
      </c>
      <c r="J9" s="6">
        <f t="shared" si="1"/>
        <v>80400</v>
      </c>
      <c r="K9" s="20"/>
      <c r="L9" s="20"/>
      <c r="M9" s="20"/>
      <c r="N9" s="20"/>
    </row>
    <row r="10" spans="1:14" x14ac:dyDescent="0.25">
      <c r="A10" s="3" t="s">
        <v>14</v>
      </c>
      <c r="B10">
        <v>1150000</v>
      </c>
      <c r="C10">
        <v>1150000</v>
      </c>
      <c r="E10" s="11">
        <v>6</v>
      </c>
      <c r="F10" s="11" t="s">
        <v>22</v>
      </c>
      <c r="G10" s="11">
        <v>30000</v>
      </c>
      <c r="H10" s="11">
        <v>700000</v>
      </c>
      <c r="I10" s="6">
        <f t="shared" si="0"/>
        <v>42000</v>
      </c>
      <c r="J10" s="6">
        <f t="shared" si="1"/>
        <v>72000</v>
      </c>
      <c r="K10" s="20"/>
      <c r="L10" s="20"/>
      <c r="M10" s="20"/>
      <c r="N10" s="20"/>
    </row>
    <row r="11" spans="1:14" x14ac:dyDescent="0.25">
      <c r="A11" s="3" t="s">
        <v>25</v>
      </c>
      <c r="B11">
        <v>8750000</v>
      </c>
      <c r="C11">
        <v>8750000</v>
      </c>
    </row>
    <row r="18" spans="2:3" x14ac:dyDescent="0.25">
      <c r="B18" s="7" t="s">
        <v>35</v>
      </c>
      <c r="C18" s="10" t="s">
        <v>32</v>
      </c>
    </row>
    <row r="19" spans="2:3" x14ac:dyDescent="0.25">
      <c r="B19" s="11" t="s">
        <v>14</v>
      </c>
      <c r="C19" s="6">
        <v>122000</v>
      </c>
    </row>
    <row r="20" spans="2:3" x14ac:dyDescent="0.25">
      <c r="B20" s="11" t="s">
        <v>8</v>
      </c>
      <c r="C20" s="6">
        <v>170800</v>
      </c>
    </row>
    <row r="21" spans="2:3" x14ac:dyDescent="0.25">
      <c r="B21" s="11" t="s">
        <v>37</v>
      </c>
      <c r="C21" s="6">
        <v>364000</v>
      </c>
    </row>
    <row r="22" spans="2:3" x14ac:dyDescent="0.25">
      <c r="B22" s="11" t="s">
        <v>20</v>
      </c>
      <c r="C22" s="6">
        <v>87600</v>
      </c>
    </row>
    <row r="23" spans="2:3" x14ac:dyDescent="0.25">
      <c r="B23" s="11" t="s">
        <v>11</v>
      </c>
      <c r="C23" s="6">
        <v>80400</v>
      </c>
    </row>
    <row r="24" spans="2:3" x14ac:dyDescent="0.25">
      <c r="B24" s="11" t="s">
        <v>22</v>
      </c>
      <c r="C24" s="6">
        <v>72000</v>
      </c>
    </row>
  </sheetData>
  <mergeCells count="6">
    <mergeCell ref="N5:N10"/>
    <mergeCell ref="E2:N2"/>
    <mergeCell ref="E3:N3"/>
    <mergeCell ref="K5:K10"/>
    <mergeCell ref="L5:L10"/>
    <mergeCell ref="M5:M10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0"/>
  <sheetViews>
    <sheetView workbookViewId="0">
      <selection activeCell="J65" sqref="J65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27" t="s">
        <v>0</v>
      </c>
      <c r="B1" s="27"/>
      <c r="C1" s="27"/>
      <c r="D1" s="27"/>
      <c r="E1" s="27"/>
      <c r="F1" s="27"/>
      <c r="G1" s="27"/>
    </row>
    <row r="2" spans="1:7" x14ac:dyDescent="0.25">
      <c r="A2" s="27"/>
      <c r="B2" s="27"/>
      <c r="C2" s="27"/>
      <c r="D2" s="27"/>
      <c r="E2" s="27"/>
      <c r="F2" s="27"/>
      <c r="G2" s="27"/>
    </row>
    <row r="3" spans="1:7" x14ac:dyDescent="0.25">
      <c r="A3" s="13" t="s">
        <v>70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</row>
    <row r="4" spans="1:7" x14ac:dyDescent="0.25">
      <c r="A4" s="14">
        <v>45296</v>
      </c>
      <c r="B4" s="15" t="s">
        <v>7</v>
      </c>
      <c r="C4" s="15" t="s">
        <v>8</v>
      </c>
      <c r="D4" s="15" t="s">
        <v>9</v>
      </c>
      <c r="E4" s="15">
        <v>5</v>
      </c>
      <c r="F4" s="15">
        <v>70000</v>
      </c>
      <c r="G4" s="15">
        <f>E4*F4</f>
        <v>350000</v>
      </c>
    </row>
    <row r="5" spans="1:7" ht="30" x14ac:dyDescent="0.25">
      <c r="A5" s="14">
        <v>45297</v>
      </c>
      <c r="B5" s="15" t="s">
        <v>10</v>
      </c>
      <c r="C5" s="15" t="s">
        <v>11</v>
      </c>
      <c r="D5" s="15" t="s">
        <v>12</v>
      </c>
      <c r="E5" s="15">
        <v>10</v>
      </c>
      <c r="F5" s="15">
        <v>50000</v>
      </c>
      <c r="G5" s="15">
        <f t="shared" ref="G5:G68" si="0">E5*F5</f>
        <v>500000</v>
      </c>
    </row>
    <row r="6" spans="1:7" x14ac:dyDescent="0.25">
      <c r="A6" s="14">
        <v>45298</v>
      </c>
      <c r="B6" s="15" t="s">
        <v>13</v>
      </c>
      <c r="C6" s="15" t="s">
        <v>14</v>
      </c>
      <c r="D6" s="15" t="s">
        <v>15</v>
      </c>
      <c r="E6" s="15">
        <v>7</v>
      </c>
      <c r="F6" s="15">
        <v>20000</v>
      </c>
      <c r="G6" s="15">
        <f t="shared" si="0"/>
        <v>140000</v>
      </c>
    </row>
    <row r="7" spans="1:7" x14ac:dyDescent="0.25">
      <c r="A7" s="14">
        <v>45299</v>
      </c>
      <c r="B7" s="15" t="s">
        <v>16</v>
      </c>
      <c r="C7" s="15" t="s">
        <v>17</v>
      </c>
      <c r="D7" s="15" t="s">
        <v>18</v>
      </c>
      <c r="E7" s="15">
        <v>15</v>
      </c>
      <c r="F7" s="15">
        <v>30000</v>
      </c>
      <c r="G7" s="15">
        <f t="shared" si="0"/>
        <v>450000</v>
      </c>
    </row>
    <row r="8" spans="1:7" x14ac:dyDescent="0.25">
      <c r="A8" s="14">
        <v>45300</v>
      </c>
      <c r="B8" s="15" t="s">
        <v>19</v>
      </c>
      <c r="C8" s="15" t="s">
        <v>20</v>
      </c>
      <c r="D8" s="15" t="s">
        <v>9</v>
      </c>
      <c r="E8" s="15">
        <v>3</v>
      </c>
      <c r="F8" s="15">
        <v>70000</v>
      </c>
      <c r="G8" s="15">
        <f t="shared" si="0"/>
        <v>210000</v>
      </c>
    </row>
    <row r="9" spans="1:7" x14ac:dyDescent="0.25">
      <c r="A9" s="14">
        <v>45301</v>
      </c>
      <c r="B9" s="15" t="s">
        <v>21</v>
      </c>
      <c r="C9" s="15" t="s">
        <v>22</v>
      </c>
      <c r="D9" s="15" t="s">
        <v>12</v>
      </c>
      <c r="E9" s="15">
        <v>6</v>
      </c>
      <c r="F9" s="15">
        <v>50000</v>
      </c>
      <c r="G9" s="15">
        <f t="shared" si="0"/>
        <v>300000</v>
      </c>
    </row>
    <row r="10" spans="1:7" ht="30" x14ac:dyDescent="0.25">
      <c r="A10" s="14">
        <v>45302</v>
      </c>
      <c r="B10" s="15" t="s">
        <v>10</v>
      </c>
      <c r="C10" s="15" t="s">
        <v>14</v>
      </c>
      <c r="D10" s="15" t="s">
        <v>15</v>
      </c>
      <c r="E10" s="15">
        <v>4</v>
      </c>
      <c r="F10" s="15">
        <v>20000</v>
      </c>
      <c r="G10" s="15">
        <f t="shared" si="0"/>
        <v>80000</v>
      </c>
    </row>
    <row r="11" spans="1:7" x14ac:dyDescent="0.25">
      <c r="A11" s="14">
        <v>45303</v>
      </c>
      <c r="B11" s="15" t="s">
        <v>13</v>
      </c>
      <c r="C11" s="15" t="s">
        <v>17</v>
      </c>
      <c r="D11" s="15" t="s">
        <v>18</v>
      </c>
      <c r="E11" s="15">
        <v>10</v>
      </c>
      <c r="F11" s="15">
        <v>30000</v>
      </c>
      <c r="G11" s="15">
        <f t="shared" si="0"/>
        <v>300000</v>
      </c>
    </row>
    <row r="12" spans="1:7" x14ac:dyDescent="0.25">
      <c r="A12" s="14">
        <v>45304</v>
      </c>
      <c r="B12" s="15" t="s">
        <v>7</v>
      </c>
      <c r="C12" s="15" t="s">
        <v>8</v>
      </c>
      <c r="D12" s="15" t="s">
        <v>9</v>
      </c>
      <c r="E12" s="15">
        <v>8</v>
      </c>
      <c r="F12" s="15">
        <v>70000</v>
      </c>
      <c r="G12" s="15">
        <f t="shared" si="0"/>
        <v>560000</v>
      </c>
    </row>
    <row r="13" spans="1:7" x14ac:dyDescent="0.25">
      <c r="A13" s="14">
        <v>45305</v>
      </c>
      <c r="B13" s="15" t="s">
        <v>19</v>
      </c>
      <c r="C13" s="15" t="s">
        <v>8</v>
      </c>
      <c r="D13" s="15" t="s">
        <v>12</v>
      </c>
      <c r="E13" s="15">
        <v>12</v>
      </c>
      <c r="F13" s="15">
        <v>50000</v>
      </c>
      <c r="G13" s="15">
        <f t="shared" si="0"/>
        <v>600000</v>
      </c>
    </row>
    <row r="14" spans="1:7" x14ac:dyDescent="0.25">
      <c r="A14" s="14">
        <v>45306</v>
      </c>
      <c r="B14" s="15" t="s">
        <v>21</v>
      </c>
      <c r="C14" s="15" t="s">
        <v>11</v>
      </c>
      <c r="D14" s="15" t="s">
        <v>15</v>
      </c>
      <c r="E14" s="15">
        <v>9</v>
      </c>
      <c r="F14" s="15">
        <v>20000</v>
      </c>
      <c r="G14" s="15">
        <f t="shared" si="0"/>
        <v>180000</v>
      </c>
    </row>
    <row r="15" spans="1:7" ht="30" x14ac:dyDescent="0.25">
      <c r="A15" s="14">
        <v>45307</v>
      </c>
      <c r="B15" s="15" t="s">
        <v>10</v>
      </c>
      <c r="C15" s="15" t="s">
        <v>14</v>
      </c>
      <c r="D15" s="15" t="s">
        <v>18</v>
      </c>
      <c r="E15" s="15">
        <v>5</v>
      </c>
      <c r="F15" s="15">
        <v>30000</v>
      </c>
      <c r="G15" s="15">
        <f t="shared" si="0"/>
        <v>150000</v>
      </c>
    </row>
    <row r="16" spans="1:7" x14ac:dyDescent="0.25">
      <c r="A16" s="14">
        <v>45308</v>
      </c>
      <c r="B16" s="15" t="s">
        <v>13</v>
      </c>
      <c r="C16" s="15" t="s">
        <v>17</v>
      </c>
      <c r="D16" s="15" t="s">
        <v>9</v>
      </c>
      <c r="E16" s="15">
        <v>11</v>
      </c>
      <c r="F16" s="15">
        <v>70000</v>
      </c>
      <c r="G16" s="15">
        <f t="shared" si="0"/>
        <v>770000</v>
      </c>
    </row>
    <row r="17" spans="1:7" x14ac:dyDescent="0.25">
      <c r="A17" s="14">
        <v>45309</v>
      </c>
      <c r="B17" s="15" t="s">
        <v>16</v>
      </c>
      <c r="C17" s="15" t="s">
        <v>20</v>
      </c>
      <c r="D17" s="15" t="s">
        <v>12</v>
      </c>
      <c r="E17" s="15">
        <v>7</v>
      </c>
      <c r="F17" s="15">
        <v>50000</v>
      </c>
      <c r="G17" s="15">
        <f t="shared" si="0"/>
        <v>350000</v>
      </c>
    </row>
    <row r="18" spans="1:7" x14ac:dyDescent="0.25">
      <c r="A18" s="14">
        <v>45310</v>
      </c>
      <c r="B18" s="15" t="s">
        <v>19</v>
      </c>
      <c r="C18" s="15" t="s">
        <v>22</v>
      </c>
      <c r="D18" s="15" t="s">
        <v>15</v>
      </c>
      <c r="E18" s="15">
        <v>6</v>
      </c>
      <c r="F18" s="15">
        <v>20000</v>
      </c>
      <c r="G18" s="15">
        <f t="shared" si="0"/>
        <v>120000</v>
      </c>
    </row>
    <row r="19" spans="1:7" x14ac:dyDescent="0.25">
      <c r="A19" s="14">
        <v>45311</v>
      </c>
      <c r="B19" s="15" t="s">
        <v>21</v>
      </c>
      <c r="C19" s="15" t="s">
        <v>14</v>
      </c>
      <c r="D19" s="15" t="s">
        <v>18</v>
      </c>
      <c r="E19" s="15">
        <v>13</v>
      </c>
      <c r="F19" s="15">
        <v>30000</v>
      </c>
      <c r="G19" s="15">
        <f t="shared" si="0"/>
        <v>390000</v>
      </c>
    </row>
    <row r="20" spans="1:7" x14ac:dyDescent="0.25">
      <c r="A20" s="14">
        <v>45312</v>
      </c>
      <c r="B20" s="15" t="s">
        <v>7</v>
      </c>
      <c r="C20" s="15" t="s">
        <v>17</v>
      </c>
      <c r="D20" s="15" t="s">
        <v>9</v>
      </c>
      <c r="E20" s="15">
        <v>9</v>
      </c>
      <c r="F20" s="15">
        <v>70000</v>
      </c>
      <c r="G20" s="15">
        <f t="shared" si="0"/>
        <v>630000</v>
      </c>
    </row>
    <row r="21" spans="1:7" x14ac:dyDescent="0.25">
      <c r="A21" s="14">
        <v>45313</v>
      </c>
      <c r="B21" s="15" t="s">
        <v>13</v>
      </c>
      <c r="C21" s="15" t="s">
        <v>20</v>
      </c>
      <c r="D21" s="15" t="s">
        <v>12</v>
      </c>
      <c r="E21" s="15">
        <v>8</v>
      </c>
      <c r="F21" s="15">
        <v>50000</v>
      </c>
      <c r="G21" s="15">
        <f t="shared" si="0"/>
        <v>400000</v>
      </c>
    </row>
    <row r="22" spans="1:7" x14ac:dyDescent="0.25">
      <c r="A22" s="14">
        <v>45314</v>
      </c>
      <c r="B22" s="15" t="s">
        <v>16</v>
      </c>
      <c r="C22" s="15" t="s">
        <v>22</v>
      </c>
      <c r="D22" s="15" t="s">
        <v>15</v>
      </c>
      <c r="E22" s="15">
        <v>14</v>
      </c>
      <c r="F22" s="15">
        <v>20000</v>
      </c>
      <c r="G22" s="15">
        <f t="shared" si="0"/>
        <v>280000</v>
      </c>
    </row>
    <row r="23" spans="1:7" x14ac:dyDescent="0.25">
      <c r="A23" s="14">
        <v>45315</v>
      </c>
      <c r="B23" s="15" t="s">
        <v>19</v>
      </c>
      <c r="C23" s="15" t="s">
        <v>14</v>
      </c>
      <c r="D23" s="15" t="s">
        <v>18</v>
      </c>
      <c r="E23" s="15">
        <v>7</v>
      </c>
      <c r="F23" s="15">
        <v>30000</v>
      </c>
      <c r="G23" s="15">
        <f t="shared" si="0"/>
        <v>210000</v>
      </c>
    </row>
    <row r="24" spans="1:7" x14ac:dyDescent="0.25">
      <c r="A24" s="14">
        <v>45316</v>
      </c>
      <c r="B24" s="15" t="s">
        <v>21</v>
      </c>
      <c r="C24" s="15" t="s">
        <v>17</v>
      </c>
      <c r="D24" s="15" t="s">
        <v>9</v>
      </c>
      <c r="E24" s="15">
        <v>10</v>
      </c>
      <c r="F24" s="15">
        <v>70000</v>
      </c>
      <c r="G24" s="15">
        <f t="shared" si="0"/>
        <v>700000</v>
      </c>
    </row>
    <row r="25" spans="1:7" ht="30" x14ac:dyDescent="0.25">
      <c r="A25" s="14">
        <v>45317</v>
      </c>
      <c r="B25" s="15" t="s">
        <v>10</v>
      </c>
      <c r="C25" s="15" t="s">
        <v>8</v>
      </c>
      <c r="D25" s="15" t="s">
        <v>12</v>
      </c>
      <c r="E25" s="15">
        <v>5</v>
      </c>
      <c r="F25" s="15">
        <v>50000</v>
      </c>
      <c r="G25" s="15">
        <f t="shared" si="0"/>
        <v>250000</v>
      </c>
    </row>
    <row r="26" spans="1:7" x14ac:dyDescent="0.25">
      <c r="A26" s="14">
        <v>45318</v>
      </c>
      <c r="B26" s="15" t="s">
        <v>7</v>
      </c>
      <c r="C26" s="15" t="s">
        <v>11</v>
      </c>
      <c r="D26" s="15" t="s">
        <v>15</v>
      </c>
      <c r="E26" s="15">
        <v>8</v>
      </c>
      <c r="F26" s="15">
        <v>20000</v>
      </c>
      <c r="G26" s="15">
        <f t="shared" si="0"/>
        <v>160000</v>
      </c>
    </row>
    <row r="27" spans="1:7" x14ac:dyDescent="0.25">
      <c r="A27" s="14">
        <v>45319</v>
      </c>
      <c r="B27" s="15" t="s">
        <v>16</v>
      </c>
      <c r="C27" s="15" t="s">
        <v>14</v>
      </c>
      <c r="D27" s="15" t="s">
        <v>18</v>
      </c>
      <c r="E27" s="15">
        <v>6</v>
      </c>
      <c r="F27" s="15">
        <v>30000</v>
      </c>
      <c r="G27" s="15">
        <f t="shared" si="0"/>
        <v>180000</v>
      </c>
    </row>
    <row r="28" spans="1:7" x14ac:dyDescent="0.25">
      <c r="A28" s="14">
        <v>45320</v>
      </c>
      <c r="B28" s="15" t="s">
        <v>19</v>
      </c>
      <c r="C28" s="15" t="s">
        <v>17</v>
      </c>
      <c r="D28" s="15" t="s">
        <v>9</v>
      </c>
      <c r="E28" s="15">
        <v>7</v>
      </c>
      <c r="F28" s="15">
        <v>70000</v>
      </c>
      <c r="G28" s="15">
        <f t="shared" si="0"/>
        <v>490000</v>
      </c>
    </row>
    <row r="29" spans="1:7" x14ac:dyDescent="0.25">
      <c r="A29" s="14">
        <v>45323</v>
      </c>
      <c r="B29" s="15" t="s">
        <v>21</v>
      </c>
      <c r="C29" s="15" t="s">
        <v>20</v>
      </c>
      <c r="D29" s="15" t="s">
        <v>9</v>
      </c>
      <c r="E29" s="15">
        <v>8</v>
      </c>
      <c r="F29" s="15">
        <v>70000</v>
      </c>
      <c r="G29" s="15">
        <f t="shared" si="0"/>
        <v>560000</v>
      </c>
    </row>
    <row r="30" spans="1:7" ht="30" x14ac:dyDescent="0.25">
      <c r="A30" s="14">
        <v>45324</v>
      </c>
      <c r="B30" s="15" t="s">
        <v>10</v>
      </c>
      <c r="C30" s="15" t="s">
        <v>22</v>
      </c>
      <c r="D30" s="15" t="s">
        <v>12</v>
      </c>
      <c r="E30" s="15">
        <v>6</v>
      </c>
      <c r="F30" s="15">
        <v>50000</v>
      </c>
      <c r="G30" s="15">
        <f t="shared" si="0"/>
        <v>300000</v>
      </c>
    </row>
    <row r="31" spans="1:7" x14ac:dyDescent="0.25">
      <c r="A31" s="14">
        <v>45325</v>
      </c>
      <c r="B31" s="15" t="s">
        <v>13</v>
      </c>
      <c r="C31" s="15" t="s">
        <v>14</v>
      </c>
      <c r="D31" s="15" t="s">
        <v>15</v>
      </c>
      <c r="E31" s="15">
        <v>10</v>
      </c>
      <c r="F31" s="15">
        <v>20000</v>
      </c>
      <c r="G31" s="15">
        <f t="shared" si="0"/>
        <v>200000</v>
      </c>
    </row>
    <row r="32" spans="1:7" x14ac:dyDescent="0.25">
      <c r="A32" s="14">
        <v>45326</v>
      </c>
      <c r="B32" s="15" t="s">
        <v>16</v>
      </c>
      <c r="C32" s="15" t="s">
        <v>8</v>
      </c>
      <c r="D32" s="15" t="s">
        <v>18</v>
      </c>
      <c r="E32" s="15">
        <v>20</v>
      </c>
      <c r="F32" s="15">
        <v>30000</v>
      </c>
      <c r="G32" s="15">
        <f t="shared" si="0"/>
        <v>600000</v>
      </c>
    </row>
    <row r="33" spans="1:7" x14ac:dyDescent="0.25">
      <c r="A33" s="14">
        <v>45327</v>
      </c>
      <c r="B33" s="15" t="s">
        <v>7</v>
      </c>
      <c r="C33" s="15" t="s">
        <v>20</v>
      </c>
      <c r="D33" s="15" t="s">
        <v>9</v>
      </c>
      <c r="E33" s="15">
        <v>4</v>
      </c>
      <c r="F33" s="15">
        <v>70000</v>
      </c>
      <c r="G33" s="15">
        <f t="shared" si="0"/>
        <v>280000</v>
      </c>
    </row>
    <row r="34" spans="1:7" x14ac:dyDescent="0.25">
      <c r="A34" s="14">
        <v>45328</v>
      </c>
      <c r="B34" s="15" t="s">
        <v>21</v>
      </c>
      <c r="C34" s="15" t="s">
        <v>22</v>
      </c>
      <c r="D34" s="15" t="s">
        <v>12</v>
      </c>
      <c r="E34" s="15">
        <v>9</v>
      </c>
      <c r="F34" s="15">
        <v>50000</v>
      </c>
      <c r="G34" s="15">
        <f t="shared" si="0"/>
        <v>450000</v>
      </c>
    </row>
    <row r="35" spans="1:7" ht="30" x14ac:dyDescent="0.25">
      <c r="A35" s="14">
        <v>45329</v>
      </c>
      <c r="B35" s="15" t="s">
        <v>10</v>
      </c>
      <c r="C35" s="15" t="s">
        <v>20</v>
      </c>
      <c r="D35" s="15" t="s">
        <v>15</v>
      </c>
      <c r="E35" s="15">
        <v>5</v>
      </c>
      <c r="F35" s="15">
        <v>20000</v>
      </c>
      <c r="G35" s="15">
        <f t="shared" si="0"/>
        <v>100000</v>
      </c>
    </row>
    <row r="36" spans="1:7" x14ac:dyDescent="0.25">
      <c r="A36" s="14">
        <v>45330</v>
      </c>
      <c r="B36" s="15" t="s">
        <v>7</v>
      </c>
      <c r="C36" s="15" t="s">
        <v>22</v>
      </c>
      <c r="D36" s="15" t="s">
        <v>18</v>
      </c>
      <c r="E36" s="15">
        <v>15</v>
      </c>
      <c r="F36" s="15">
        <v>30000</v>
      </c>
      <c r="G36" s="15">
        <f t="shared" si="0"/>
        <v>450000</v>
      </c>
    </row>
    <row r="37" spans="1:7" x14ac:dyDescent="0.25">
      <c r="A37" s="14">
        <v>45331</v>
      </c>
      <c r="B37" s="15" t="s">
        <v>16</v>
      </c>
      <c r="C37" s="15" t="s">
        <v>14</v>
      </c>
      <c r="D37" s="15" t="s">
        <v>9</v>
      </c>
      <c r="E37" s="15">
        <v>7</v>
      </c>
      <c r="F37" s="15">
        <v>70000</v>
      </c>
      <c r="G37" s="15">
        <f t="shared" si="0"/>
        <v>490000</v>
      </c>
    </row>
    <row r="38" spans="1:7" x14ac:dyDescent="0.25">
      <c r="A38" s="14">
        <v>45332</v>
      </c>
      <c r="B38" s="15" t="s">
        <v>19</v>
      </c>
      <c r="C38" s="15" t="s">
        <v>17</v>
      </c>
      <c r="D38" s="15" t="s">
        <v>12</v>
      </c>
      <c r="E38" s="15">
        <v>11</v>
      </c>
      <c r="F38" s="15">
        <v>50000</v>
      </c>
      <c r="G38" s="15">
        <f t="shared" si="0"/>
        <v>550000</v>
      </c>
    </row>
    <row r="39" spans="1:7" x14ac:dyDescent="0.25">
      <c r="A39" s="14">
        <v>45333</v>
      </c>
      <c r="B39" s="15" t="s">
        <v>21</v>
      </c>
      <c r="C39" s="15" t="s">
        <v>8</v>
      </c>
      <c r="D39" s="15" t="s">
        <v>15</v>
      </c>
      <c r="E39" s="15">
        <v>12</v>
      </c>
      <c r="F39" s="15">
        <v>20000</v>
      </c>
      <c r="G39" s="15">
        <f t="shared" si="0"/>
        <v>240000</v>
      </c>
    </row>
    <row r="40" spans="1:7" ht="30" x14ac:dyDescent="0.25">
      <c r="A40" s="14">
        <v>45334</v>
      </c>
      <c r="B40" s="15" t="s">
        <v>10</v>
      </c>
      <c r="C40" s="15" t="s">
        <v>8</v>
      </c>
      <c r="D40" s="15" t="s">
        <v>18</v>
      </c>
      <c r="E40" s="15">
        <v>10</v>
      </c>
      <c r="F40" s="15">
        <v>30000</v>
      </c>
      <c r="G40" s="15">
        <f t="shared" si="0"/>
        <v>300000</v>
      </c>
    </row>
    <row r="41" spans="1:7" x14ac:dyDescent="0.25">
      <c r="A41" s="14">
        <v>45335</v>
      </c>
      <c r="B41" s="15" t="s">
        <v>13</v>
      </c>
      <c r="C41" s="15" t="s">
        <v>11</v>
      </c>
      <c r="D41" s="15" t="s">
        <v>9</v>
      </c>
      <c r="E41" s="15">
        <v>9</v>
      </c>
      <c r="F41" s="15">
        <v>70000</v>
      </c>
      <c r="G41" s="15">
        <f t="shared" si="0"/>
        <v>630000</v>
      </c>
    </row>
    <row r="42" spans="1:7" x14ac:dyDescent="0.25">
      <c r="A42" s="14">
        <v>45336</v>
      </c>
      <c r="B42" s="15" t="s">
        <v>16</v>
      </c>
      <c r="C42" s="15" t="s">
        <v>14</v>
      </c>
      <c r="D42" s="15" t="s">
        <v>12</v>
      </c>
      <c r="E42" s="15">
        <v>8</v>
      </c>
      <c r="F42" s="15">
        <v>50000</v>
      </c>
      <c r="G42" s="15">
        <f t="shared" si="0"/>
        <v>400000</v>
      </c>
    </row>
    <row r="43" spans="1:7" x14ac:dyDescent="0.25">
      <c r="A43" s="14">
        <v>45337</v>
      </c>
      <c r="B43" s="15" t="s">
        <v>19</v>
      </c>
      <c r="C43" s="15" t="s">
        <v>17</v>
      </c>
      <c r="D43" s="15" t="s">
        <v>15</v>
      </c>
      <c r="E43" s="15">
        <v>11</v>
      </c>
      <c r="F43" s="15">
        <v>20000</v>
      </c>
      <c r="G43" s="15">
        <f t="shared" si="0"/>
        <v>220000</v>
      </c>
    </row>
    <row r="44" spans="1:7" x14ac:dyDescent="0.25">
      <c r="A44" s="14">
        <v>45338</v>
      </c>
      <c r="B44" s="15" t="s">
        <v>7</v>
      </c>
      <c r="C44" s="15" t="s">
        <v>20</v>
      </c>
      <c r="D44" s="15" t="s">
        <v>18</v>
      </c>
      <c r="E44" s="15">
        <v>14</v>
      </c>
      <c r="F44" s="15">
        <v>30000</v>
      </c>
      <c r="G44" s="15">
        <f t="shared" si="0"/>
        <v>420000</v>
      </c>
    </row>
    <row r="45" spans="1:7" ht="30" x14ac:dyDescent="0.25">
      <c r="A45" s="14">
        <v>45339</v>
      </c>
      <c r="B45" s="15" t="s">
        <v>10</v>
      </c>
      <c r="C45" s="15" t="s">
        <v>22</v>
      </c>
      <c r="D45" s="15" t="s">
        <v>9</v>
      </c>
      <c r="E45" s="15">
        <v>10</v>
      </c>
      <c r="F45" s="15">
        <v>70000</v>
      </c>
      <c r="G45" s="15">
        <f t="shared" si="0"/>
        <v>700000</v>
      </c>
    </row>
    <row r="46" spans="1:7" x14ac:dyDescent="0.25">
      <c r="A46" s="14">
        <v>45340</v>
      </c>
      <c r="B46" s="15" t="s">
        <v>13</v>
      </c>
      <c r="C46" s="15" t="s">
        <v>14</v>
      </c>
      <c r="D46" s="15" t="s">
        <v>12</v>
      </c>
      <c r="E46" s="15">
        <v>9</v>
      </c>
      <c r="F46" s="15">
        <v>50000</v>
      </c>
      <c r="G46" s="15">
        <f t="shared" si="0"/>
        <v>450000</v>
      </c>
    </row>
    <row r="47" spans="1:7" x14ac:dyDescent="0.25">
      <c r="A47" s="14">
        <v>45341</v>
      </c>
      <c r="B47" s="15" t="s">
        <v>16</v>
      </c>
      <c r="C47" s="15" t="s">
        <v>17</v>
      </c>
      <c r="D47" s="15" t="s">
        <v>15</v>
      </c>
      <c r="E47" s="15">
        <v>13</v>
      </c>
      <c r="F47" s="15">
        <v>20000</v>
      </c>
      <c r="G47" s="15">
        <f t="shared" si="0"/>
        <v>260000</v>
      </c>
    </row>
    <row r="48" spans="1:7" x14ac:dyDescent="0.25">
      <c r="A48" s="14">
        <v>45342</v>
      </c>
      <c r="B48" s="15" t="s">
        <v>19</v>
      </c>
      <c r="C48" s="15" t="s">
        <v>20</v>
      </c>
      <c r="D48" s="15" t="s">
        <v>18</v>
      </c>
      <c r="E48" s="15">
        <v>8</v>
      </c>
      <c r="F48" s="15">
        <v>30000</v>
      </c>
      <c r="G48" s="15">
        <f t="shared" si="0"/>
        <v>240000</v>
      </c>
    </row>
    <row r="49" spans="1:7" x14ac:dyDescent="0.25">
      <c r="A49" s="14">
        <v>45343</v>
      </c>
      <c r="B49" s="15" t="s">
        <v>21</v>
      </c>
      <c r="C49" s="15" t="s">
        <v>22</v>
      </c>
      <c r="D49" s="15" t="s">
        <v>9</v>
      </c>
      <c r="E49" s="15">
        <v>12</v>
      </c>
      <c r="F49" s="15">
        <v>70000</v>
      </c>
      <c r="G49" s="15">
        <f t="shared" si="0"/>
        <v>840000</v>
      </c>
    </row>
    <row r="50" spans="1:7" ht="30" x14ac:dyDescent="0.25">
      <c r="A50" s="14">
        <v>45344</v>
      </c>
      <c r="B50" s="15" t="s">
        <v>10</v>
      </c>
      <c r="C50" s="15" t="s">
        <v>14</v>
      </c>
      <c r="D50" s="15" t="s">
        <v>12</v>
      </c>
      <c r="E50" s="15">
        <v>7</v>
      </c>
      <c r="F50" s="15">
        <v>50000</v>
      </c>
      <c r="G50" s="15">
        <f t="shared" si="0"/>
        <v>350000</v>
      </c>
    </row>
    <row r="51" spans="1:7" x14ac:dyDescent="0.25">
      <c r="A51" s="14">
        <v>45345</v>
      </c>
      <c r="B51" s="15" t="s">
        <v>13</v>
      </c>
      <c r="C51" s="15" t="s">
        <v>17</v>
      </c>
      <c r="D51" s="15" t="s">
        <v>15</v>
      </c>
      <c r="E51" s="15">
        <v>9</v>
      </c>
      <c r="F51" s="15">
        <v>20000</v>
      </c>
      <c r="G51" s="15">
        <f t="shared" si="0"/>
        <v>180000</v>
      </c>
    </row>
    <row r="52" spans="1:7" x14ac:dyDescent="0.25">
      <c r="A52" s="14">
        <v>45346</v>
      </c>
      <c r="B52" s="15" t="s">
        <v>7</v>
      </c>
      <c r="C52" s="15" t="s">
        <v>8</v>
      </c>
      <c r="D52" s="15" t="s">
        <v>18</v>
      </c>
      <c r="E52" s="15">
        <v>12</v>
      </c>
      <c r="F52" s="15">
        <v>30000</v>
      </c>
      <c r="G52" s="15">
        <f t="shared" si="0"/>
        <v>360000</v>
      </c>
    </row>
    <row r="53" spans="1:7" x14ac:dyDescent="0.25">
      <c r="A53" s="14">
        <v>45347</v>
      </c>
      <c r="B53" s="15" t="s">
        <v>19</v>
      </c>
      <c r="C53" s="15" t="s">
        <v>11</v>
      </c>
      <c r="D53" s="15" t="s">
        <v>9</v>
      </c>
      <c r="E53" s="15">
        <v>5</v>
      </c>
      <c r="F53" s="15">
        <v>70000</v>
      </c>
      <c r="G53" s="15">
        <f t="shared" si="0"/>
        <v>350000</v>
      </c>
    </row>
    <row r="54" spans="1:7" x14ac:dyDescent="0.25">
      <c r="A54" s="14">
        <v>45352</v>
      </c>
      <c r="B54" s="15" t="s">
        <v>21</v>
      </c>
      <c r="C54" s="15" t="s">
        <v>8</v>
      </c>
      <c r="D54" s="15" t="s">
        <v>9</v>
      </c>
      <c r="E54" s="15">
        <v>12</v>
      </c>
      <c r="F54" s="15">
        <v>70000</v>
      </c>
      <c r="G54" s="15">
        <f t="shared" si="0"/>
        <v>840000</v>
      </c>
    </row>
    <row r="55" spans="1:7" ht="30" x14ac:dyDescent="0.25">
      <c r="A55" s="14">
        <v>45353</v>
      </c>
      <c r="B55" s="15" t="s">
        <v>10</v>
      </c>
      <c r="C55" s="15" t="s">
        <v>8</v>
      </c>
      <c r="D55" s="15" t="s">
        <v>12</v>
      </c>
      <c r="E55" s="15">
        <v>8</v>
      </c>
      <c r="F55" s="15">
        <v>50000</v>
      </c>
      <c r="G55" s="15">
        <f t="shared" si="0"/>
        <v>400000</v>
      </c>
    </row>
    <row r="56" spans="1:7" x14ac:dyDescent="0.25">
      <c r="A56" s="14">
        <v>45354</v>
      </c>
      <c r="B56" s="15" t="s">
        <v>13</v>
      </c>
      <c r="C56" s="15" t="s">
        <v>20</v>
      </c>
      <c r="D56" s="15" t="s">
        <v>15</v>
      </c>
      <c r="E56" s="15">
        <v>7</v>
      </c>
      <c r="F56" s="15">
        <v>20000</v>
      </c>
      <c r="G56" s="15">
        <f t="shared" si="0"/>
        <v>140000</v>
      </c>
    </row>
    <row r="57" spans="1:7" x14ac:dyDescent="0.25">
      <c r="A57" s="14">
        <v>45355</v>
      </c>
      <c r="B57" s="15" t="s">
        <v>16</v>
      </c>
      <c r="C57" s="15" t="s">
        <v>22</v>
      </c>
      <c r="D57" s="15" t="s">
        <v>18</v>
      </c>
      <c r="E57" s="15">
        <v>9</v>
      </c>
      <c r="F57" s="15">
        <v>30000</v>
      </c>
      <c r="G57" s="15">
        <f t="shared" si="0"/>
        <v>270000</v>
      </c>
    </row>
    <row r="58" spans="1:7" x14ac:dyDescent="0.25">
      <c r="A58" s="14">
        <v>45356</v>
      </c>
      <c r="B58" s="15" t="s">
        <v>19</v>
      </c>
      <c r="C58" s="15" t="s">
        <v>20</v>
      </c>
      <c r="D58" s="15" t="s">
        <v>9</v>
      </c>
      <c r="E58" s="15">
        <v>6</v>
      </c>
      <c r="F58" s="15">
        <v>70000</v>
      </c>
      <c r="G58" s="15">
        <f t="shared" si="0"/>
        <v>420000</v>
      </c>
    </row>
    <row r="59" spans="1:7" x14ac:dyDescent="0.25">
      <c r="A59" s="14">
        <v>45357</v>
      </c>
      <c r="B59" s="15" t="s">
        <v>7</v>
      </c>
      <c r="C59" s="15" t="s">
        <v>22</v>
      </c>
      <c r="D59" s="15" t="s">
        <v>12</v>
      </c>
      <c r="E59" s="15">
        <v>10</v>
      </c>
      <c r="F59" s="15">
        <v>50000</v>
      </c>
      <c r="G59" s="15">
        <f t="shared" si="0"/>
        <v>500000</v>
      </c>
    </row>
    <row r="60" spans="1:7" ht="30" x14ac:dyDescent="0.25">
      <c r="A60" s="14">
        <v>45358</v>
      </c>
      <c r="B60" s="15" t="s">
        <v>10</v>
      </c>
      <c r="C60" s="15" t="s">
        <v>14</v>
      </c>
      <c r="D60" s="15" t="s">
        <v>15</v>
      </c>
      <c r="E60" s="15">
        <v>8</v>
      </c>
      <c r="F60" s="15">
        <v>20000</v>
      </c>
      <c r="G60" s="15">
        <f t="shared" si="0"/>
        <v>160000</v>
      </c>
    </row>
    <row r="61" spans="1:7" x14ac:dyDescent="0.25">
      <c r="A61" s="14">
        <v>45359</v>
      </c>
      <c r="B61" s="15" t="s">
        <v>7</v>
      </c>
      <c r="C61" s="15" t="s">
        <v>17</v>
      </c>
      <c r="D61" s="15" t="s">
        <v>18</v>
      </c>
      <c r="E61" s="15">
        <v>13</v>
      </c>
      <c r="F61" s="15">
        <v>30000</v>
      </c>
      <c r="G61" s="15">
        <f t="shared" si="0"/>
        <v>390000</v>
      </c>
    </row>
    <row r="62" spans="1:7" x14ac:dyDescent="0.25">
      <c r="A62" s="14">
        <v>45360</v>
      </c>
      <c r="B62" s="15" t="s">
        <v>16</v>
      </c>
      <c r="C62" s="15" t="s">
        <v>8</v>
      </c>
      <c r="D62" s="15" t="s">
        <v>9</v>
      </c>
      <c r="E62" s="15">
        <v>9</v>
      </c>
      <c r="F62" s="15">
        <v>70000</v>
      </c>
      <c r="G62" s="15">
        <f t="shared" si="0"/>
        <v>630000</v>
      </c>
    </row>
    <row r="63" spans="1:7" x14ac:dyDescent="0.25">
      <c r="A63" s="14">
        <v>45361</v>
      </c>
      <c r="B63" s="15" t="s">
        <v>19</v>
      </c>
      <c r="C63" s="15" t="s">
        <v>14</v>
      </c>
      <c r="D63" s="15" t="s">
        <v>12</v>
      </c>
      <c r="E63" s="15">
        <v>5</v>
      </c>
      <c r="F63" s="15">
        <v>50000</v>
      </c>
      <c r="G63" s="15">
        <f t="shared" si="0"/>
        <v>250000</v>
      </c>
    </row>
    <row r="64" spans="1:7" x14ac:dyDescent="0.25">
      <c r="A64" s="14">
        <v>45362</v>
      </c>
      <c r="B64" s="15" t="s">
        <v>21</v>
      </c>
      <c r="C64" s="15" t="s">
        <v>11</v>
      </c>
      <c r="D64" s="15" t="s">
        <v>15</v>
      </c>
      <c r="E64" s="15">
        <v>11</v>
      </c>
      <c r="F64" s="15">
        <v>20000</v>
      </c>
      <c r="G64" s="15">
        <f t="shared" si="0"/>
        <v>220000</v>
      </c>
    </row>
    <row r="65" spans="1:7" ht="30" x14ac:dyDescent="0.25">
      <c r="A65" s="14">
        <v>45363</v>
      </c>
      <c r="B65" s="15" t="s">
        <v>10</v>
      </c>
      <c r="C65" s="15" t="s">
        <v>14</v>
      </c>
      <c r="D65" s="15" t="s">
        <v>18</v>
      </c>
      <c r="E65" s="15">
        <v>14</v>
      </c>
      <c r="F65" s="15">
        <v>30000</v>
      </c>
      <c r="G65" s="15">
        <f t="shared" si="0"/>
        <v>420000</v>
      </c>
    </row>
    <row r="66" spans="1:7" x14ac:dyDescent="0.25">
      <c r="A66" s="14">
        <v>45364</v>
      </c>
      <c r="B66" s="15" t="s">
        <v>13</v>
      </c>
      <c r="C66" s="15" t="s">
        <v>17</v>
      </c>
      <c r="D66" s="15" t="s">
        <v>9</v>
      </c>
      <c r="E66" s="15">
        <v>10</v>
      </c>
      <c r="F66" s="15">
        <v>70000</v>
      </c>
      <c r="G66" s="15">
        <f t="shared" si="0"/>
        <v>700000</v>
      </c>
    </row>
    <row r="67" spans="1:7" x14ac:dyDescent="0.25">
      <c r="A67" s="14">
        <v>45365</v>
      </c>
      <c r="B67" s="15" t="s">
        <v>16</v>
      </c>
      <c r="C67" s="15" t="s">
        <v>20</v>
      </c>
      <c r="D67" s="15" t="s">
        <v>12</v>
      </c>
      <c r="E67" s="15">
        <v>6</v>
      </c>
      <c r="F67" s="15">
        <v>50000</v>
      </c>
      <c r="G67" s="15">
        <f t="shared" si="0"/>
        <v>300000</v>
      </c>
    </row>
    <row r="68" spans="1:7" x14ac:dyDescent="0.25">
      <c r="A68" s="14">
        <v>45366</v>
      </c>
      <c r="B68" s="15" t="s">
        <v>7</v>
      </c>
      <c r="C68" s="15" t="s">
        <v>22</v>
      </c>
      <c r="D68" s="15" t="s">
        <v>15</v>
      </c>
      <c r="E68" s="15">
        <v>8</v>
      </c>
      <c r="F68" s="15">
        <v>20000</v>
      </c>
      <c r="G68" s="15">
        <f t="shared" si="0"/>
        <v>160000</v>
      </c>
    </row>
    <row r="69" spans="1:7" x14ac:dyDescent="0.25">
      <c r="A69" s="14">
        <v>45367</v>
      </c>
      <c r="B69" s="15" t="s">
        <v>21</v>
      </c>
      <c r="C69" s="15" t="s">
        <v>14</v>
      </c>
      <c r="D69" s="15" t="s">
        <v>18</v>
      </c>
      <c r="E69" s="15">
        <v>12</v>
      </c>
      <c r="F69" s="15">
        <v>30000</v>
      </c>
      <c r="G69" s="15">
        <f t="shared" ref="G69:G79" si="1">E69*F69</f>
        <v>360000</v>
      </c>
    </row>
    <row r="70" spans="1:7" ht="30" x14ac:dyDescent="0.25">
      <c r="A70" s="14">
        <v>45368</v>
      </c>
      <c r="B70" s="15" t="s">
        <v>10</v>
      </c>
      <c r="C70" s="15" t="s">
        <v>17</v>
      </c>
      <c r="D70" s="15" t="s">
        <v>9</v>
      </c>
      <c r="E70" s="15">
        <v>9</v>
      </c>
      <c r="F70" s="15">
        <v>70000</v>
      </c>
      <c r="G70" s="15">
        <f t="shared" si="1"/>
        <v>630000</v>
      </c>
    </row>
    <row r="71" spans="1:7" x14ac:dyDescent="0.25">
      <c r="A71" s="14">
        <v>45369</v>
      </c>
      <c r="B71" s="15" t="s">
        <v>7</v>
      </c>
      <c r="C71" s="15" t="s">
        <v>11</v>
      </c>
      <c r="D71" s="15" t="s">
        <v>12</v>
      </c>
      <c r="E71" s="15">
        <v>7</v>
      </c>
      <c r="F71" s="15">
        <v>50000</v>
      </c>
      <c r="G71" s="15">
        <f t="shared" si="1"/>
        <v>350000</v>
      </c>
    </row>
    <row r="72" spans="1:7" x14ac:dyDescent="0.25">
      <c r="A72" s="14">
        <v>45370</v>
      </c>
      <c r="B72" s="15" t="s">
        <v>16</v>
      </c>
      <c r="C72" s="15" t="s">
        <v>14</v>
      </c>
      <c r="D72" s="15" t="s">
        <v>15</v>
      </c>
      <c r="E72" s="15">
        <v>14</v>
      </c>
      <c r="F72" s="15">
        <v>20000</v>
      </c>
      <c r="G72" s="15">
        <f>E72*F72</f>
        <v>280000</v>
      </c>
    </row>
    <row r="73" spans="1:7" x14ac:dyDescent="0.25">
      <c r="A73" s="14">
        <v>45371</v>
      </c>
      <c r="B73" s="15" t="s">
        <v>19</v>
      </c>
      <c r="C73" s="15" t="s">
        <v>17</v>
      </c>
      <c r="D73" s="15" t="s">
        <v>18</v>
      </c>
      <c r="E73" s="15">
        <v>8</v>
      </c>
      <c r="F73" s="15">
        <v>30000</v>
      </c>
      <c r="G73" s="15">
        <f t="shared" si="1"/>
        <v>240000</v>
      </c>
    </row>
    <row r="74" spans="1:7" x14ac:dyDescent="0.25">
      <c r="A74" s="14">
        <v>45372</v>
      </c>
      <c r="B74" s="15" t="s">
        <v>21</v>
      </c>
      <c r="C74" s="15" t="s">
        <v>20</v>
      </c>
      <c r="D74" s="15" t="s">
        <v>9</v>
      </c>
      <c r="E74" s="15">
        <v>11</v>
      </c>
      <c r="F74" s="15">
        <v>70000</v>
      </c>
      <c r="G74" s="15">
        <f t="shared" si="1"/>
        <v>770000</v>
      </c>
    </row>
    <row r="75" spans="1:7" x14ac:dyDescent="0.25">
      <c r="A75" s="14">
        <v>45373</v>
      </c>
      <c r="B75" s="15" t="s">
        <v>7</v>
      </c>
      <c r="C75" s="15" t="s">
        <v>22</v>
      </c>
      <c r="D75" s="15" t="s">
        <v>12</v>
      </c>
      <c r="E75" s="15">
        <v>5</v>
      </c>
      <c r="F75" s="15">
        <v>50000</v>
      </c>
      <c r="G75" s="15">
        <f t="shared" si="1"/>
        <v>250000</v>
      </c>
    </row>
    <row r="76" spans="1:7" x14ac:dyDescent="0.25">
      <c r="A76" s="14">
        <v>45374</v>
      </c>
      <c r="B76" s="15" t="s">
        <v>13</v>
      </c>
      <c r="C76" s="15" t="s">
        <v>14</v>
      </c>
      <c r="D76" s="15" t="s">
        <v>15</v>
      </c>
      <c r="E76" s="15">
        <v>10</v>
      </c>
      <c r="F76" s="15">
        <v>20000</v>
      </c>
      <c r="G76" s="15">
        <f t="shared" si="1"/>
        <v>200000</v>
      </c>
    </row>
    <row r="77" spans="1:7" x14ac:dyDescent="0.25">
      <c r="A77" s="14">
        <v>45375</v>
      </c>
      <c r="B77" s="15" t="s">
        <v>16</v>
      </c>
      <c r="C77" s="15" t="s">
        <v>17</v>
      </c>
      <c r="D77" s="15" t="s">
        <v>18</v>
      </c>
      <c r="E77" s="15">
        <v>9</v>
      </c>
      <c r="F77" s="15">
        <v>30000</v>
      </c>
      <c r="G77" s="15">
        <f t="shared" si="1"/>
        <v>270000</v>
      </c>
    </row>
    <row r="78" spans="1:7" x14ac:dyDescent="0.25">
      <c r="A78" s="14">
        <v>45376</v>
      </c>
      <c r="B78" s="15" t="s">
        <v>19</v>
      </c>
      <c r="C78" s="15" t="s">
        <v>22</v>
      </c>
      <c r="D78" s="15" t="s">
        <v>9</v>
      </c>
      <c r="E78" s="15">
        <v>10</v>
      </c>
      <c r="F78" s="15">
        <v>70000</v>
      </c>
      <c r="G78" s="15">
        <f t="shared" si="1"/>
        <v>700000</v>
      </c>
    </row>
    <row r="79" spans="1:7" x14ac:dyDescent="0.25">
      <c r="A79" s="14">
        <v>45381</v>
      </c>
      <c r="B79" s="15" t="s">
        <v>7</v>
      </c>
      <c r="C79" s="15" t="s">
        <v>17</v>
      </c>
      <c r="D79" s="15" t="s">
        <v>18</v>
      </c>
      <c r="E79" s="15">
        <v>5</v>
      </c>
      <c r="F79" s="15">
        <v>30000</v>
      </c>
      <c r="G79" s="15">
        <f t="shared" si="1"/>
        <v>150000</v>
      </c>
    </row>
    <row r="80" spans="1:7" x14ac:dyDescent="0.25">
      <c r="A80" s="28" t="s">
        <v>23</v>
      </c>
      <c r="B80" s="28"/>
      <c r="C80" s="28"/>
      <c r="D80" s="28"/>
      <c r="E80" s="28"/>
      <c r="F80" s="28"/>
      <c r="G80" s="16">
        <f>SUM(G4:G79)</f>
        <v>28670000</v>
      </c>
    </row>
  </sheetData>
  <mergeCells count="2">
    <mergeCell ref="A1:G2"/>
    <mergeCell ref="A80:F80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9"/>
  <sheetViews>
    <sheetView workbookViewId="0">
      <selection activeCell="F13" sqref="F13"/>
    </sheetView>
  </sheetViews>
  <sheetFormatPr defaultRowHeight="15" x14ac:dyDescent="0.25"/>
  <cols>
    <col min="2" max="2" width="13.140625" customWidth="1"/>
  </cols>
  <sheetData>
    <row r="1" spans="1:16" x14ac:dyDescent="0.25">
      <c r="A1" s="29" t="s">
        <v>33</v>
      </c>
      <c r="B1" s="29"/>
      <c r="C1" s="29"/>
      <c r="D1" s="29"/>
      <c r="E1" s="29"/>
      <c r="F1" s="29"/>
    </row>
    <row r="2" spans="1:16" x14ac:dyDescent="0.25">
      <c r="A2" s="30" t="s">
        <v>34</v>
      </c>
      <c r="B2" s="30"/>
      <c r="C2" s="30"/>
      <c r="D2" s="30"/>
      <c r="E2" s="30"/>
      <c r="F2" s="30"/>
    </row>
    <row r="3" spans="1:16" x14ac:dyDescent="0.25">
      <c r="A3" s="7" t="s">
        <v>36</v>
      </c>
      <c r="B3" s="7" t="s">
        <v>35</v>
      </c>
      <c r="C3" s="10" t="s">
        <v>29</v>
      </c>
      <c r="D3" s="10" t="s">
        <v>30</v>
      </c>
      <c r="E3" s="10" t="s">
        <v>31</v>
      </c>
      <c r="F3" s="10" t="s">
        <v>32</v>
      </c>
    </row>
    <row r="4" spans="1:16" x14ac:dyDescent="0.25">
      <c r="A4" s="11">
        <v>1</v>
      </c>
      <c r="B4" s="11" t="s">
        <v>14</v>
      </c>
      <c r="C4" s="11">
        <v>30000</v>
      </c>
      <c r="D4" s="6"/>
      <c r="E4" s="6"/>
      <c r="F4" s="6"/>
    </row>
    <row r="5" spans="1:16" x14ac:dyDescent="0.25">
      <c r="A5" s="11">
        <v>2</v>
      </c>
      <c r="B5" s="11" t="s">
        <v>8</v>
      </c>
      <c r="C5" s="11">
        <v>30000</v>
      </c>
      <c r="D5" s="6"/>
      <c r="E5" s="6"/>
      <c r="F5" s="6"/>
    </row>
    <row r="6" spans="1:16" x14ac:dyDescent="0.25">
      <c r="A6" s="11">
        <v>3</v>
      </c>
      <c r="B6" s="11" t="s">
        <v>37</v>
      </c>
      <c r="C6" s="11">
        <v>30000</v>
      </c>
      <c r="D6" s="6"/>
      <c r="E6" s="6"/>
      <c r="F6" s="6"/>
    </row>
    <row r="7" spans="1:16" x14ac:dyDescent="0.25">
      <c r="A7" s="11">
        <v>4</v>
      </c>
      <c r="B7" s="11" t="s">
        <v>20</v>
      </c>
      <c r="C7" s="11">
        <v>30000</v>
      </c>
      <c r="D7" s="6"/>
      <c r="E7" s="6"/>
      <c r="F7" s="6"/>
      <c r="K7" s="5"/>
      <c r="L7" s="5"/>
      <c r="M7" s="5"/>
      <c r="N7" s="5"/>
      <c r="O7" s="5"/>
      <c r="P7" s="5"/>
    </row>
    <row r="8" spans="1:16" x14ac:dyDescent="0.25">
      <c r="A8" s="11">
        <v>5</v>
      </c>
      <c r="B8" s="11" t="s">
        <v>11</v>
      </c>
      <c r="C8" s="11">
        <v>30000</v>
      </c>
      <c r="D8" s="6"/>
      <c r="E8" s="6"/>
      <c r="F8" s="6"/>
    </row>
    <row r="9" spans="1:16" x14ac:dyDescent="0.25">
      <c r="A9" s="11">
        <v>6</v>
      </c>
      <c r="B9" s="11" t="s">
        <v>22</v>
      </c>
      <c r="C9" s="11">
        <v>30000</v>
      </c>
      <c r="D9" s="6"/>
      <c r="E9" s="6"/>
      <c r="F9" s="6"/>
      <c r="K9" s="4"/>
      <c r="L9" s="4"/>
      <c r="M9" s="5"/>
      <c r="N9" s="5"/>
      <c r="O9" s="5"/>
      <c r="P9" s="5"/>
    </row>
    <row r="10" spans="1:16" x14ac:dyDescent="0.25">
      <c r="K10" s="1"/>
      <c r="L10" s="1"/>
      <c r="M10" s="1"/>
    </row>
    <row r="11" spans="1:16" x14ac:dyDescent="0.25">
      <c r="A11" s="5"/>
      <c r="B11" s="5"/>
      <c r="C11" s="5"/>
      <c r="D11" s="5"/>
      <c r="E11" s="5"/>
      <c r="F11" s="5"/>
      <c r="K11" s="1"/>
      <c r="L11" s="1"/>
      <c r="M11" s="1"/>
    </row>
    <row r="12" spans="1:16" x14ac:dyDescent="0.25">
      <c r="K12" s="1"/>
      <c r="L12" s="1"/>
      <c r="M12" s="1"/>
    </row>
    <row r="13" spans="1:16" x14ac:dyDescent="0.25">
      <c r="A13" s="4"/>
      <c r="B13" s="4"/>
      <c r="C13" s="5"/>
      <c r="D13" s="5"/>
      <c r="E13" s="5"/>
      <c r="F13" s="5"/>
      <c r="K13" s="1"/>
      <c r="L13" s="1"/>
      <c r="M13" s="1"/>
    </row>
    <row r="14" spans="1:16" x14ac:dyDescent="0.25">
      <c r="A14" s="1"/>
      <c r="B14" s="1"/>
      <c r="C14" s="1"/>
      <c r="K14" s="1"/>
      <c r="L14" s="1"/>
      <c r="M14" s="1"/>
    </row>
    <row r="15" spans="1:16" x14ac:dyDescent="0.25">
      <c r="A15" s="1"/>
      <c r="B15" s="1"/>
      <c r="C15" s="1"/>
      <c r="K15" s="1"/>
      <c r="L15" s="1"/>
      <c r="M15" s="1"/>
    </row>
    <row r="16" spans="1:1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</sheetData>
  <sortState ref="A4:C9">
    <sortCondition ref="A3:A9"/>
  </sortState>
  <mergeCells count="2">
    <mergeCell ref="A1:F1"/>
    <mergeCell ref="A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4"/>
  <sheetViews>
    <sheetView workbookViewId="0">
      <selection activeCell="K5" sqref="K5"/>
    </sheetView>
  </sheetViews>
  <sheetFormatPr defaultRowHeight="15" x14ac:dyDescent="0.25"/>
  <cols>
    <col min="4" max="4" width="13.140625" customWidth="1"/>
    <col min="5" max="5" width="11.42578125" customWidth="1"/>
  </cols>
  <sheetData>
    <row r="1" spans="1:5" x14ac:dyDescent="0.25">
      <c r="A1" s="17" t="s">
        <v>38</v>
      </c>
      <c r="B1" s="17" t="s">
        <v>39</v>
      </c>
      <c r="C1" s="17" t="s">
        <v>30</v>
      </c>
      <c r="D1" s="17" t="s">
        <v>41</v>
      </c>
      <c r="E1" s="17" t="s">
        <v>40</v>
      </c>
    </row>
    <row r="2" spans="1:5" x14ac:dyDescent="0.25">
      <c r="A2" s="6" t="s">
        <v>34</v>
      </c>
      <c r="B2" s="6">
        <v>7854500</v>
      </c>
      <c r="C2" s="6">
        <v>8750000</v>
      </c>
      <c r="D2" s="6">
        <f xml:space="preserve"> (C2-B2)</f>
        <v>895500</v>
      </c>
      <c r="E2" s="11" t="str">
        <f>IF(D2&gt;0,"Profit","Loss")</f>
        <v>Profit</v>
      </c>
    </row>
    <row r="3" spans="1:5" x14ac:dyDescent="0.25">
      <c r="A3" s="6" t="s">
        <v>42</v>
      </c>
      <c r="B3" s="6">
        <v>9998300</v>
      </c>
      <c r="C3" s="6">
        <v>9920000</v>
      </c>
      <c r="D3" s="6">
        <f t="shared" ref="D3:D4" si="0" xml:space="preserve"> (C3-B3)</f>
        <v>-78300</v>
      </c>
      <c r="E3" s="11" t="str">
        <f t="shared" ref="E3:E4" si="1">IF(D3&gt;0,"Profit","Loss")</f>
        <v>Loss</v>
      </c>
    </row>
    <row r="4" spans="1:5" x14ac:dyDescent="0.25">
      <c r="A4" s="6" t="s">
        <v>43</v>
      </c>
      <c r="B4" s="6">
        <v>8985700</v>
      </c>
      <c r="C4" s="6">
        <v>10000000</v>
      </c>
      <c r="D4" s="6">
        <f t="shared" si="0"/>
        <v>1014300</v>
      </c>
      <c r="E4" s="11" t="str">
        <f t="shared" si="1"/>
        <v>Profit</v>
      </c>
    </row>
  </sheetData>
  <conditionalFormatting sqref="E2">
    <cfRule type="beginsWith" dxfId="10" priority="7" operator="beginsWith" text="Profit">
      <formula>LEFT(E2,LEN("Profit"))="Profit"</formula>
    </cfRule>
    <cfRule type="containsText" dxfId="9" priority="8" operator="containsText" text="Profit">
      <formula>NOT(ISERROR(SEARCH("Profit",E2)))</formula>
    </cfRule>
  </conditionalFormatting>
  <conditionalFormatting sqref="E2:E4">
    <cfRule type="containsText" dxfId="8" priority="2" operator="containsText" text="Profit">
      <formula>NOT(ISERROR(SEARCH("Profit",E2)))</formula>
    </cfRule>
    <cfRule type="containsText" dxfId="7" priority="17" operator="containsText" text="Profit">
      <formula>NOT(ISERROR(SEARCH("Profit",E2)))</formula>
    </cfRule>
  </conditionalFormatting>
  <conditionalFormatting sqref="E2:E5">
    <cfRule type="containsText" dxfId="6" priority="1" operator="containsText" text="Profit">
      <formula>NOT(ISERROR(SEARCH("Profit",E2)))</formula>
    </cfRule>
  </conditionalFormatting>
  <conditionalFormatting sqref="E3">
    <cfRule type="containsText" dxfId="5" priority="3" operator="containsText" text="Loss">
      <formula>NOT(ISERROR(SEARCH("Loss",E3)))</formula>
    </cfRule>
    <cfRule type="containsText" dxfId="4" priority="4" operator="containsText" text="Loss">
      <formula>NOT(ISERROR(SEARCH("Loss",E3)))</formula>
    </cfRule>
    <cfRule type="containsText" dxfId="3" priority="5" operator="containsText" text="Loss">
      <formula>NOT(ISERROR(SEARCH("Loss",E3)))</formula>
    </cfRule>
    <cfRule type="containsText" dxfId="2" priority="10" operator="containsText" text="Loss">
      <formula>NOT(ISERROR(SEARCH("Loss",E3)))</formula>
    </cfRule>
    <cfRule type="containsText" dxfId="1" priority="11" operator="containsText" text="Loss">
      <formula>NOT(ISERROR(SEARCH("Loss",E3)))</formula>
    </cfRule>
    <cfRule type="containsText" priority="12" operator="containsText" text="Loss">
      <formula>NOT(ISERROR(SEARCH("Loss",E3)))</formula>
    </cfRule>
    <cfRule type="expression" dxfId="0" priority="13">
      <formula>"Loss"</formula>
    </cfRule>
  </conditionalFormatting>
  <conditionalFormatting sqref="E4">
    <cfRule type="containsText" priority="6" operator="containsText" text="Profit">
      <formula>NOT(ISERROR(SEARCH("Profit",E4)))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G1" zoomScale="98" zoomScaleNormal="98" workbookViewId="0">
      <selection activeCell="R14" sqref="R14:U17"/>
    </sheetView>
  </sheetViews>
  <sheetFormatPr defaultRowHeight="15" x14ac:dyDescent="0.25"/>
  <cols>
    <col min="1" max="1" width="16.5703125" customWidth="1"/>
    <col min="2" max="2" width="20" customWidth="1"/>
    <col min="6" max="6" width="16.5703125" customWidth="1"/>
    <col min="7" max="7" width="20.85546875" customWidth="1"/>
    <col min="10" max="10" width="18.7109375" customWidth="1"/>
    <col min="12" max="12" width="18" customWidth="1"/>
    <col min="13" max="13" width="19.28515625" customWidth="1"/>
    <col min="14" max="14" width="17.42578125" customWidth="1"/>
    <col min="15" max="15" width="21.42578125" customWidth="1"/>
    <col min="17" max="17" width="16.85546875" customWidth="1"/>
    <col min="18" max="18" width="10.85546875" customWidth="1"/>
    <col min="19" max="19" width="29.5703125" customWidth="1"/>
    <col min="20" max="20" width="20.42578125" customWidth="1"/>
    <col min="21" max="21" width="22.5703125" customWidth="1"/>
  </cols>
  <sheetData>
    <row r="1" spans="1:21" x14ac:dyDescent="0.25">
      <c r="A1" s="32" t="s">
        <v>61</v>
      </c>
      <c r="B1" s="33"/>
      <c r="C1" s="33"/>
      <c r="D1" s="33"/>
      <c r="E1" s="33"/>
      <c r="F1" s="33"/>
      <c r="G1" s="34"/>
    </row>
    <row r="2" spans="1:21" x14ac:dyDescent="0.25">
      <c r="A2" s="6"/>
      <c r="B2" s="6"/>
      <c r="C2" s="6"/>
      <c r="D2" s="6"/>
      <c r="E2" s="6"/>
      <c r="F2" s="6"/>
      <c r="G2" s="6"/>
    </row>
    <row r="3" spans="1:21" x14ac:dyDescent="0.25">
      <c r="A3" s="35" t="s">
        <v>34</v>
      </c>
      <c r="B3" s="36"/>
      <c r="C3" s="36"/>
      <c r="D3" s="36"/>
      <c r="E3" s="36"/>
      <c r="F3" s="36"/>
      <c r="G3" s="37"/>
      <c r="I3" s="31" t="s">
        <v>42</v>
      </c>
      <c r="J3" s="31"/>
      <c r="K3" s="31"/>
      <c r="L3" s="31"/>
      <c r="M3" s="31"/>
      <c r="N3" s="31"/>
      <c r="O3" s="31"/>
    </row>
    <row r="4" spans="1:21" x14ac:dyDescent="0.25">
      <c r="A4" s="7" t="s">
        <v>44</v>
      </c>
      <c r="B4" s="7" t="s">
        <v>45</v>
      </c>
      <c r="C4" s="7" t="s">
        <v>4</v>
      </c>
      <c r="D4" s="7" t="s">
        <v>46</v>
      </c>
      <c r="E4" s="7" t="s">
        <v>32</v>
      </c>
      <c r="F4" s="7" t="s">
        <v>62</v>
      </c>
      <c r="G4" s="7" t="s">
        <v>64</v>
      </c>
      <c r="I4" s="7" t="s">
        <v>44</v>
      </c>
      <c r="J4" s="7" t="s">
        <v>45</v>
      </c>
      <c r="K4" s="7" t="s">
        <v>4</v>
      </c>
      <c r="L4" s="7" t="s">
        <v>46</v>
      </c>
      <c r="M4" s="7" t="s">
        <v>32</v>
      </c>
      <c r="N4" s="7" t="s">
        <v>62</v>
      </c>
      <c r="O4" s="7" t="s">
        <v>65</v>
      </c>
      <c r="P4" s="4"/>
      <c r="Q4" s="4"/>
      <c r="R4" s="4"/>
    </row>
    <row r="5" spans="1:21" x14ac:dyDescent="0.25">
      <c r="A5" s="6" t="s">
        <v>9</v>
      </c>
      <c r="B5" s="6" t="s">
        <v>3</v>
      </c>
      <c r="C5" s="6">
        <v>53</v>
      </c>
      <c r="D5" s="6">
        <v>60000</v>
      </c>
      <c r="E5" s="6">
        <f>(C5*D5)</f>
        <v>3180000</v>
      </c>
      <c r="F5" s="20">
        <f>COUNTIF(B5:B18,B5)</f>
        <v>4</v>
      </c>
      <c r="G5" s="20">
        <f>SUM(C5:C8)</f>
        <v>205</v>
      </c>
      <c r="I5" s="6" t="s">
        <v>9</v>
      </c>
      <c r="J5" s="6" t="s">
        <v>3</v>
      </c>
      <c r="K5" s="6">
        <v>55</v>
      </c>
      <c r="L5" s="6">
        <v>60000</v>
      </c>
      <c r="M5" s="6">
        <f>(K5*L5)</f>
        <v>3300000</v>
      </c>
      <c r="N5" s="20">
        <f>COUNTIF(J5:J18,J5)</f>
        <v>4</v>
      </c>
      <c r="O5" s="20">
        <f>SUM(K5:K8)</f>
        <v>244</v>
      </c>
      <c r="Q5" s="8"/>
      <c r="R5" s="8"/>
    </row>
    <row r="6" spans="1:21" x14ac:dyDescent="0.25">
      <c r="A6" s="6" t="s">
        <v>12</v>
      </c>
      <c r="B6" s="6" t="s">
        <v>3</v>
      </c>
      <c r="C6" s="6">
        <v>48</v>
      </c>
      <c r="D6" s="6">
        <v>45000</v>
      </c>
      <c r="E6" s="6">
        <f t="shared" ref="E6:E13" si="0">(C6*D6)</f>
        <v>2160000</v>
      </c>
      <c r="F6" s="20"/>
      <c r="G6" s="20"/>
      <c r="I6" s="6" t="s">
        <v>12</v>
      </c>
      <c r="J6" s="6" t="s">
        <v>3</v>
      </c>
      <c r="K6" s="6">
        <v>50</v>
      </c>
      <c r="L6" s="6">
        <v>45000</v>
      </c>
      <c r="M6" s="6">
        <f t="shared" ref="M6:M8" si="1">(K6*L6)</f>
        <v>2250000</v>
      </c>
      <c r="N6" s="20"/>
      <c r="O6" s="20"/>
      <c r="Q6" s="8"/>
      <c r="R6" s="8"/>
    </row>
    <row r="7" spans="1:21" x14ac:dyDescent="0.25">
      <c r="A7" s="6" t="s">
        <v>18</v>
      </c>
      <c r="B7" s="6" t="s">
        <v>3</v>
      </c>
      <c r="C7" s="6">
        <v>56</v>
      </c>
      <c r="D7" s="6">
        <v>26000</v>
      </c>
      <c r="E7" s="6">
        <f t="shared" si="0"/>
        <v>1456000</v>
      </c>
      <c r="F7" s="20"/>
      <c r="G7" s="20"/>
      <c r="I7" s="6" t="s">
        <v>18</v>
      </c>
      <c r="J7" s="6" t="s">
        <v>3</v>
      </c>
      <c r="K7" s="6">
        <v>79</v>
      </c>
      <c r="L7" s="6">
        <v>26000</v>
      </c>
      <c r="M7" s="6">
        <f t="shared" si="1"/>
        <v>2054000</v>
      </c>
      <c r="N7" s="20"/>
      <c r="O7" s="20"/>
      <c r="Q7" s="8"/>
      <c r="R7" s="8"/>
    </row>
    <row r="8" spans="1:21" x14ac:dyDescent="0.25">
      <c r="A8" s="6" t="s">
        <v>15</v>
      </c>
      <c r="B8" s="6" t="s">
        <v>3</v>
      </c>
      <c r="C8" s="6">
        <v>48</v>
      </c>
      <c r="D8" s="6">
        <v>17000</v>
      </c>
      <c r="E8" s="6">
        <f t="shared" si="0"/>
        <v>816000</v>
      </c>
      <c r="F8" s="20"/>
      <c r="G8" s="20"/>
      <c r="I8" s="6" t="s">
        <v>15</v>
      </c>
      <c r="J8" s="6" t="s">
        <v>3</v>
      </c>
      <c r="K8" s="6">
        <v>60</v>
      </c>
      <c r="L8" s="6">
        <v>17000</v>
      </c>
      <c r="M8" s="6">
        <f t="shared" si="1"/>
        <v>1020000</v>
      </c>
      <c r="N8" s="20"/>
      <c r="O8" s="20"/>
      <c r="Q8" s="8"/>
      <c r="R8" s="8"/>
    </row>
    <row r="9" spans="1:21" x14ac:dyDescent="0.25">
      <c r="A9" s="6" t="s">
        <v>47</v>
      </c>
      <c r="B9" s="6" t="s">
        <v>57</v>
      </c>
      <c r="C9" s="6"/>
      <c r="D9" s="6"/>
      <c r="E9" s="6">
        <v>12000</v>
      </c>
      <c r="F9" s="20"/>
      <c r="G9" s="20"/>
      <c r="I9" s="6" t="s">
        <v>47</v>
      </c>
      <c r="J9" s="6" t="s">
        <v>57</v>
      </c>
      <c r="K9" s="6"/>
      <c r="L9" s="6"/>
      <c r="M9" s="6">
        <v>12000</v>
      </c>
      <c r="N9" s="20"/>
      <c r="O9" s="20"/>
      <c r="Q9" s="8"/>
      <c r="R9" s="8"/>
    </row>
    <row r="10" spans="1:21" x14ac:dyDescent="0.25">
      <c r="A10" s="6" t="s">
        <v>48</v>
      </c>
      <c r="B10" s="6" t="s">
        <v>58</v>
      </c>
      <c r="C10" s="6"/>
      <c r="D10" s="6"/>
      <c r="E10" s="6">
        <v>5000</v>
      </c>
      <c r="F10" s="20"/>
      <c r="G10" s="20"/>
      <c r="I10" s="6" t="s">
        <v>48</v>
      </c>
      <c r="J10" s="6" t="s">
        <v>58</v>
      </c>
      <c r="K10" s="6"/>
      <c r="L10" s="6"/>
      <c r="M10" s="6">
        <v>8000</v>
      </c>
      <c r="N10" s="20"/>
      <c r="O10" s="20"/>
      <c r="Q10" s="8"/>
      <c r="R10" s="8"/>
    </row>
    <row r="11" spans="1:21" x14ac:dyDescent="0.25">
      <c r="A11" s="6" t="s">
        <v>49</v>
      </c>
      <c r="B11" s="6" t="s">
        <v>57</v>
      </c>
      <c r="C11" s="6"/>
      <c r="D11" s="6"/>
      <c r="E11" s="6">
        <v>8000</v>
      </c>
      <c r="F11" s="20"/>
      <c r="G11" s="20"/>
      <c r="I11" s="6" t="s">
        <v>49</v>
      </c>
      <c r="J11" s="6" t="s">
        <v>57</v>
      </c>
      <c r="K11" s="6"/>
      <c r="L11" s="6"/>
      <c r="M11" s="6">
        <v>8000</v>
      </c>
      <c r="N11" s="20"/>
      <c r="O11" s="20"/>
      <c r="Q11" s="8"/>
      <c r="R11" s="8"/>
    </row>
    <row r="12" spans="1:21" x14ac:dyDescent="0.25">
      <c r="A12" s="6" t="s">
        <v>50</v>
      </c>
      <c r="B12" s="6" t="s">
        <v>59</v>
      </c>
      <c r="C12" s="6"/>
      <c r="D12" s="6"/>
      <c r="E12" s="6">
        <v>1500</v>
      </c>
      <c r="F12" s="20"/>
      <c r="G12" s="20"/>
      <c r="I12" s="6" t="s">
        <v>50</v>
      </c>
      <c r="J12" s="6" t="s">
        <v>59</v>
      </c>
      <c r="K12" s="6"/>
      <c r="L12" s="6"/>
      <c r="M12" s="6">
        <v>1500</v>
      </c>
      <c r="N12" s="20"/>
      <c r="O12" s="20"/>
      <c r="Q12" s="8"/>
      <c r="R12" s="8"/>
    </row>
    <row r="13" spans="1:21" x14ac:dyDescent="0.25">
      <c r="A13" s="6" t="s">
        <v>51</v>
      </c>
      <c r="B13" s="6" t="s">
        <v>60</v>
      </c>
      <c r="C13" s="6">
        <v>5</v>
      </c>
      <c r="D13" s="6">
        <v>30000</v>
      </c>
      <c r="E13" s="6">
        <f t="shared" si="0"/>
        <v>150000</v>
      </c>
      <c r="F13" s="20"/>
      <c r="G13" s="20"/>
      <c r="I13" s="6" t="s">
        <v>51</v>
      </c>
      <c r="J13" s="6" t="s">
        <v>60</v>
      </c>
      <c r="K13" s="6">
        <v>5</v>
      </c>
      <c r="L13" s="6">
        <v>30000</v>
      </c>
      <c r="M13" s="6">
        <f t="shared" ref="M13" si="2">(K13*L13)</f>
        <v>150000</v>
      </c>
      <c r="N13" s="20"/>
      <c r="O13" s="20"/>
      <c r="Q13" s="8"/>
      <c r="R13" s="8"/>
    </row>
    <row r="14" spans="1:21" x14ac:dyDescent="0.25">
      <c r="A14" s="6" t="s">
        <v>52</v>
      </c>
      <c r="B14" s="6" t="s">
        <v>60</v>
      </c>
      <c r="C14" s="6"/>
      <c r="D14" s="6"/>
      <c r="E14" s="6">
        <v>20000</v>
      </c>
      <c r="F14" s="20"/>
      <c r="G14" s="20"/>
      <c r="I14" s="6" t="s">
        <v>52</v>
      </c>
      <c r="J14" s="6" t="s">
        <v>60</v>
      </c>
      <c r="K14" s="6"/>
      <c r="L14" s="6"/>
      <c r="M14" s="6">
        <v>20000</v>
      </c>
      <c r="N14" s="20"/>
      <c r="O14" s="20"/>
      <c r="Q14" s="8"/>
      <c r="R14" s="18" t="s">
        <v>38</v>
      </c>
      <c r="S14" s="18" t="s">
        <v>66</v>
      </c>
      <c r="T14" s="18" t="s">
        <v>67</v>
      </c>
      <c r="U14" s="18" t="s">
        <v>68</v>
      </c>
    </row>
    <row r="15" spans="1:21" x14ac:dyDescent="0.25">
      <c r="A15" s="6" t="s">
        <v>53</v>
      </c>
      <c r="B15" s="6" t="s">
        <v>59</v>
      </c>
      <c r="C15" s="6"/>
      <c r="D15" s="6"/>
      <c r="E15" s="6">
        <v>2000</v>
      </c>
      <c r="F15" s="20"/>
      <c r="G15" s="20"/>
      <c r="I15" s="6" t="s">
        <v>53</v>
      </c>
      <c r="J15" s="6" t="s">
        <v>59</v>
      </c>
      <c r="K15" s="6"/>
      <c r="L15" s="6"/>
      <c r="M15" s="6">
        <v>3000</v>
      </c>
      <c r="N15" s="20"/>
      <c r="O15" s="20"/>
      <c r="Q15" s="8"/>
      <c r="R15" s="19" t="s">
        <v>34</v>
      </c>
      <c r="S15" s="6">
        <v>4</v>
      </c>
      <c r="T15" s="6">
        <v>205</v>
      </c>
      <c r="U15" s="20" t="str">
        <f>INDEX(R15:R17,MATCH(MIN(T15:T17),T15:T17,0))</f>
        <v>January</v>
      </c>
    </row>
    <row r="16" spans="1:21" x14ac:dyDescent="0.25">
      <c r="A16" s="6" t="s">
        <v>54</v>
      </c>
      <c r="B16" s="6" t="s">
        <v>58</v>
      </c>
      <c r="C16" s="6"/>
      <c r="D16" s="6"/>
      <c r="E16" s="6">
        <v>3000</v>
      </c>
      <c r="F16" s="20"/>
      <c r="G16" s="20"/>
      <c r="I16" s="6" t="s">
        <v>54</v>
      </c>
      <c r="J16" s="6" t="s">
        <v>58</v>
      </c>
      <c r="K16" s="6"/>
      <c r="L16" s="6"/>
      <c r="M16" s="6">
        <v>1000</v>
      </c>
      <c r="N16" s="20"/>
      <c r="O16" s="20"/>
      <c r="Q16" s="8"/>
      <c r="R16" s="19" t="s">
        <v>42</v>
      </c>
      <c r="S16" s="6">
        <v>4</v>
      </c>
      <c r="T16" s="6">
        <v>244</v>
      </c>
      <c r="U16" s="20"/>
    </row>
    <row r="17" spans="1:21" x14ac:dyDescent="0.25">
      <c r="A17" s="6" t="s">
        <v>55</v>
      </c>
      <c r="B17" s="6" t="s">
        <v>59</v>
      </c>
      <c r="C17" s="6"/>
      <c r="D17" s="6"/>
      <c r="E17" s="6">
        <v>1000</v>
      </c>
      <c r="F17" s="20"/>
      <c r="G17" s="20"/>
      <c r="I17" s="6" t="s">
        <v>55</v>
      </c>
      <c r="J17" s="6" t="s">
        <v>59</v>
      </c>
      <c r="K17" s="6"/>
      <c r="L17" s="6"/>
      <c r="M17" s="6">
        <v>800</v>
      </c>
      <c r="N17" s="20"/>
      <c r="O17" s="20"/>
      <c r="Q17" s="8"/>
      <c r="R17" s="19" t="s">
        <v>43</v>
      </c>
      <c r="S17" s="6">
        <v>4</v>
      </c>
      <c r="T17" s="6">
        <v>236</v>
      </c>
      <c r="U17" s="20"/>
    </row>
    <row r="18" spans="1:21" x14ac:dyDescent="0.25">
      <c r="A18" s="6" t="s">
        <v>56</v>
      </c>
      <c r="B18" s="6"/>
      <c r="C18" s="6"/>
      <c r="D18" s="6"/>
      <c r="E18" s="6">
        <v>40000</v>
      </c>
      <c r="F18" s="20"/>
      <c r="G18" s="20"/>
      <c r="I18" s="6" t="s">
        <v>56</v>
      </c>
      <c r="J18" s="6"/>
      <c r="K18" s="6"/>
      <c r="L18" s="6"/>
      <c r="M18" s="6">
        <v>1170000</v>
      </c>
      <c r="N18" s="20"/>
      <c r="O18" s="20"/>
      <c r="Q18" s="8"/>
      <c r="R18" s="8"/>
    </row>
    <row r="19" spans="1:21" x14ac:dyDescent="0.25">
      <c r="G19" s="8"/>
    </row>
    <row r="24" spans="1:21" x14ac:dyDescent="0.25">
      <c r="A24" s="31" t="s">
        <v>43</v>
      </c>
      <c r="B24" s="31"/>
      <c r="C24" s="31"/>
      <c r="D24" s="31"/>
      <c r="E24" s="31"/>
      <c r="F24" s="31"/>
      <c r="G24" s="31"/>
    </row>
    <row r="25" spans="1:21" x14ac:dyDescent="0.25">
      <c r="A25" s="7" t="s">
        <v>44</v>
      </c>
      <c r="B25" s="7" t="s">
        <v>45</v>
      </c>
      <c r="C25" s="7" t="s">
        <v>4</v>
      </c>
      <c r="D25" s="7" t="s">
        <v>46</v>
      </c>
      <c r="E25" s="7" t="s">
        <v>32</v>
      </c>
      <c r="F25" s="7" t="s">
        <v>63</v>
      </c>
      <c r="G25" s="7" t="s">
        <v>65</v>
      </c>
      <c r="L25" s="4"/>
      <c r="M25" s="4"/>
      <c r="N25" s="4"/>
      <c r="O25" s="4"/>
      <c r="P25" s="4"/>
      <c r="Q25" s="4"/>
      <c r="R25" s="4"/>
    </row>
    <row r="26" spans="1:21" x14ac:dyDescent="0.25">
      <c r="A26" s="6" t="s">
        <v>9</v>
      </c>
      <c r="B26" s="6" t="s">
        <v>3</v>
      </c>
      <c r="C26" s="6">
        <v>67</v>
      </c>
      <c r="D26" s="6">
        <v>60000</v>
      </c>
      <c r="E26" s="6">
        <f>(C26*D26)</f>
        <v>4020000</v>
      </c>
      <c r="F26" s="20">
        <f>COUNTIF(B26:B39,B26)</f>
        <v>4</v>
      </c>
      <c r="G26" s="20">
        <f>SUM(C26:C29)</f>
        <v>236</v>
      </c>
      <c r="Q26" s="8"/>
      <c r="R26" s="8"/>
    </row>
    <row r="27" spans="1:21" x14ac:dyDescent="0.25">
      <c r="A27" s="6" t="s">
        <v>12</v>
      </c>
      <c r="B27" s="6" t="s">
        <v>3</v>
      </c>
      <c r="C27" s="6">
        <v>41</v>
      </c>
      <c r="D27" s="6">
        <v>45000</v>
      </c>
      <c r="E27" s="6">
        <f t="shared" ref="E27:E28" si="3">(C27*D27)</f>
        <v>1845000</v>
      </c>
      <c r="F27" s="20"/>
      <c r="G27" s="20"/>
      <c r="Q27" s="8"/>
      <c r="R27" s="8"/>
    </row>
    <row r="28" spans="1:21" x14ac:dyDescent="0.25">
      <c r="A28" s="6" t="s">
        <v>18</v>
      </c>
      <c r="B28" s="6" t="s">
        <v>3</v>
      </c>
      <c r="C28" s="6">
        <v>70</v>
      </c>
      <c r="D28" s="6">
        <v>26000</v>
      </c>
      <c r="E28" s="6">
        <f t="shared" si="3"/>
        <v>1820000</v>
      </c>
      <c r="F28" s="20"/>
      <c r="G28" s="20"/>
      <c r="Q28" s="8"/>
      <c r="R28" s="8"/>
    </row>
    <row r="29" spans="1:21" x14ac:dyDescent="0.25">
      <c r="A29" s="6" t="s">
        <v>15</v>
      </c>
      <c r="B29" s="6" t="s">
        <v>3</v>
      </c>
      <c r="C29" s="6">
        <v>58</v>
      </c>
      <c r="D29" s="6">
        <v>17000</v>
      </c>
      <c r="E29" s="6">
        <f>(C26*D26)</f>
        <v>4020000</v>
      </c>
      <c r="F29" s="20"/>
      <c r="G29" s="20"/>
      <c r="Q29" s="8"/>
      <c r="R29" s="8"/>
    </row>
    <row r="30" spans="1:21" x14ac:dyDescent="0.25">
      <c r="A30" s="6" t="s">
        <v>47</v>
      </c>
      <c r="B30" s="6" t="s">
        <v>57</v>
      </c>
      <c r="C30" s="6"/>
      <c r="D30" s="6"/>
      <c r="E30" s="6">
        <v>13000</v>
      </c>
      <c r="F30" s="20"/>
      <c r="G30" s="20"/>
      <c r="Q30" s="8"/>
      <c r="R30" s="8"/>
    </row>
    <row r="31" spans="1:21" x14ac:dyDescent="0.25">
      <c r="A31" s="6" t="s">
        <v>48</v>
      </c>
      <c r="B31" s="6" t="s">
        <v>58</v>
      </c>
      <c r="C31" s="6"/>
      <c r="D31" s="6"/>
      <c r="E31" s="6">
        <v>2000</v>
      </c>
      <c r="F31" s="20"/>
      <c r="G31" s="20"/>
      <c r="Q31" s="8"/>
      <c r="R31" s="8"/>
    </row>
    <row r="32" spans="1:21" x14ac:dyDescent="0.25">
      <c r="A32" s="6" t="s">
        <v>49</v>
      </c>
      <c r="B32" s="6" t="s">
        <v>57</v>
      </c>
      <c r="C32" s="6"/>
      <c r="D32" s="6"/>
      <c r="E32" s="6">
        <v>8000</v>
      </c>
      <c r="F32" s="20"/>
      <c r="G32" s="20"/>
      <c r="Q32" s="8"/>
      <c r="R32" s="8"/>
    </row>
    <row r="33" spans="1:18" x14ac:dyDescent="0.25">
      <c r="A33" s="6" t="s">
        <v>50</v>
      </c>
      <c r="B33" s="6" t="s">
        <v>59</v>
      </c>
      <c r="C33" s="6"/>
      <c r="D33" s="6"/>
      <c r="E33" s="6">
        <v>1500</v>
      </c>
      <c r="F33" s="20"/>
      <c r="G33" s="20"/>
      <c r="Q33" s="8"/>
      <c r="R33" s="8"/>
    </row>
    <row r="34" spans="1:18" x14ac:dyDescent="0.25">
      <c r="A34" s="6" t="s">
        <v>51</v>
      </c>
      <c r="B34" s="6" t="s">
        <v>60</v>
      </c>
      <c r="C34" s="6">
        <v>5</v>
      </c>
      <c r="D34" s="6">
        <v>30000</v>
      </c>
      <c r="E34" s="6">
        <f t="shared" ref="E34" si="4">(C34*D34)</f>
        <v>150000</v>
      </c>
      <c r="F34" s="20"/>
      <c r="G34" s="20"/>
      <c r="Q34" s="8"/>
      <c r="R34" s="8"/>
    </row>
    <row r="35" spans="1:18" x14ac:dyDescent="0.25">
      <c r="A35" s="6" t="s">
        <v>52</v>
      </c>
      <c r="B35" s="6" t="s">
        <v>60</v>
      </c>
      <c r="C35" s="6"/>
      <c r="D35" s="6"/>
      <c r="E35" s="6">
        <v>20000</v>
      </c>
      <c r="F35" s="20"/>
      <c r="G35" s="20"/>
      <c r="Q35" s="8"/>
      <c r="R35" s="8"/>
    </row>
    <row r="36" spans="1:18" x14ac:dyDescent="0.25">
      <c r="A36" s="6" t="s">
        <v>53</v>
      </c>
      <c r="B36" s="6" t="s">
        <v>59</v>
      </c>
      <c r="C36" s="6"/>
      <c r="D36" s="6"/>
      <c r="E36" s="6">
        <v>2000</v>
      </c>
      <c r="F36" s="20"/>
      <c r="G36" s="20"/>
      <c r="Q36" s="8"/>
      <c r="R36" s="8"/>
    </row>
    <row r="37" spans="1:18" x14ac:dyDescent="0.25">
      <c r="A37" s="6" t="s">
        <v>54</v>
      </c>
      <c r="B37" s="6" t="s">
        <v>58</v>
      </c>
      <c r="C37" s="6"/>
      <c r="D37" s="6"/>
      <c r="E37" s="6">
        <v>7000</v>
      </c>
      <c r="F37" s="20"/>
      <c r="G37" s="20"/>
      <c r="Q37" s="8"/>
      <c r="R37" s="8"/>
    </row>
    <row r="38" spans="1:18" x14ac:dyDescent="0.25">
      <c r="A38" s="6" t="s">
        <v>55</v>
      </c>
      <c r="B38" s="6" t="s">
        <v>59</v>
      </c>
      <c r="C38" s="6"/>
      <c r="D38" s="6"/>
      <c r="E38" s="6">
        <v>1200</v>
      </c>
      <c r="F38" s="20"/>
      <c r="G38" s="20"/>
      <c r="Q38" s="8"/>
      <c r="R38" s="8"/>
    </row>
    <row r="39" spans="1:18" x14ac:dyDescent="0.25">
      <c r="A39" s="6" t="s">
        <v>56</v>
      </c>
      <c r="B39" s="6"/>
      <c r="C39" s="6"/>
      <c r="D39" s="6"/>
      <c r="E39" s="6">
        <v>110000</v>
      </c>
      <c r="F39" s="20"/>
      <c r="G39" s="20"/>
      <c r="Q39" s="8"/>
      <c r="R39" s="8"/>
    </row>
  </sheetData>
  <mergeCells count="11">
    <mergeCell ref="A1:G1"/>
    <mergeCell ref="A3:G3"/>
    <mergeCell ref="N5:N18"/>
    <mergeCell ref="O5:O18"/>
    <mergeCell ref="U15:U17"/>
    <mergeCell ref="F26:F39"/>
    <mergeCell ref="G26:G39"/>
    <mergeCell ref="A24:G24"/>
    <mergeCell ref="I3:O3"/>
    <mergeCell ref="G5:G18"/>
    <mergeCell ref="F5:F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U13" sqref="U13"/>
    </sheetView>
  </sheetViews>
  <sheetFormatPr defaultRowHeight="15" x14ac:dyDescent="0.25"/>
  <cols>
    <col min="2" max="2" width="11.7109375" customWidth="1"/>
    <col min="3" max="3" width="12" customWidth="1"/>
    <col min="4" max="4" width="10.85546875" customWidth="1"/>
    <col min="5" max="5" width="11.140625" customWidth="1"/>
  </cols>
  <sheetData>
    <row r="2" spans="2:5" x14ac:dyDescent="0.25">
      <c r="B2" s="38" t="s">
        <v>75</v>
      </c>
      <c r="C2" s="38"/>
      <c r="D2" s="38"/>
      <c r="E2" s="38"/>
    </row>
    <row r="3" spans="2:5" x14ac:dyDescent="0.25">
      <c r="B3" s="12" t="s">
        <v>38</v>
      </c>
      <c r="C3" s="12" t="s">
        <v>39</v>
      </c>
      <c r="D3" s="12" t="s">
        <v>76</v>
      </c>
      <c r="E3" s="12" t="s">
        <v>77</v>
      </c>
    </row>
    <row r="4" spans="2:5" x14ac:dyDescent="0.25">
      <c r="B4" s="9" t="s">
        <v>34</v>
      </c>
      <c r="C4" s="9">
        <v>9288500</v>
      </c>
      <c r="D4" s="9">
        <v>8750000</v>
      </c>
      <c r="E4" s="9">
        <f>(D4-C4)</f>
        <v>-538500</v>
      </c>
    </row>
    <row r="5" spans="2:5" x14ac:dyDescent="0.25">
      <c r="B5" s="9" t="s">
        <v>42</v>
      </c>
      <c r="C5" s="9">
        <v>9744300</v>
      </c>
      <c r="D5" s="9">
        <v>9920000</v>
      </c>
      <c r="E5" s="9">
        <f t="shared" ref="E5:E15" si="0">(D5-C5)</f>
        <v>175700</v>
      </c>
    </row>
    <row r="6" spans="2:5" x14ac:dyDescent="0.25">
      <c r="B6" s="9" t="s">
        <v>43</v>
      </c>
      <c r="C6" s="9">
        <v>8904700</v>
      </c>
      <c r="D6" s="9">
        <v>10000000</v>
      </c>
      <c r="E6" s="9">
        <f t="shared" si="0"/>
        <v>1095300</v>
      </c>
    </row>
    <row r="7" spans="2:5" x14ac:dyDescent="0.25">
      <c r="B7" s="9" t="s">
        <v>78</v>
      </c>
      <c r="C7" s="9">
        <v>7345200</v>
      </c>
      <c r="D7" s="9">
        <v>7957400</v>
      </c>
      <c r="E7" s="9">
        <f t="shared" si="0"/>
        <v>612200</v>
      </c>
    </row>
    <row r="8" spans="2:5" x14ac:dyDescent="0.25">
      <c r="B8" s="9" t="s">
        <v>79</v>
      </c>
      <c r="C8" s="9">
        <v>8987000</v>
      </c>
      <c r="D8" s="9">
        <v>9876500</v>
      </c>
      <c r="E8" s="9">
        <f t="shared" si="0"/>
        <v>889500</v>
      </c>
    </row>
    <row r="9" spans="2:5" x14ac:dyDescent="0.25">
      <c r="B9" s="9" t="s">
        <v>80</v>
      </c>
      <c r="C9" s="9">
        <v>5215400</v>
      </c>
      <c r="D9" s="9">
        <v>5164500</v>
      </c>
      <c r="E9" s="9">
        <f t="shared" si="0"/>
        <v>-50900</v>
      </c>
    </row>
    <row r="10" spans="2:5" x14ac:dyDescent="0.25">
      <c r="B10" s="9" t="s">
        <v>81</v>
      </c>
      <c r="C10" s="9">
        <v>9976500</v>
      </c>
      <c r="D10" s="9">
        <v>11543600</v>
      </c>
      <c r="E10" s="9">
        <f t="shared" si="0"/>
        <v>1567100</v>
      </c>
    </row>
    <row r="11" spans="2:5" x14ac:dyDescent="0.25">
      <c r="B11" s="9" t="s">
        <v>82</v>
      </c>
      <c r="C11" s="9">
        <v>7976700</v>
      </c>
      <c r="D11" s="9">
        <v>8087900</v>
      </c>
      <c r="E11" s="9">
        <f t="shared" si="0"/>
        <v>111200</v>
      </c>
    </row>
    <row r="12" spans="2:5" x14ac:dyDescent="0.25">
      <c r="B12" s="9" t="s">
        <v>83</v>
      </c>
      <c r="C12" s="9">
        <v>9879000</v>
      </c>
      <c r="D12" s="9">
        <v>9969800</v>
      </c>
      <c r="E12" s="9">
        <f t="shared" si="0"/>
        <v>90800</v>
      </c>
    </row>
    <row r="13" spans="2:5" x14ac:dyDescent="0.25">
      <c r="B13" s="9" t="s">
        <v>84</v>
      </c>
      <c r="C13" s="9">
        <v>6234800</v>
      </c>
      <c r="D13" s="9">
        <v>7024000</v>
      </c>
      <c r="E13" s="9">
        <f t="shared" si="0"/>
        <v>789200</v>
      </c>
    </row>
    <row r="14" spans="2:5" x14ac:dyDescent="0.25">
      <c r="B14" s="9" t="s">
        <v>85</v>
      </c>
      <c r="C14" s="9">
        <v>4534800</v>
      </c>
      <c r="D14" s="9">
        <v>4809300</v>
      </c>
      <c r="E14" s="9">
        <f t="shared" si="0"/>
        <v>274500</v>
      </c>
    </row>
    <row r="15" spans="2:5" x14ac:dyDescent="0.25">
      <c r="B15" s="9" t="s">
        <v>86</v>
      </c>
      <c r="C15" s="9">
        <v>8348700</v>
      </c>
      <c r="D15" s="9">
        <v>8834400</v>
      </c>
      <c r="E15" s="9">
        <f t="shared" si="0"/>
        <v>485700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1(c)</vt:lpstr>
      <vt:lpstr>1(d)</vt:lpstr>
      <vt:lpstr>1(e)</vt:lpstr>
      <vt:lpstr>2(b,c,d)</vt:lpstr>
      <vt:lpstr>1 (a) (b)</vt:lpstr>
      <vt:lpstr>2(a)</vt:lpstr>
      <vt:lpstr>3(a)</vt:lpstr>
      <vt:lpstr>3(b)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HP</cp:lastModifiedBy>
  <dcterms:created xsi:type="dcterms:W3CDTF">2024-05-29T21:50:26Z</dcterms:created>
  <dcterms:modified xsi:type="dcterms:W3CDTF">2025-03-13T08:51:43Z</dcterms:modified>
</cp:coreProperties>
</file>